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775" tabRatio="500" activeTab="4"/>
  </bookViews>
  <sheets>
    <sheet name="2015" sheetId="1" r:id="rId1"/>
    <sheet name="2016" sheetId="2" r:id="rId2"/>
    <sheet name="2017" sheetId="3" r:id="rId3"/>
    <sheet name="2018" sheetId="4" r:id="rId4"/>
    <sheet name="2019" sheetId="5" r:id="rId5"/>
  </sheets>
  <definedNames>
    <definedName name="__xlnm__FilterDatabase" localSheetId="0">'2015'!$A$10:$M$47</definedName>
    <definedName name="__xlnm__FilterDatabase" localSheetId="1">'2016'!$A$10:$M$47</definedName>
    <definedName name="__xlnm__FilterDatabase" localSheetId="2">'2017'!$A$10:$O$47</definedName>
    <definedName name="__xlnm__FilterDatabase" localSheetId="3">'2018'!$A$10:$O$47</definedName>
    <definedName name="__xlnm__FilterDatabase" localSheetId="4">'2019'!$A$10:$H$47</definedName>
    <definedName name="_xlnm._FilterDatabase" localSheetId="0" hidden="1">'2015'!$A$10:$M$1671</definedName>
    <definedName name="_xlnm._FilterDatabase" localSheetId="1" hidden="1">'2016'!$A$10:$M$1893</definedName>
    <definedName name="_xlnm._FilterDatabase" localSheetId="2" hidden="1">'2017'!$A$10:$O$1584</definedName>
    <definedName name="_xlnm._FilterDatabase" localSheetId="3" hidden="1">'2018'!$A$10:$O$691</definedName>
    <definedName name="_xlnm._FilterDatabase" localSheetId="4" hidden="1">'2019'!$A$10:$H$276</definedName>
    <definedName name="_xlnm.Print_Area" localSheetId="0">'2015'!$A$1:$N$1671</definedName>
    <definedName name="_xlnm.Print_Area" localSheetId="1">'2016'!$A$1:$N$1893</definedName>
    <definedName name="_xlnm.Print_Area" localSheetId="2">'2017'!$A$1:$P$1584</definedName>
    <definedName name="_xlnm.Print_Area" localSheetId="3">'2018'!$A$1:$P$691</definedName>
    <definedName name="_xlnm.Print_Area" localSheetId="4">'2019'!$A$1:$J$276</definedName>
    <definedName name="Excel_BuiltIn__FilterDatabase" localSheetId="0">'2015'!$A$10:$M$984</definedName>
    <definedName name="Excel_BuiltIn__FilterDatabase" localSheetId="1">'2016'!$A$10:$M$984</definedName>
    <definedName name="Excel_BuiltIn__FilterDatabase" localSheetId="2">'2017'!$A$10:$O$984</definedName>
    <definedName name="_xlnm.Print_Titles" localSheetId="0">'2015'!$1:$12</definedName>
    <definedName name="_xlnm.Print_Titles" localSheetId="1">'2016'!$1:$12</definedName>
    <definedName name="_xlnm.Print_Titles" localSheetId="2">'2017'!$1:$12</definedName>
    <definedName name="_xlnm.Print_Titles" localSheetId="3">'2018'!$1:$12</definedName>
    <definedName name="_xlnm.Print_Titles" localSheetId="4">'2019'!$1:$12</definedName>
  </definedNames>
  <calcPr calcId="125725"/>
</workbook>
</file>

<file path=xl/calcChain.xml><?xml version="1.0" encoding="utf-8"?>
<calcChain xmlns="http://schemas.openxmlformats.org/spreadsheetml/2006/main">
  <c r="M340" i="1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3" i="2"/>
  <c r="D14"/>
  <c r="D15"/>
  <c r="D16"/>
  <c r="D17"/>
  <c r="D18"/>
  <c r="D19"/>
  <c r="D20"/>
  <c r="D21"/>
  <c r="D22"/>
  <c r="D23"/>
  <c r="D24"/>
  <c r="D25"/>
  <c r="D26"/>
  <c r="B27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B149"/>
  <c r="D149"/>
  <c r="I149"/>
  <c r="B150"/>
  <c r="D150"/>
  <c r="I150"/>
  <c r="B151"/>
  <c r="D151"/>
  <c r="B152"/>
  <c r="D152"/>
  <c r="I152"/>
  <c r="B153"/>
  <c r="D153"/>
  <c r="B154"/>
  <c r="D154"/>
  <c r="I154"/>
  <c r="B155"/>
  <c r="D155"/>
  <c r="B156"/>
  <c r="D156"/>
  <c r="B157"/>
  <c r="D157"/>
  <c r="I157"/>
  <c r="B158"/>
  <c r="D158"/>
  <c r="B159"/>
  <c r="D159"/>
  <c r="I159"/>
  <c r="B160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B419"/>
  <c r="D419"/>
  <c r="B420"/>
  <c r="D420"/>
  <c r="I420"/>
  <c r="B421"/>
  <c r="D421"/>
  <c r="I421"/>
  <c r="B422"/>
  <c r="D422"/>
  <c r="I422"/>
  <c r="D423"/>
  <c r="I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B931"/>
  <c r="D931"/>
  <c r="I931"/>
  <c r="B932"/>
  <c r="D932"/>
  <c r="I932"/>
  <c r="B933"/>
  <c r="D933"/>
  <c r="I933"/>
  <c r="B934"/>
  <c r="D934"/>
  <c r="I934"/>
  <c r="D935"/>
  <c r="I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B976"/>
  <c r="D976"/>
  <c r="B977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B1138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B1164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B1265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B1398"/>
  <c r="D1398"/>
  <c r="I1398"/>
  <c r="B1399"/>
  <c r="D1399"/>
  <c r="B1400"/>
  <c r="D1400"/>
  <c r="B1401"/>
  <c r="D1401"/>
  <c r="I1401"/>
  <c r="B1402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B1469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B1516"/>
  <c r="D1516"/>
  <c r="B1517"/>
  <c r="D1517"/>
  <c r="B1518"/>
  <c r="D1518"/>
  <c r="B1519"/>
  <c r="D1519"/>
  <c r="B1520"/>
  <c r="D1520"/>
  <c r="B1521"/>
  <c r="D1521"/>
  <c r="B1522"/>
  <c r="D1522"/>
  <c r="B1523"/>
  <c r="D1523"/>
  <c r="B1524"/>
  <c r="D1524"/>
  <c r="B1525"/>
  <c r="D1525"/>
  <c r="B1526"/>
  <c r="D1526"/>
  <c r="B1527"/>
  <c r="D1527"/>
  <c r="B1528"/>
  <c r="D1528"/>
  <c r="D1529"/>
  <c r="D1530"/>
  <c r="D1531"/>
  <c r="D1532"/>
  <c r="D1533"/>
  <c r="D1534"/>
  <c r="D1535"/>
  <c r="D1536"/>
  <c r="D1537"/>
  <c r="D1538"/>
  <c r="D1539"/>
  <c r="D1540"/>
  <c r="D1541"/>
  <c r="B1542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B1806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3" i="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3" i="4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</calcChain>
</file>

<file path=xl/sharedStrings.xml><?xml version="1.0" encoding="utf-8"?>
<sst xmlns="http://schemas.openxmlformats.org/spreadsheetml/2006/main" count="24237" uniqueCount="2148">
  <si>
    <t xml:space="preserve">   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</si>
  <si>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</si>
  <si>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</si>
  <si>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</si>
  <si>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</si>
  <si>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</si>
  <si>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</si>
  <si>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</si>
  <si>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</si>
  <si>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</si>
  <si>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</si>
  <si>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</si>
  <si>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</si>
  <si>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</si>
  <si>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</si>
  <si>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</si>
  <si>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</si>
  <si>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</si>
  <si>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</si>
  <si>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</si>
  <si>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</si>
  <si>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</si>
  <si>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</si>
  <si>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</si>
  <si>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</si>
  <si>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</si>
  <si>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</si>
  <si>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</si>
  <si>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</si>
  <si>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</si>
  <si>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</si>
  <si>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</si>
  <si>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</si>
  <si>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</si>
  <si>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</si>
  <si>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</si>
  <si>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</si>
  <si>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</si>
  <si>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</si>
  <si>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</si>
  <si>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</si>
  <si>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</si>
  <si>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</si>
  <si>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</si>
  <si>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</si>
  <si>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</si>
  <si>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</si>
  <si>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</si>
  <si>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</si>
  <si>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</si>
  <si>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</si>
  <si>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</si>
  <si>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</si>
  <si>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</si>
  <si>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</si>
  <si>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</si>
  <si>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</si>
  <si>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</si>
  <si>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</si>
  <si>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</si>
  <si>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</si>
  <si>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</si>
  <si>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</si>
  <si>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</si>
  <si>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</si>
  <si>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</si>
  <si>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</si>
  <si>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</si>
  <si>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</si>
  <si>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</si>
  <si>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</si>
  <si>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</si>
  <si>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</si>
  <si>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</si>
  <si>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</si>
  <si>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</si>
  <si>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</si>
  <si>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</si>
  <si>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</si>
  <si>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</si>
  <si>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</si>
  <si>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</si>
  <si>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</si>
  <si>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</si>
  <si>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</si>
  <si>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</si>
  <si>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</si>
  <si>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</si>
  <si>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</si>
  <si>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</si>
  <si>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</si>
  <si>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</si>
  <si>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</si>
  <si>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</si>
  <si>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</si>
  <si>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</si>
  <si>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</si>
  <si>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</si>
  <si>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</si>
  <si>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</si>
  <si>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</si>
  <si>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</si>
  <si>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</si>
  <si>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</si>
  <si>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</si>
  <si>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</si>
  <si>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</si>
  <si>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</si>
  <si>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</si>
  <si>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</si>
  <si>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</si>
  <si>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</si>
  <si>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</si>
  <si>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</si>
  <si>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</si>
  <si>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</si>
  <si>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</si>
  <si>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</si>
  <si>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</si>
  <si>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</si>
  <si>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</si>
  <si>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</si>
  <si>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</si>
  <si>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</si>
  <si>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</si>
  <si>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</si>
  <si>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</si>
  <si>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</si>
  <si>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</si>
  <si>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</si>
  <si>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</si>
  <si>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</si>
  <si>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</si>
  <si>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</si>
  <si>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</si>
  <si>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</si>
  <si>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</si>
  <si>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</si>
  <si>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</si>
  <si>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</si>
  <si>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</si>
  <si>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</si>
  <si>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</si>
  <si>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</si>
  <si>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</si>
  <si>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</si>
  <si>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</si>
  <si>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</si>
  <si>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</si>
  <si>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</si>
  <si>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</si>
  <si>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</si>
  <si>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</si>
  <si>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</si>
  <si>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</si>
  <si>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</si>
  <si>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</si>
  <si>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</si>
  <si>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</si>
  <si>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</si>
  <si>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</si>
  <si>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</si>
  <si>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</si>
  <si>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</si>
  <si>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</si>
  <si>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</si>
  <si>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</si>
  <si>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</si>
  <si>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</si>
  <si>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</si>
  <si>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</si>
  <si>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</si>
  <si>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</si>
  <si>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</si>
  <si>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</si>
  <si>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</si>
  <si>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</si>
  <si>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</si>
  <si>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</si>
  <si>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</si>
  <si>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</si>
  <si>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</si>
  <si>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</si>
  <si>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</si>
  <si>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</si>
  <si>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</si>
  <si>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</si>
  <si>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</si>
  <si>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</si>
  <si>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</si>
  <si>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</si>
  <si>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</si>
  <si>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</si>
  <si>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</si>
  <si>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</si>
  <si>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</si>
  <si>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</si>
  <si>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</si>
  <si>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</si>
  <si>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</si>
  <si>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</si>
  <si>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</si>
  <si>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</si>
  <si>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</si>
  <si>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</si>
  <si>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</si>
  <si>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</si>
  <si>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</si>
  <si>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</si>
  <si>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</si>
  <si>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</si>
  <si>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</si>
  <si>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</si>
  <si>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</si>
  <si>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</si>
  <si>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</si>
  <si>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</si>
  <si>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</si>
  <si>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</si>
  <si>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</si>
  <si>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</si>
  <si>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</si>
  <si>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</si>
  <si>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</si>
  <si>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</si>
  <si>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</si>
  <si>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</si>
  <si>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</si>
  <si>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</si>
  <si>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</si>
  <si>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</si>
  <si>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</si>
  <si>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</si>
  <si>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</si>
  <si>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</si>
  <si>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</si>
  <si>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</si>
  <si>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</si>
  <si>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</si>
  <si>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</si>
  <si>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</si>
  <si>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</si>
  <si>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</si>
  <si>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</si>
  <si>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</si>
  <si>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</si>
  <si>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</si>
  <si>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</si>
  <si>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</si>
  <si>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</si>
  <si>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</si>
  <si>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</si>
  <si>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</si>
  <si>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</si>
  <si>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</si>
  <si>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</si>
  <si>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</si>
  <si>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</si>
  <si>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</si>
  <si>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</si>
  <si>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</si>
  <si>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</si>
  <si>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</si>
  <si>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</si>
  <si>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</si>
  <si>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</si>
  <si>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</si>
  <si>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</si>
  <si>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</si>
  <si>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</si>
  <si>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</si>
  <si>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</si>
  <si>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</si>
  <si>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</si>
  <si>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</si>
  <si>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</si>
  <si>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</si>
  <si>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</si>
  <si>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</si>
  <si>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</si>
  <si>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</si>
  <si>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</si>
  <si>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</si>
  <si>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</si>
  <si>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</si>
  <si>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</si>
  <si>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</si>
  <si>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</si>
  <si>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</si>
  <si>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</si>
  <si>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</si>
  <si>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</si>
  <si>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</si>
  <si>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</si>
  <si>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</si>
  <si>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</si>
  <si>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</si>
  <si>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</si>
  <si>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</si>
  <si>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</si>
  <si>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</si>
  <si>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</si>
  <si>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</si>
  <si>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</si>
  <si>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</si>
  <si>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</si>
  <si>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</si>
  <si>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</si>
  <si>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</si>
  <si>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</si>
  <si>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</si>
  <si>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</si>
  <si>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</si>
  <si>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</si>
  <si>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</si>
  <si>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</si>
  <si>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</si>
  <si>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</si>
  <si>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</si>
  <si>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</si>
  <si>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</si>
  <si>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</si>
  <si>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</si>
  <si>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</si>
  <si>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</si>
  <si>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</si>
  <si>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</si>
  <si>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</si>
  <si>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</si>
  <si>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</si>
  <si>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</si>
  <si>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</si>
  <si>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</si>
  <si>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</si>
  <si>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</si>
  <si>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</si>
  <si>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</si>
  <si>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</si>
  <si>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</si>
  <si>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</si>
  <si>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</si>
  <si>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</si>
  <si>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</si>
  <si>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</si>
  <si>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</si>
  <si>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</si>
  <si>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</si>
  <si>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</si>
  <si>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</si>
  <si>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</si>
  <si>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</si>
  <si>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</si>
  <si>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</si>
  <si>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</si>
  <si>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</si>
  <si>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</si>
  <si>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</si>
  <si>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</si>
  <si>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</si>
  <si>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</si>
  <si>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</si>
  <si>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</si>
  <si>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</si>
  <si>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</si>
  <si>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</si>
  <si>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</si>
  <si>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</si>
  <si>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</si>
  <si>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</si>
  <si>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</si>
  <si>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</si>
  <si>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</si>
  <si>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</si>
  <si>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</si>
  <si>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</si>
  <si>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</si>
  <si>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</si>
  <si>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</si>
  <si>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</si>
  <si>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</si>
  <si>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</si>
  <si>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</si>
  <si>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</si>
  <si>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</si>
  <si>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</si>
  <si>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</si>
  <si>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</si>
  <si>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</si>
  <si>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</si>
  <si>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</si>
  <si>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</si>
  <si>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</si>
  <si>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</si>
  <si>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</si>
  <si>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</si>
  <si>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</si>
  <si>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</si>
  <si>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</si>
  <si>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</si>
  <si>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</si>
  <si>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</si>
  <si>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</si>
  <si>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</si>
  <si>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</si>
  <si>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</si>
  <si>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</si>
  <si>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</si>
  <si>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</si>
  <si>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</si>
  <si>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</si>
  <si>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</si>
  <si>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</si>
  <si>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</si>
  <si>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</si>
  <si>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</si>
  <si>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</si>
  <si>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</si>
  <si>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</si>
  <si>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</si>
  <si>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</si>
  <si>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</si>
  <si>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</si>
  <si>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</si>
  <si>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</si>
  <si>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</si>
  <si>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</si>
  <si>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</si>
  <si>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</si>
  <si>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</si>
  <si>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</si>
  <si>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</si>
  <si>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</si>
  <si>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</si>
  <si>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</si>
  <si>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</si>
  <si>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</si>
  <si>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</si>
  <si>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</si>
  <si>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</si>
  <si>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</si>
  <si>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</si>
  <si>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</si>
  <si>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</si>
  <si>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</si>
  <si>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</si>
  <si>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</si>
  <si>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</si>
  <si>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</si>
  <si>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</si>
  <si>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</si>
  <si>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</si>
  <si>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</si>
  <si>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</si>
  <si>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</si>
  <si>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</si>
  <si>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</si>
  <si>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</si>
  <si>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</si>
  <si>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</si>
  <si>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</si>
  <si>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</si>
  <si>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</si>
  <si>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</si>
  <si>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</si>
  <si>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</si>
  <si>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</si>
  <si>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</si>
  <si>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</si>
  <si>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</si>
  <si>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</si>
  <si>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</si>
  <si>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</si>
  <si>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</si>
  <si>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</si>
  <si>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</si>
  <si>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</si>
  <si>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</si>
  <si>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</si>
  <si>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</si>
  <si>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</si>
  <si>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</si>
  <si>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</si>
  <si>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</si>
  <si>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</si>
  <si>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</si>
  <si>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</si>
  <si>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</si>
  <si>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</si>
  <si>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</si>
  <si>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</si>
  <si>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</si>
  <si>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</si>
  <si>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</si>
  <si>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</si>
  <si>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</si>
  <si>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</si>
  <si>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</si>
  <si>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</si>
  <si>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</si>
  <si>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</si>
  <si>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</si>
  <si>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</si>
  <si>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</si>
  <si>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</si>
  <si>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</si>
  <si>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</si>
  <si>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</si>
  <si>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</si>
  <si>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</si>
  <si>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</si>
  <si>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</si>
  <si>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</si>
  <si>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</si>
  <si>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</si>
  <si>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</si>
  <si>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</si>
  <si>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</si>
  <si>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</si>
  <si>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</si>
  <si>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</si>
  <si>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</si>
  <si>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</si>
  <si>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</si>
  <si>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</si>
  <si>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</si>
  <si>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</si>
  <si>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</si>
  <si>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</si>
  <si>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</si>
  <si>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</si>
  <si>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</si>
  <si>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</si>
  <si>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</si>
  <si>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</si>
  <si>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</si>
  <si>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</si>
  <si>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</si>
  <si>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</si>
  <si>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</si>
  <si>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</si>
  <si>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</si>
  <si>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</si>
  <si>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</si>
  <si>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</si>
  <si>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</si>
  <si>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</si>
  <si>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</si>
  <si>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</si>
  <si>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</si>
  <si>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</si>
  <si>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</si>
  <si>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</si>
  <si>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</si>
  <si>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</si>
  <si>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</si>
  <si>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</si>
  <si>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</si>
  <si>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</si>
  <si>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</si>
  <si>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</si>
  <si>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</si>
  <si>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</si>
  <si>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</si>
  <si>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</si>
  <si>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</si>
  <si>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</si>
  <si>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</si>
  <si>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</si>
  <si>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</si>
  <si>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</si>
  <si>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</si>
  <si>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</si>
  <si>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</si>
  <si>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</si>
  <si>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</si>
  <si>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</si>
  <si>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</si>
  <si>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</si>
  <si>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</si>
  <si>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</si>
  <si>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</si>
  <si>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</si>
  <si>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</si>
  <si>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</si>
  <si>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</si>
  <si>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</si>
  <si>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</si>
  <si>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</si>
  <si>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</si>
  <si>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</si>
  <si>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</si>
  <si>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</si>
  <si>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</si>
  <si>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</si>
  <si>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</si>
  <si>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</si>
  <si>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</si>
  <si>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</si>
  <si>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</si>
  <si>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</si>
  <si>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</si>
  <si>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</si>
  <si>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</si>
  <si>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</si>
  <si>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</si>
  <si>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</si>
  <si>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</si>
  <si>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</si>
  <si>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</si>
  <si>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</si>
  <si>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</si>
  <si>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</si>
  <si>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</si>
  <si>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</si>
  <si>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</si>
  <si>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</si>
  <si>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</si>
  <si>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</si>
  <si>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</si>
  <si>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</si>
  <si>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</si>
  <si>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</si>
  <si>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</si>
  <si>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</si>
  <si>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</si>
  <si>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</si>
  <si>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</si>
  <si>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</si>
  <si>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</si>
  <si>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</si>
  <si>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</si>
  <si>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</si>
  <si>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</si>
  <si>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</si>
  <si>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</si>
  <si>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</si>
  <si>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</si>
  <si>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</si>
  <si>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</si>
  <si>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</si>
  <si>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</si>
  <si>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</si>
  <si>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</si>
  <si>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</si>
  <si>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</si>
  <si>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</si>
  <si>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</si>
  <si>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</si>
  <si>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</si>
  <si>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</si>
  <si>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</si>
  <si>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</si>
  <si>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</si>
  <si>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</si>
  <si>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</si>
  <si>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</si>
  <si>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</si>
  <si>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</si>
  <si>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</si>
  <si>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</si>
  <si>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</si>
  <si>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</si>
  <si>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</si>
  <si>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</si>
  <si>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</si>
  <si>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</si>
  <si>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</si>
  <si>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</si>
  <si>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</si>
  <si>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</si>
  <si>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</si>
  <si>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</si>
  <si>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</si>
  <si>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</si>
  <si>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</si>
  <si>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</si>
  <si>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</si>
  <si>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</si>
  <si>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</si>
  <si>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</si>
  <si>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</si>
  <si>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</si>
  <si>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</si>
  <si>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</si>
  <si>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</si>
  <si>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</si>
  <si>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</si>
  <si>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</si>
  <si>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</si>
  <si>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</si>
  <si>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</si>
  <si>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</si>
  <si>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</si>
  <si>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</si>
  <si>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</si>
  <si>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</si>
  <si>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</si>
  <si>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</si>
  <si>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</si>
  <si>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</si>
  <si>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</si>
  <si>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</si>
  <si>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</si>
  <si>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</si>
  <si>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</si>
  <si>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</si>
  <si>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</si>
  <si>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</si>
  <si>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</si>
  <si>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</si>
  <si>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</si>
  <si>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</si>
  <si>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</si>
  <si>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</si>
  <si>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</si>
  <si>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</si>
  <si>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</si>
  <si>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</si>
  <si>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</si>
  <si>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</si>
  <si>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</si>
  <si>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</si>
  <si>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</si>
  <si>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</si>
  <si>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</si>
  <si>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</si>
  <si>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</si>
  <si>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</si>
  <si>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</si>
  <si>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</si>
  <si>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</si>
  <si>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</si>
  <si>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</si>
  <si>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</si>
  <si>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</si>
  <si>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</si>
  <si>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</si>
  <si>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</si>
  <si>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</si>
  <si>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</si>
  <si>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</si>
  <si>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</si>
  <si>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</si>
  <si>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</si>
  <si>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</si>
  <si>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</si>
  <si>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</si>
  <si>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</si>
  <si>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</si>
  <si>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</si>
  <si>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</si>
  <si>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</si>
  <si>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</si>
  <si>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</si>
  <si>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</si>
  <si>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</si>
  <si>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</si>
  <si>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</si>
  <si>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</si>
  <si>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</si>
  <si>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</si>
  <si>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</si>
  <si>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</si>
  <si>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</si>
  <si>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</si>
  <si>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</si>
  <si>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</si>
  <si>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</si>
  <si>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</si>
  <si>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</si>
  <si>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</si>
  <si>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</si>
  <si>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</si>
  <si>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</si>
  <si>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</si>
  <si>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</si>
  <si>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</si>
  <si>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</si>
  <si>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</si>
  <si>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</si>
  <si>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</si>
  <si>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</si>
  <si>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</si>
  <si>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</si>
  <si>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</si>
  <si>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</si>
  <si>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</si>
  <si>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</si>
  <si>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</si>
  <si>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</si>
  <si>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</si>
  <si>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</si>
  <si>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</si>
  <si>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</si>
  <si>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</si>
  <si>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</si>
  <si>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</si>
  <si>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</si>
  <si>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</si>
  <si>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</si>
  <si>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</si>
  <si>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</si>
  <si>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</si>
  <si>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</si>
  <si>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</si>
  <si>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</si>
  <si>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</si>
  <si>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</si>
  <si>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</si>
  <si>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</si>
  <si>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</si>
  <si>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</si>
  <si>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</si>
  <si>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</si>
  <si>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</si>
  <si>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</si>
  <si>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</si>
  <si>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</si>
  <si>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</si>
  <si>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</si>
  <si>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</si>
  <si>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</si>
  <si>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</si>
  <si>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</si>
  <si>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</si>
  <si>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</si>
  <si>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</si>
  <si>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</si>
  <si>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</si>
  <si>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</si>
  <si>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</si>
  <si>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</si>
  <si>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</si>
  <si>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</si>
  <si>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</si>
  <si>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</si>
  <si>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</si>
  <si>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</si>
  <si>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</si>
  <si>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</si>
  <si>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</si>
  <si>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</si>
  <si>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</si>
  <si>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</si>
  <si>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</si>
  <si>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</si>
  <si>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</si>
  <si>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</si>
  <si>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</si>
  <si>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</si>
  <si>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</si>
  <si>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</si>
  <si>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</si>
  <si>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</si>
  <si>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</si>
  <si>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</si>
  <si>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</si>
  <si>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</si>
  <si>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</si>
  <si>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</si>
  <si>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</si>
  <si>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</si>
  <si>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</si>
  <si>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</si>
  <si>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</si>
  <si>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</si>
  <si>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</si>
  <si>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</si>
  <si>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</si>
  <si>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</si>
  <si>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</si>
  <si>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</si>
  <si>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</si>
  <si>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</si>
  <si>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</si>
  <si>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</si>
  <si>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</si>
  <si>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</si>
  <si>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</si>
  <si>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</si>
  <si>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</si>
  <si>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</si>
  <si>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</si>
  <si>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</si>
  <si>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</si>
  <si>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</si>
  <si>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</si>
  <si>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</si>
  <si>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</si>
  <si>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</si>
  <si>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</si>
  <si>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</si>
  <si>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</si>
  <si>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</si>
  <si>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</si>
  <si>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</si>
  <si>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</si>
  <si>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</si>
  <si>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</si>
  <si>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</si>
  <si>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</si>
  <si>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</si>
  <si>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</si>
  <si>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</si>
  <si>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</si>
  <si>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</si>
  <si>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</si>
  <si>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</si>
  <si>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</si>
  <si>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</si>
  <si>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</si>
  <si>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</si>
  <si>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</si>
  <si>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</si>
  <si>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</si>
  <si>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</si>
  <si>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</si>
  <si>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</si>
  <si>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</si>
  <si>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</si>
  <si>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</si>
  <si>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</si>
  <si>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</si>
  <si>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</si>
  <si>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</si>
  <si>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</si>
  <si>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</si>
  <si>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</si>
  <si>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</si>
  <si>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</si>
  <si>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</si>
  <si>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</si>
  <si>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</si>
  <si>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</si>
  <si>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</si>
  <si>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</si>
  <si>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</si>
  <si>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</si>
  <si>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</si>
  <si>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</si>
  <si>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</si>
  <si>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</si>
  <si>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</si>
  <si>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</si>
  <si>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</si>
  <si>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</si>
  <si>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</si>
  <si>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</si>
  <si>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</si>
  <si>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</si>
  <si>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</si>
  <si>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</si>
  <si>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</si>
  <si>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</si>
  <si>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</si>
  <si>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</si>
  <si>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</si>
  <si>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</si>
  <si>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</si>
  <si>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</si>
  <si>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</si>
  <si>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</si>
  <si>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</si>
  <si>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</si>
  <si>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</si>
  <si>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</si>
  <si>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</si>
  <si>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</si>
  <si>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</si>
  <si>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</si>
  <si>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</si>
  <si>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</si>
  <si>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</si>
  <si>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</si>
  <si>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</si>
  <si>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</si>
  <si>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</si>
  <si>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</si>
  <si>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</si>
  <si>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</si>
  <si>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</si>
  <si>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</si>
  <si>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</si>
  <si>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</si>
  <si>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</si>
  <si>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</si>
  <si>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</si>
  <si>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</si>
  <si>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</si>
  <si>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</si>
  <si>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</si>
  <si>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</si>
  <si>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</si>
  <si>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</si>
  <si>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</si>
  <si>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</si>
  <si>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</si>
  <si>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</si>
  <si>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</si>
  <si>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</si>
  <si>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</si>
  <si>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</si>
  <si>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</si>
  <si>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</si>
  <si>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</si>
  <si>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</si>
  <si>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</si>
  <si>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</si>
  <si>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</si>
  <si>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</si>
  <si>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</si>
  <si>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</si>
  <si>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</si>
  <si>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</si>
  <si>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</si>
  <si>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</si>
  <si>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</si>
  <si>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</si>
  <si>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</si>
  <si>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</si>
  <si>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</si>
  <si>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</si>
  <si>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</si>
  <si>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</si>
  <si>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</si>
  <si>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</si>
  <si>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</si>
  <si>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</si>
  <si>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</si>
  <si>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</si>
  <si>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</si>
  <si>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</si>
  <si>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</si>
  <si>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</si>
  <si>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</si>
  <si>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</si>
  <si>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</si>
  <si>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</si>
  <si>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</si>
  <si>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</si>
  <si>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</si>
  <si>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</si>
  <si>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</si>
  <si>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</si>
  <si>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</si>
  <si>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</si>
  <si>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</si>
  <si>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</si>
  <si>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</si>
  <si>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</si>
  <si>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</si>
  <si>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</si>
  <si>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</si>
  <si>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</si>
  <si>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</si>
  <si>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</si>
  <si>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</si>
  <si>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</si>
  <si>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</si>
  <si>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</si>
  <si>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</si>
  <si>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</si>
  <si>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</si>
  <si>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</si>
  <si>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</si>
  <si>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</si>
  <si>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</si>
  <si>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</si>
  <si>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</si>
  <si>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</si>
  <si>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</si>
  <si>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</si>
  <si>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</si>
  <si>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</si>
  <si>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</si>
  <si>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</si>
  <si>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</si>
  <si>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</si>
  <si>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</si>
  <si>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</si>
  <si>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</si>
  <si>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</si>
  <si>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</si>
  <si>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</si>
  <si>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</si>
  <si>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</si>
  <si>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</si>
  <si>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</si>
  <si>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</si>
  <si>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</si>
  <si>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</si>
  <si>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</si>
  <si>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</si>
  <si>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</si>
  <si>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</si>
  <si>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</si>
  <si>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</si>
  <si>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</si>
  <si>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</si>
  <si>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</si>
  <si>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</si>
  <si>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</si>
  <si>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</si>
  <si>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</si>
  <si>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</si>
  <si>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</si>
  <si>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</si>
  <si>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</si>
  <si>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</si>
  <si>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</si>
  <si>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</si>
  <si>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</si>
  <si>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</si>
  <si>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</si>
  <si>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</si>
  <si>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</si>
  <si>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</si>
  <si>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</si>
  <si>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</si>
  <si>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</si>
  <si>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</si>
  <si>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</si>
  <si>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</si>
  <si>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</si>
  <si>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</si>
  <si>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</si>
  <si>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</si>
  <si>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</si>
  <si>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</si>
  <si>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</si>
  <si>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</si>
  <si>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</si>
  <si>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</si>
  <si>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</si>
  <si>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</si>
  <si>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</si>
  <si>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</si>
  <si>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</si>
  <si>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</si>
  <si>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</si>
  <si>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</si>
  <si>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</si>
  <si>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</si>
  <si>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</si>
  <si>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</si>
  <si>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</si>
  <si>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</si>
  <si>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</si>
  <si>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</si>
  <si>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</si>
  <si>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</si>
  <si>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</si>
  <si>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</si>
  <si>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</si>
  <si>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</si>
  <si>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</si>
  <si>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</si>
  <si>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</si>
  <si>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</si>
  <si>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</si>
  <si>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</si>
  <si>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</si>
  <si>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</si>
  <si>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</si>
  <si>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</si>
  <si>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</si>
  <si>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</si>
  <si>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</si>
  <si>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</si>
  <si>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</si>
  <si>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</si>
  <si>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</si>
  <si>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</si>
  <si>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</si>
  <si>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</si>
  <si>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</si>
  <si>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</si>
  <si>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</si>
  <si>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</si>
  <si>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</si>
  <si>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</si>
  <si>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</si>
  <si>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</si>
  <si>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</si>
  <si>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</si>
  <si>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</si>
  <si>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</si>
  <si>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</si>
  <si>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</si>
  <si>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</si>
  <si>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</si>
  <si>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</si>
  <si>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</si>
  <si>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</si>
  <si>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</si>
  <si>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</si>
  <si>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</si>
  <si>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</si>
  <si>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</si>
  <si>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</si>
  <si>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</si>
  <si>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</si>
  <si>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</si>
  <si>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</si>
  <si>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</si>
  <si>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</si>
  <si>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</si>
  <si>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</si>
  <si>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</si>
  <si>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</si>
  <si>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</si>
  <si>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</si>
  <si>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</si>
  <si>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</si>
  <si>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</si>
  <si>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</si>
  <si>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</si>
  <si>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</si>
  <si>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</si>
  <si>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</si>
  <si>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</si>
  <si>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</si>
  <si>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</si>
  <si>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</si>
  <si>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</si>
  <si>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</si>
  <si>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</si>
  <si>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</si>
  <si>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</si>
  <si>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</si>
  <si>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</si>
  <si>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</si>
  <si>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</si>
  <si>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</si>
  <si>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</si>
  <si>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</si>
  <si>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</si>
  <si>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</si>
  <si>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</si>
  <si>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</si>
  <si>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</si>
  <si>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</si>
  <si>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</si>
  <si>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</si>
  <si>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</si>
  <si>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</si>
  <si>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</si>
  <si>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</si>
  <si>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</si>
  <si>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</si>
  <si>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</si>
  <si>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</si>
  <si>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</si>
  <si>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</si>
  <si>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</si>
  <si>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</si>
  <si>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</si>
  <si>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</si>
  <si>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</si>
  <si>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</si>
  <si>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</si>
  <si>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</si>
  <si>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</si>
  <si>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</si>
  <si>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</si>
  <si>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</si>
  <si>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</si>
  <si>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</si>
  <si>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</si>
  <si>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</si>
  <si>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</si>
  <si>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</si>
  <si>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</si>
  <si>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</si>
  <si>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</si>
  <si>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</si>
  <si>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</si>
  <si>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</si>
  <si>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</si>
  <si>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</si>
  <si>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</si>
  <si>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</si>
  <si>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</si>
  <si>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</si>
  <si>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</si>
  <si>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</si>
  <si>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</si>
  <si>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</si>
  <si>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</si>
  <si>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</si>
  <si>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</si>
  <si>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</si>
  <si>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</si>
  <si>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</si>
  <si>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</si>
  <si>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</si>
  <si>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</si>
  <si>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</si>
  <si>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</si>
  <si>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</si>
  <si>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</si>
  <si>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</si>
  <si>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</si>
  <si>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</si>
  <si>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</si>
  <si>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</si>
  <si>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</si>
  <si>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</si>
  <si>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</si>
  <si>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</si>
  <si>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</si>
  <si>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</si>
  <si>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</si>
  <si>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</si>
  <si>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</si>
  <si>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</si>
  <si>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</si>
  <si>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</si>
  <si>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</si>
  <si>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</si>
  <si>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</si>
  <si>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</si>
  <si>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</si>
  <si>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</si>
  <si>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</si>
  <si>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</si>
  <si>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</si>
  <si>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</si>
  <si>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</si>
  <si>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</si>
  <si>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</si>
  <si>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</si>
  <si>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</si>
  <si>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</si>
  <si>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</si>
  <si>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</si>
  <si>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</si>
  <si>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</si>
  <si>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</si>
  <si>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</si>
  <si>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</si>
  <si>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</si>
  <si>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</si>
  <si>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</si>
  <si>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</si>
  <si>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</si>
  <si>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</si>
  <si>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</si>
  <si>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</si>
  <si>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</si>
  <si>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</si>
  <si>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</si>
  <si>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</si>
  <si>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</si>
  <si>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</si>
  <si>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</si>
  <si>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</si>
  <si>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</si>
  <si>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</si>
  <si>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</si>
  <si>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</si>
  <si>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</si>
  <si>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</si>
  <si>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</si>
  <si>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</si>
  <si>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</si>
  <si>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</si>
  <si>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</si>
  <si>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</si>
  <si>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</si>
  <si>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</si>
  <si>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</si>
  <si>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</si>
  <si>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</si>
  <si>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</si>
  <si>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</si>
  <si>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</si>
  <si>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</si>
  <si>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</si>
  <si>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</si>
  <si>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</si>
  <si>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</si>
  <si>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</si>
  <si>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</si>
  <si>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</si>
  <si>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</si>
  <si>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</si>
  <si>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</si>
  <si>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</si>
  <si>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</si>
  <si>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</si>
  <si>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</si>
  <si>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</si>
  <si>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</si>
  <si>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</si>
  <si>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</si>
  <si>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</si>
  <si>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</si>
  <si>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</si>
  <si>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</si>
  <si>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</si>
  <si>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</si>
  <si>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</si>
  <si>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</si>
  <si>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</si>
  <si>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</si>
  <si>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</si>
  <si>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</si>
  <si>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</si>
  <si>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</si>
  <si>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</si>
  <si>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</si>
  <si>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</si>
  <si>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</si>
  <si>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</si>
  <si>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</si>
  <si>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</si>
  <si>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</si>
  <si>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</si>
  <si>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</si>
  <si>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</si>
  <si>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</si>
  <si>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</si>
  <si>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</si>
  <si>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</si>
  <si>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</si>
  <si>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</si>
  <si>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</si>
  <si>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</si>
  <si>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</si>
  <si>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</si>
  <si>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</si>
  <si>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</si>
  <si>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</si>
  <si>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</si>
  <si>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</si>
  <si>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</si>
  <si>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</si>
  <si>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</si>
  <si>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</si>
  <si>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</si>
  <si>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</si>
  <si>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</si>
  <si>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</si>
  <si>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</si>
  <si>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</si>
  <si>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</si>
  <si>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</si>
  <si>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</si>
  <si>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</si>
  <si>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</si>
  <si>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</si>
  <si>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</si>
  <si>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</si>
  <si>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</si>
  <si>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</si>
  <si>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</si>
  <si>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</si>
  <si>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</si>
  <si>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</si>
  <si>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</si>
  <si>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</si>
  <si>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</si>
  <si>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</si>
  <si>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</si>
  <si>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</si>
  <si>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</si>
  <si>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</si>
  <si>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</si>
  <si>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</si>
  <si>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</si>
  <si>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</si>
  <si>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</si>
  <si>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</si>
  <si>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</si>
  <si>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</si>
  <si>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</si>
  <si>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</si>
  <si>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</si>
  <si>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</si>
  <si>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</si>
  <si>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</si>
  <si>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</si>
  <si>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</si>
  <si>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</si>
  <si>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</si>
  <si>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</si>
  <si>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</si>
  <si>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</si>
  <si>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</si>
  <si>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</si>
  <si>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</si>
  <si>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</si>
  <si>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</si>
  <si>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</si>
  <si>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</si>
  <si>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</si>
  <si>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</si>
  <si>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</si>
  <si>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</si>
  <si>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</si>
  <si>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</si>
  <si>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</si>
  <si>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</si>
  <si>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</si>
  <si>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</si>
  <si>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</si>
  <si>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</si>
  <si>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</si>
  <si>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</si>
  <si>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</si>
  <si>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</si>
  <si>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</si>
  <si>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</si>
  <si>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</si>
  <si>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</si>
  <si>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</si>
  <si>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</si>
  <si>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</si>
  <si>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</si>
  <si>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</si>
  <si>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</si>
  <si>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</si>
  <si>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</si>
  <si>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</si>
  <si>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</si>
  <si>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</si>
  <si>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</si>
  <si>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</si>
  <si>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</si>
  <si>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</si>
  <si>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</si>
  <si>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</si>
  <si>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</si>
  <si>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</si>
  <si>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</si>
  <si>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</si>
  <si>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</si>
  <si>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</si>
  <si>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</si>
  <si>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</si>
  <si>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</si>
  <si>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</si>
  <si>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</si>
  <si>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</si>
  <si>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</si>
  <si>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</si>
  <si>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</si>
  <si>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</si>
  <si>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</si>
  <si>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</si>
  <si>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</si>
  <si>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</si>
  <si>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</si>
  <si>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</si>
  <si>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</si>
  <si>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</si>
  <si>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</si>
  <si>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</si>
  <si>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</si>
  <si>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</si>
  <si>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</si>
  <si>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</si>
  <si>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</si>
  <si>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</si>
  <si>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</si>
  <si>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</si>
  <si>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</si>
  <si>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</si>
  <si>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</si>
  <si>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</si>
  <si>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</si>
  <si>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</si>
  <si>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</si>
  <si>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</si>
  <si>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</si>
  <si>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</si>
  <si>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</si>
  <si>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</si>
  <si>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</si>
  <si>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</si>
  <si>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</si>
  <si>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</si>
  <si>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</si>
  <si>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</si>
  <si>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</si>
  <si>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</si>
  <si>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</si>
  <si>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</si>
  <si>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</si>
  <si>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</si>
  <si>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</si>
  <si>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</si>
  <si>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</si>
  <si>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</si>
  <si>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</si>
  <si>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</si>
  <si>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</si>
  <si>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</si>
  <si>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</si>
  <si>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</si>
  <si>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</si>
  <si>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</si>
  <si>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</si>
  <si>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</si>
  <si>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</si>
  <si>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</si>
  <si>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</si>
  <si>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</si>
  <si>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</si>
  <si>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</si>
  <si>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</si>
  <si>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</si>
  <si>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</si>
  <si>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</si>
  <si>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</si>
  <si>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</si>
  <si>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</si>
  <si>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</si>
  <si>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</si>
  <si>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</si>
  <si>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</si>
  <si>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</si>
  <si>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</si>
  <si>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</si>
  <si>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</si>
  <si>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</si>
  <si>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</si>
  <si>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</si>
  <si>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</si>
  <si>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</si>
  <si>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</si>
  <si>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</si>
  <si>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</si>
  <si>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</si>
  <si>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</si>
  <si>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</si>
  <si>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</si>
  <si>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</si>
  <si>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</si>
  <si>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</si>
  <si>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</si>
  <si>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</si>
  <si>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</si>
  <si>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</si>
  <si>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</si>
  <si>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</si>
  <si>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</si>
  <si>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</si>
  <si>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</si>
  <si>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</si>
  <si>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</si>
  <si>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</si>
  <si>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</si>
  <si>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</si>
  <si>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</si>
  <si>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</si>
  <si>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</si>
  <si>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</si>
  <si>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</si>
  <si>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</si>
  <si>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</si>
  <si>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</si>
  <si>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</si>
  <si>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</si>
  <si>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</si>
  <si>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</si>
  <si>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</si>
  <si>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</si>
  <si>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</si>
  <si>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</si>
  <si>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</si>
  <si>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</si>
  <si>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</si>
  <si>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</si>
  <si>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</si>
  <si>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</si>
  <si>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</si>
  <si>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</si>
  <si>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</si>
  <si>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</si>
  <si>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</si>
  <si>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</si>
  <si>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</si>
  <si>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</si>
  <si>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</si>
  <si>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</si>
  <si>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</si>
  <si>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</si>
  <si>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</si>
  <si>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</si>
  <si>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</si>
  <si>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</si>
  <si>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</si>
  <si>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</si>
  <si>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</si>
  <si>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</si>
  <si>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</si>
  <si>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</si>
  <si>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</si>
  <si>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</si>
  <si>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</si>
  <si>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</si>
  <si>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</si>
  <si>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</si>
  <si>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</si>
  <si>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</si>
  <si>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</si>
  <si>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</si>
  <si>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</si>
  <si>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</si>
  <si>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</si>
  <si>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</si>
  <si>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</si>
  <si>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</si>
  <si>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</si>
  <si>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</si>
  <si>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</si>
  <si>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</si>
  <si>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</si>
  <si>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</si>
  <si>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</si>
  <si>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</si>
  <si>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</si>
  <si>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</si>
  <si>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</si>
  <si>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</si>
  <si>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</si>
  <si>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</si>
  <si>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</si>
  <si>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</si>
  <si>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</si>
  <si>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</si>
  <si>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</si>
  <si>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</si>
  <si>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</si>
  <si>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</si>
  <si>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</si>
  <si>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</si>
  <si>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</si>
  <si>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</si>
  <si>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</si>
  <si>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</si>
  <si>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</si>
  <si>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</si>
  <si>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</si>
  <si>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</si>
  <si>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</si>
  <si>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</si>
  <si>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</si>
  <si>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</si>
  <si>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</si>
  <si>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</si>
  <si>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</si>
  <si>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</si>
  <si>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</si>
  <si>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</si>
  <si>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</si>
  <si>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</si>
  <si>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</si>
  <si>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</si>
  <si>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</si>
  <si>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</si>
  <si>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</si>
  <si>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</si>
  <si>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</si>
  <si>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</si>
  <si>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</si>
  <si>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</si>
  <si>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</si>
  <si>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</si>
  <si>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</si>
  <si>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</si>
  <si>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</si>
  <si>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</si>
  <si>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</si>
  <si>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</si>
  <si>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</si>
  <si>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</si>
  <si>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</si>
  <si>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</si>
  <si>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</si>
  <si>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</si>
  <si>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</si>
  <si>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</si>
  <si>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</si>
  <si>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</si>
  <si>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</si>
  <si>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</si>
  <si>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</si>
  <si>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</si>
  <si>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</si>
  <si>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</si>
  <si>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</si>
  <si>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</si>
  <si>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</si>
  <si>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</si>
  <si>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</si>
  <si>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</si>
  <si>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</si>
  <si>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</si>
  <si>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</si>
  <si>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</si>
  <si>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</si>
  <si>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</si>
  <si>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</si>
  <si>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</si>
  <si>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</si>
  <si>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</si>
  <si>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</si>
  <si>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</si>
  <si>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</si>
  <si>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</si>
  <si>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</si>
  <si>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</si>
  <si>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</si>
  <si>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</si>
  <si>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</si>
  <si>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</si>
  <si>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</si>
  <si>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</si>
  <si>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</si>
  <si>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</si>
  <si>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</si>
  <si>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</si>
  <si>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</si>
  <si>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</si>
  <si>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</si>
  <si>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</si>
  <si>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</si>
  <si>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</si>
  <si>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</si>
  <si>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</si>
  <si>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</si>
  <si>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</si>
  <si>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</si>
  <si>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</si>
  <si>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</si>
  <si>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</si>
  <si>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</si>
  <si>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</si>
  <si>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</si>
  <si>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</si>
  <si>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</si>
  <si>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</si>
  <si>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</si>
  <si>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</si>
  <si>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</si>
  <si>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</si>
  <si>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</si>
  <si>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</si>
  <si>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</si>
  <si>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</si>
  <si>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</si>
  <si>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</si>
  <si>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</si>
  <si>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</si>
  <si>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</si>
  <si>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</si>
  <si>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</si>
  <si>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</si>
  <si>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</si>
  <si>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</si>
  <si>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</si>
  <si>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</si>
  <si>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</si>
  <si>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</si>
  <si>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</si>
  <si>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</si>
  <si>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</si>
  <si>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</si>
  <si>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</si>
  <si>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</si>
  <si>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</si>
  <si>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</si>
  <si>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</si>
  <si>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</si>
  <si>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</si>
  <si>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</si>
  <si>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</si>
  <si>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</si>
  <si>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</si>
  <si>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</si>
  <si>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</si>
  <si>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</si>
  <si>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</si>
  <si>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</si>
  <si>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</si>
  <si>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</si>
  <si>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</si>
  <si>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</si>
  <si>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</si>
  <si>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</si>
  <si>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</si>
  <si>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</si>
  <si>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</si>
  <si>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</si>
  <si>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</si>
  <si>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</si>
  <si>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</si>
  <si>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</si>
  <si>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</si>
  <si>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</si>
  <si>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</si>
  <si>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</si>
  <si>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</si>
  <si>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</si>
  <si>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</si>
  <si>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</si>
  <si>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</si>
  <si>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</si>
  <si>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</si>
  <si>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</si>
  <si>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</si>
  <si>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</si>
  <si>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</si>
  <si>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</si>
  <si>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</si>
  <si>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</si>
  <si>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</si>
  <si>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</si>
  <si>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</si>
  <si>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</si>
  <si>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</si>
  <si>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</si>
  <si>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</si>
  <si>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</si>
  <si>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</si>
  <si>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</si>
  <si>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</si>
  <si>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</si>
  <si>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</si>
  <si>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</si>
  <si>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</si>
  <si>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</si>
  <si>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</si>
  <si>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</si>
  <si>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</si>
  <si>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</si>
  <si>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</si>
  <si>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</si>
  <si>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</si>
  <si>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</si>
  <si>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</si>
  <si>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</si>
  <si>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</si>
  <si>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</si>
  <si>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</si>
  <si>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</si>
  <si>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</si>
  <si>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</si>
  <si>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</si>
  <si>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</si>
  <si>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</si>
  <si>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</si>
  <si>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</si>
  <si>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</si>
  <si>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</si>
  <si>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</si>
  <si>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</si>
  <si>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</si>
  <si>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</si>
  <si>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</si>
  <si>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</si>
  <si>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</si>
  <si>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</si>
  <si>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</si>
  <si>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</si>
  <si>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</si>
  <si>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</si>
  <si>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</si>
  <si>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</si>
  <si>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</si>
  <si>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</si>
  <si>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</si>
  <si>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</si>
  <si>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</si>
  <si>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</si>
  <si>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</si>
  <si>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</si>
  <si>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</si>
  <si>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</si>
  <si>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</si>
  <si>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</si>
  <si>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</si>
  <si>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</si>
  <si>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</si>
  <si>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</si>
  <si>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</si>
  <si>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</si>
  <si>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</si>
  <si>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</si>
  <si>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</si>
  <si>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</si>
  <si>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</si>
  <si>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</si>
  <si>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</si>
  <si>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</si>
  <si>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</si>
  <si>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</si>
  <si>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</si>
  <si>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</si>
  <si>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</si>
  <si>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</si>
  <si>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</si>
  <si>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</si>
  <si>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</si>
  <si>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</si>
  <si>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</si>
  <si>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</si>
  <si>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</si>
  <si>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</si>
  <si>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</si>
  <si>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</si>
  <si>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</si>
  <si>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</si>
  <si>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</si>
  <si>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</si>
  <si>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</si>
  <si>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</si>
  <si>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</si>
  <si>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</si>
  <si>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</si>
  <si>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</si>
  <si>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</si>
  <si>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</si>
  <si>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</si>
  <si>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</si>
  <si>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</si>
  <si>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</si>
  <si>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</si>
  <si>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</si>
  <si>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</si>
  <si>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</si>
  <si>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</si>
  <si>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</si>
  <si>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</si>
  <si>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</si>
  <si>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</si>
  <si>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</si>
  <si>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</si>
  <si>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</si>
  <si>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</si>
  <si>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</si>
  <si>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</si>
  <si>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</si>
  <si>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</si>
  <si>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</si>
  <si>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</si>
  <si>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</si>
  <si>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</si>
  <si>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</si>
  <si>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</si>
  <si>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</si>
  <si>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</si>
  <si>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</si>
  <si>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</si>
  <si>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</si>
  <si>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</si>
  <si>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</si>
  <si>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</si>
  <si>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</si>
  <si>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</si>
  <si>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</si>
  <si>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</si>
  <si>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</si>
  <si>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</si>
  <si>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</si>
  <si>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</si>
  <si>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</si>
  <si>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</si>
  <si>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</si>
  <si>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</si>
  <si>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</si>
  <si>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</si>
  <si>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</si>
  <si>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</si>
  <si>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</si>
  <si>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</si>
  <si>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</si>
  <si>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</si>
  <si>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</si>
  <si>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</si>
  <si>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</si>
  <si>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</si>
  <si>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</si>
  <si>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</si>
  <si>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</si>
  <si>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</si>
  <si>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</si>
  <si>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</si>
  <si>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</si>
  <si>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</si>
  <si>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</si>
  <si>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</si>
  <si>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</si>
  <si>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</si>
  <si>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</si>
  <si>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</si>
  <si>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</si>
  <si>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</si>
  <si>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</si>
  <si>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</si>
  <si>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</si>
  <si>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</si>
  <si>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</si>
  <si>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</si>
  <si>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</si>
  <si>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</si>
  <si>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</si>
  <si>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</si>
  <si>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</si>
  <si>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</si>
  <si>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</si>
  <si>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</si>
  <si>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</si>
  <si>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</si>
  <si>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</si>
  <si>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</si>
  <si>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</si>
  <si>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</si>
  <si>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</si>
  <si>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</si>
  <si>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</si>
  <si>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</si>
  <si>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</si>
  <si>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</si>
  <si>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</si>
  <si>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</si>
  <si>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</si>
  <si>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</si>
  <si>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</si>
  <si>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</si>
  <si>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</si>
  <si>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</si>
  <si>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</si>
  <si>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</si>
  <si>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</si>
  <si>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</si>
  <si>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</si>
  <si>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</si>
  <si>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</si>
  <si>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>H. AYUNTAMIENTO DE VERACRUZ</t>
  </si>
  <si>
    <t>GASTOS POR VIÁTICOS 2018</t>
  </si>
  <si>
    <t>GASTOS POR VIÁTICOS  2017</t>
  </si>
  <si>
    <t>GASTOS POR VIÁTICOS  2016</t>
  </si>
  <si>
    <t>GASTOS POR VIÁTICOS  2015</t>
  </si>
  <si>
    <t>GASTOS POR VIÁTICOS 2019</t>
  </si>
</sst>
</file>

<file path=xl/styles.xml><?xml version="1.0" encoding="utf-8"?>
<styleSheet xmlns="http://schemas.openxmlformats.org/spreadsheetml/2006/main">
  <numFmts count="4"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&quot;$&quot;#,##0.00"/>
  </numFmts>
  <fonts count="13">
    <font>
      <sz val="11"/>
      <color indexed="8"/>
      <name val="Calibri"/>
      <family val="2"/>
      <charset val="1"/>
    </font>
    <font>
      <sz val="10"/>
      <name val="Arial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1">
    <xf numFmtId="0" fontId="0" fillId="0" borderId="0"/>
    <xf numFmtId="166" fontId="6" fillId="0" borderId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165" fontId="0" fillId="2" borderId="0" xfId="0" applyNumberFormat="1" applyFill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2" borderId="0" xfId="0" applyFont="1" applyFill="1" applyBorder="1" applyAlignme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/>
    <xf numFmtId="0" fontId="0" fillId="0" borderId="2" xfId="0" applyBorder="1"/>
    <xf numFmtId="0" fontId="0" fillId="2" borderId="7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/>
    </xf>
    <xf numFmtId="14" fontId="0" fillId="0" borderId="4" xfId="0" applyNumberFormat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4" fontId="8" fillId="0" borderId="3" xfId="0" applyNumberFormat="1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7" fontId="8" fillId="2" borderId="0" xfId="1" applyNumberFormat="1" applyFont="1" applyFill="1" applyAlignment="1">
      <alignment horizontal="center"/>
    </xf>
    <xf numFmtId="167" fontId="8" fillId="0" borderId="4" xfId="1" applyNumberFormat="1" applyFont="1" applyBorder="1" applyAlignment="1">
      <alignment horizontal="center"/>
    </xf>
    <xf numFmtId="167" fontId="8" fillId="0" borderId="3" xfId="1" applyNumberFormat="1" applyFont="1" applyFill="1" applyBorder="1" applyAlignment="1" applyProtection="1">
      <alignment horizontal="center" vertical="center"/>
    </xf>
    <xf numFmtId="167" fontId="5" fillId="3" borderId="5" xfId="1" applyNumberFormat="1" applyFont="1" applyFill="1" applyBorder="1" applyAlignment="1">
      <alignment horizontal="center" vertical="center"/>
    </xf>
    <xf numFmtId="167" fontId="5" fillId="3" borderId="6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0" borderId="4" xfId="4" applyFont="1" applyBorder="1" applyAlignment="1">
      <alignment horizontal="center"/>
    </xf>
    <xf numFmtId="14" fontId="11" fillId="0" borderId="4" xfId="30" applyNumberFormat="1" applyFont="1" applyBorder="1" applyAlignment="1">
      <alignment horizontal="center"/>
    </xf>
    <xf numFmtId="0" fontId="11" fillId="0" borderId="4" xfId="9" applyFont="1" applyBorder="1" applyAlignment="1">
      <alignment horizontal="center"/>
    </xf>
    <xf numFmtId="0" fontId="11" fillId="0" borderId="4" xfId="14" applyFont="1" applyBorder="1" applyAlignment="1">
      <alignment horizontal="center"/>
    </xf>
    <xf numFmtId="0" fontId="11" fillId="0" borderId="4" xfId="18" applyFont="1" applyBorder="1" applyAlignment="1">
      <alignment horizontal="center"/>
    </xf>
    <xf numFmtId="0" fontId="11" fillId="0" borderId="4" xfId="22" applyFont="1" applyBorder="1" applyAlignment="1">
      <alignment horizontal="center"/>
    </xf>
    <xf numFmtId="0" fontId="11" fillId="0" borderId="4" xfId="26" applyFont="1" applyBorder="1" applyAlignment="1">
      <alignment horizontal="center"/>
    </xf>
    <xf numFmtId="0" fontId="11" fillId="0" borderId="4" xfId="21" applyFont="1" applyBorder="1" applyAlignment="1">
      <alignment horizontal="center"/>
    </xf>
    <xf numFmtId="0" fontId="11" fillId="0" borderId="4" xfId="25" applyFont="1" applyBorder="1" applyAlignment="1">
      <alignment horizontal="center"/>
    </xf>
    <xf numFmtId="0" fontId="11" fillId="0" borderId="4" xfId="29" applyFont="1" applyBorder="1" applyAlignment="1">
      <alignment horizontal="center"/>
    </xf>
    <xf numFmtId="0" fontId="11" fillId="0" borderId="4" xfId="17" applyFont="1" applyBorder="1" applyAlignment="1">
      <alignment horizontal="center"/>
    </xf>
    <xf numFmtId="0" fontId="11" fillId="0" borderId="4" xfId="5" applyFont="1" applyBorder="1" applyAlignment="1">
      <alignment horizontal="center"/>
    </xf>
    <xf numFmtId="0" fontId="11" fillId="0" borderId="4" xfId="6" applyFont="1" applyBorder="1" applyAlignment="1">
      <alignment horizontal="center"/>
    </xf>
    <xf numFmtId="0" fontId="11" fillId="0" borderId="4" xfId="10" applyFont="1" applyBorder="1" applyAlignment="1">
      <alignment horizontal="center"/>
    </xf>
    <xf numFmtId="0" fontId="11" fillId="0" borderId="4" xfId="15" applyFont="1" applyBorder="1" applyAlignment="1">
      <alignment horizontal="center"/>
    </xf>
    <xf numFmtId="0" fontId="11" fillId="0" borderId="4" xfId="11" applyFont="1" applyBorder="1" applyAlignment="1">
      <alignment horizontal="center"/>
    </xf>
    <xf numFmtId="0" fontId="11" fillId="0" borderId="4" xfId="16" applyFont="1" applyBorder="1" applyAlignment="1">
      <alignment horizontal="center"/>
    </xf>
    <xf numFmtId="0" fontId="11" fillId="0" borderId="4" xfId="12" applyFont="1" applyBorder="1" applyAlignment="1">
      <alignment horizontal="center"/>
    </xf>
    <xf numFmtId="0" fontId="11" fillId="0" borderId="4" xfId="21" applyFont="1" applyBorder="1" applyAlignment="1">
      <alignment horizontal="center" wrapText="1"/>
    </xf>
    <xf numFmtId="0" fontId="11" fillId="0" borderId="4" xfId="18" applyFont="1" applyBorder="1" applyAlignment="1">
      <alignment horizontal="center" wrapText="1"/>
    </xf>
    <xf numFmtId="0" fontId="12" fillId="0" borderId="4" xfId="18" applyFont="1" applyBorder="1" applyAlignment="1">
      <alignment horizontal="center" wrapText="1"/>
    </xf>
    <xf numFmtId="0" fontId="12" fillId="0" borderId="4" xfId="22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4" xfId="19" applyFont="1" applyBorder="1" applyAlignment="1">
      <alignment horizontal="center" wrapText="1"/>
    </xf>
    <xf numFmtId="0" fontId="11" fillId="0" borderId="4" xfId="23" applyFont="1" applyBorder="1" applyAlignment="1">
      <alignment horizontal="center"/>
    </xf>
    <xf numFmtId="0" fontId="11" fillId="0" borderId="4" xfId="27" applyFont="1" applyBorder="1" applyAlignment="1">
      <alignment horizontal="center"/>
    </xf>
    <xf numFmtId="0" fontId="11" fillId="0" borderId="4" xfId="8" applyFont="1" applyBorder="1" applyAlignment="1">
      <alignment horizontal="center"/>
    </xf>
    <xf numFmtId="0" fontId="11" fillId="0" borderId="4" xfId="20" applyFont="1" applyBorder="1" applyAlignment="1">
      <alignment horizontal="center" wrapText="1"/>
    </xf>
    <xf numFmtId="0" fontId="11" fillId="0" borderId="4" xfId="24" applyFont="1" applyBorder="1" applyAlignment="1">
      <alignment horizontal="center"/>
    </xf>
    <xf numFmtId="0" fontId="11" fillId="0" borderId="4" xfId="28" applyFont="1" applyBorder="1" applyAlignment="1">
      <alignment horizontal="center"/>
    </xf>
    <xf numFmtId="0" fontId="11" fillId="0" borderId="4" xfId="13" applyFont="1" applyBorder="1" applyAlignment="1">
      <alignment horizontal="center"/>
    </xf>
  </cellXfs>
  <cellStyles count="31">
    <cellStyle name="Moneda" xfId="1" builtinId="4"/>
    <cellStyle name="Normal" xfId="0" builtinId="0"/>
    <cellStyle name="Normal 10" xfId="2"/>
    <cellStyle name="Normal 2" xfId="3"/>
    <cellStyle name="Normal 55" xfId="4"/>
    <cellStyle name="Normal 56" xfId="5"/>
    <cellStyle name="Normal 57" xfId="6"/>
    <cellStyle name="Normal 58" xfId="7"/>
    <cellStyle name="Normal 59" xfId="8"/>
    <cellStyle name="Normal 60" xfId="9"/>
    <cellStyle name="Normal 61" xfId="10"/>
    <cellStyle name="Normal 62" xfId="11"/>
    <cellStyle name="Normal 63" xfId="12"/>
    <cellStyle name="Normal 64" xfId="13"/>
    <cellStyle name="Normal 65" xfId="14"/>
    <cellStyle name="Normal 66" xfId="15"/>
    <cellStyle name="Normal 69" xfId="16"/>
    <cellStyle name="Normal 70" xfId="17"/>
    <cellStyle name="Normal 75" xfId="18"/>
    <cellStyle name="Normal 76" xfId="19"/>
    <cellStyle name="Normal 77" xfId="20"/>
    <cellStyle name="Normal 78" xfId="21"/>
    <cellStyle name="Normal 79" xfId="22"/>
    <cellStyle name="Normal 80" xfId="23"/>
    <cellStyle name="Normal 81" xfId="24"/>
    <cellStyle name="Normal 82" xfId="25"/>
    <cellStyle name="Normal 83" xfId="26"/>
    <cellStyle name="Normal 84" xfId="27"/>
    <cellStyle name="Normal 85" xfId="28"/>
    <cellStyle name="Normal 86" xfId="29"/>
    <cellStyle name="Normal 9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1340717</xdr:colOff>
      <xdr:row>2</xdr:row>
      <xdr:rowOff>90920</xdr:rowOff>
    </xdr:from>
    <xdr:to>
      <xdr:col>12</xdr:col>
      <xdr:colOff>127001</xdr:colOff>
      <xdr:row>7</xdr:row>
      <xdr:rowOff>4330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6065" t="6345" r="8604" b="85696"/>
        <a:stretch/>
      </xdr:blipFill>
      <xdr:spPr bwMode="auto">
        <a:xfrm>
          <a:off x="9008342" y="471920"/>
          <a:ext cx="2612159" cy="961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3</xdr:row>
      <xdr:rowOff>59531</xdr:rowOff>
    </xdr:from>
    <xdr:to>
      <xdr:col>12</xdr:col>
      <xdr:colOff>643961</xdr:colOff>
      <xdr:row>7</xdr:row>
      <xdr:rowOff>176703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6065" t="6345" r="8604" b="85696"/>
        <a:stretch/>
      </xdr:blipFill>
      <xdr:spPr bwMode="auto">
        <a:xfrm>
          <a:off x="9560719" y="631031"/>
          <a:ext cx="2620398" cy="974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119063</xdr:colOff>
      <xdr:row>1</xdr:row>
      <xdr:rowOff>83344</xdr:rowOff>
    </xdr:from>
    <xdr:to>
      <xdr:col>14</xdr:col>
      <xdr:colOff>667773</xdr:colOff>
      <xdr:row>6</xdr:row>
      <xdr:rowOff>57641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6065" t="6345" r="8604" b="85696"/>
        <a:stretch/>
      </xdr:blipFill>
      <xdr:spPr bwMode="auto">
        <a:xfrm>
          <a:off x="8989219" y="273844"/>
          <a:ext cx="2620398" cy="974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619125</xdr:colOff>
      <xdr:row>2</xdr:row>
      <xdr:rowOff>79375</xdr:rowOff>
    </xdr:from>
    <xdr:to>
      <xdr:col>14</xdr:col>
      <xdr:colOff>509023</xdr:colOff>
      <xdr:row>7</xdr:row>
      <xdr:rowOff>6047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6065" t="6345" r="8604" b="85696"/>
        <a:stretch/>
      </xdr:blipFill>
      <xdr:spPr bwMode="auto">
        <a:xfrm>
          <a:off x="8747125" y="460375"/>
          <a:ext cx="2620398" cy="974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1319893</xdr:colOff>
      <xdr:row>3</xdr:row>
      <xdr:rowOff>0</xdr:rowOff>
    </xdr:from>
    <xdr:to>
      <xdr:col>9</xdr:col>
      <xdr:colOff>201160</xdr:colOff>
      <xdr:row>7</xdr:row>
      <xdr:rowOff>76351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6065" t="6345" r="8604" b="85696"/>
        <a:stretch/>
      </xdr:blipFill>
      <xdr:spPr bwMode="auto">
        <a:xfrm>
          <a:off x="12192000" y="571500"/>
          <a:ext cx="2652148" cy="974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1671"/>
  <sheetViews>
    <sheetView view="pageBreakPreview" zoomScale="79" zoomScaleNormal="55" zoomScaleSheetLayoutView="79" workbookViewId="0">
      <selection activeCell="I4" sqref="I4"/>
    </sheetView>
  </sheetViews>
  <sheetFormatPr baseColWidth="10" defaultColWidth="10.28515625" defaultRowHeight="15"/>
  <cols>
    <col min="1" max="1" width="17.5703125" style="2" customWidth="1"/>
    <col min="2" max="2" width="21.42578125" style="3" customWidth="1"/>
    <col min="3" max="3" width="11.28515625" style="3" customWidth="1"/>
    <col min="4" max="7" width="10.28515625" style="4" customWidth="1"/>
    <col min="8" max="8" width="23.7109375" style="4" bestFit="1" customWidth="1"/>
    <col min="9" max="9" width="26.5703125" style="4" bestFit="1" customWidth="1"/>
    <col min="10" max="12" width="10.28515625" style="4" customWidth="1"/>
    <col min="13" max="13" width="12.5703125" style="4" customWidth="1"/>
    <col min="14" max="16384" width="10.28515625" style="1"/>
  </cols>
  <sheetData>
    <row r="4" spans="1:13">
      <c r="B4" s="26" t="s">
        <v>0</v>
      </c>
      <c r="C4" s="26"/>
      <c r="D4" s="26"/>
    </row>
    <row r="5" spans="1:13">
      <c r="B5" s="26"/>
      <c r="C5" s="26"/>
      <c r="D5" s="26"/>
    </row>
    <row r="6" spans="1:13" ht="18.75">
      <c r="A6" s="27" t="s">
        <v>2142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8.75">
      <c r="G7" s="28"/>
      <c r="H7" s="28"/>
      <c r="I7" s="28"/>
      <c r="J7" s="5"/>
    </row>
    <row r="8" spans="1:13" ht="18.75">
      <c r="A8" s="28" t="s">
        <v>2146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8.75">
      <c r="E9" s="6"/>
      <c r="F9" s="6"/>
      <c r="G9" s="6"/>
      <c r="H9" s="6"/>
      <c r="I9" s="6"/>
    </row>
    <row r="10" spans="1:13" ht="15" customHeight="1">
      <c r="A10" s="29" t="s">
        <v>1</v>
      </c>
      <c r="B10" s="29" t="s">
        <v>2</v>
      </c>
      <c r="C10" s="29"/>
      <c r="D10" s="29" t="s">
        <v>3</v>
      </c>
      <c r="E10" s="29"/>
      <c r="F10" s="29" t="s">
        <v>4</v>
      </c>
      <c r="G10" s="29"/>
      <c r="H10" s="25" t="s">
        <v>5</v>
      </c>
      <c r="I10" s="25" t="s">
        <v>6</v>
      </c>
      <c r="J10" s="25" t="s">
        <v>7</v>
      </c>
      <c r="K10" s="25"/>
      <c r="L10" s="25" t="s">
        <v>8</v>
      </c>
      <c r="M10" s="25"/>
    </row>
    <row r="11" spans="1:13">
      <c r="A11" s="29"/>
      <c r="B11" s="29"/>
      <c r="C11" s="29"/>
      <c r="D11" s="29"/>
      <c r="E11" s="29"/>
      <c r="F11" s="29"/>
      <c r="G11" s="29"/>
      <c r="H11" s="25"/>
      <c r="I11" s="25"/>
      <c r="J11" s="25"/>
      <c r="K11" s="25"/>
      <c r="L11" s="25"/>
      <c r="M11" s="25"/>
    </row>
    <row r="12" spans="1:13">
      <c r="A12" s="29"/>
      <c r="B12" s="29"/>
      <c r="C12" s="29"/>
      <c r="D12" s="29"/>
      <c r="E12" s="29"/>
      <c r="F12" s="29"/>
      <c r="G12" s="29"/>
      <c r="H12" s="40"/>
      <c r="I12" s="40"/>
      <c r="J12" s="25"/>
      <c r="K12" s="25"/>
      <c r="L12" s="25"/>
      <c r="M12" s="25"/>
    </row>
    <row r="13" spans="1:13" ht="45" customHeight="1">
      <c r="A13" s="7" t="s">
        <v>9</v>
      </c>
      <c r="B13" s="24" t="s">
        <v>10</v>
      </c>
      <c r="C13" s="24"/>
      <c r="D13" s="18">
        <v>1</v>
      </c>
      <c r="E13" s="18"/>
      <c r="F13" s="20" t="s">
        <v>11</v>
      </c>
      <c r="G13" s="43"/>
      <c r="H13" s="48">
        <v>42109</v>
      </c>
      <c r="I13" s="48">
        <v>42110</v>
      </c>
      <c r="J13" s="46" t="s">
        <v>12</v>
      </c>
      <c r="K13" s="18"/>
      <c r="L13" s="17">
        <v>3280</v>
      </c>
      <c r="M13" s="17"/>
    </row>
    <row r="14" spans="1:13" ht="45" customHeight="1">
      <c r="A14" s="7" t="s">
        <v>9</v>
      </c>
      <c r="B14" s="24" t="s">
        <v>13</v>
      </c>
      <c r="C14" s="24"/>
      <c r="D14" s="18">
        <v>1</v>
      </c>
      <c r="E14" s="18"/>
      <c r="F14" s="20" t="s">
        <v>14</v>
      </c>
      <c r="G14" s="43"/>
      <c r="H14" s="48">
        <v>42102</v>
      </c>
      <c r="I14" s="48">
        <v>42102</v>
      </c>
      <c r="J14" s="46" t="s">
        <v>12</v>
      </c>
      <c r="K14" s="18"/>
      <c r="L14" s="17">
        <v>531</v>
      </c>
      <c r="M14" s="17"/>
    </row>
    <row r="15" spans="1:13" ht="45" customHeight="1">
      <c r="A15" s="7" t="s">
        <v>9</v>
      </c>
      <c r="B15" s="23" t="s">
        <v>15</v>
      </c>
      <c r="C15" s="23"/>
      <c r="D15" s="18">
        <v>1</v>
      </c>
      <c r="E15" s="18"/>
      <c r="F15" s="20" t="s">
        <v>11</v>
      </c>
      <c r="G15" s="43"/>
      <c r="H15" s="48">
        <v>42303</v>
      </c>
      <c r="I15" s="48">
        <v>42304</v>
      </c>
      <c r="J15" s="46" t="s">
        <v>12</v>
      </c>
      <c r="K15" s="18"/>
      <c r="L15" s="17">
        <v>3129</v>
      </c>
      <c r="M15" s="17"/>
    </row>
    <row r="16" spans="1:13" ht="45" customHeight="1">
      <c r="A16" s="7" t="s">
        <v>9</v>
      </c>
      <c r="B16" s="23" t="s">
        <v>15</v>
      </c>
      <c r="C16" s="23"/>
      <c r="D16" s="18">
        <v>1</v>
      </c>
      <c r="E16" s="18"/>
      <c r="F16" s="20" t="s">
        <v>11</v>
      </c>
      <c r="G16" s="43"/>
      <c r="H16" s="48">
        <v>42303</v>
      </c>
      <c r="I16" s="48">
        <v>42303</v>
      </c>
      <c r="J16" s="46" t="s">
        <v>12</v>
      </c>
      <c r="K16" s="18"/>
      <c r="L16" s="17">
        <v>3129</v>
      </c>
      <c r="M16" s="17"/>
    </row>
    <row r="17" spans="1:13" ht="45" customHeight="1">
      <c r="A17" s="7" t="s">
        <v>9</v>
      </c>
      <c r="B17" s="23" t="s">
        <v>15</v>
      </c>
      <c r="C17" s="23"/>
      <c r="D17" s="18">
        <v>2</v>
      </c>
      <c r="E17" s="18"/>
      <c r="F17" s="20" t="s">
        <v>11</v>
      </c>
      <c r="G17" s="43"/>
      <c r="H17" s="48">
        <v>42303</v>
      </c>
      <c r="I17" s="48">
        <v>42303</v>
      </c>
      <c r="J17" s="46" t="s">
        <v>12</v>
      </c>
      <c r="K17" s="18"/>
      <c r="L17" s="17">
        <v>9468</v>
      </c>
      <c r="M17" s="17"/>
    </row>
    <row r="18" spans="1:13" ht="45" customHeight="1">
      <c r="A18" s="7" t="s">
        <v>16</v>
      </c>
      <c r="B18" s="22" t="s">
        <v>17</v>
      </c>
      <c r="C18" s="22"/>
      <c r="D18" s="18">
        <v>3</v>
      </c>
      <c r="E18" s="18"/>
      <c r="F18" s="20" t="s">
        <v>11</v>
      </c>
      <c r="G18" s="43"/>
      <c r="H18" s="48">
        <v>42232</v>
      </c>
      <c r="I18" s="48">
        <v>42232</v>
      </c>
      <c r="J18" s="46" t="s">
        <v>12</v>
      </c>
      <c r="K18" s="18"/>
      <c r="L18" s="17">
        <v>6971.38</v>
      </c>
      <c r="M18" s="17"/>
    </row>
    <row r="19" spans="1:13" ht="45" customHeight="1">
      <c r="A19" s="7" t="s">
        <v>18</v>
      </c>
      <c r="B19" s="19" t="s">
        <v>19</v>
      </c>
      <c r="C19" s="19"/>
      <c r="D19" s="18">
        <v>5</v>
      </c>
      <c r="E19" s="18"/>
      <c r="F19" s="20" t="s">
        <v>11</v>
      </c>
      <c r="G19" s="43"/>
      <c r="H19" s="48">
        <v>42342</v>
      </c>
      <c r="I19" s="48">
        <v>42343</v>
      </c>
      <c r="J19" s="46" t="s">
        <v>12</v>
      </c>
      <c r="K19" s="18"/>
      <c r="L19" s="17">
        <v>1331</v>
      </c>
      <c r="M19" s="17"/>
    </row>
    <row r="20" spans="1:13" ht="45" customHeight="1">
      <c r="A20" s="7" t="s">
        <v>18</v>
      </c>
      <c r="B20" s="19" t="s">
        <v>19</v>
      </c>
      <c r="C20" s="19"/>
      <c r="D20" s="18">
        <v>5</v>
      </c>
      <c r="E20" s="18"/>
      <c r="F20" s="20" t="s">
        <v>11</v>
      </c>
      <c r="G20" s="43"/>
      <c r="H20" s="48">
        <v>42342</v>
      </c>
      <c r="I20" s="48">
        <v>42343</v>
      </c>
      <c r="J20" s="46" t="s">
        <v>12</v>
      </c>
      <c r="K20" s="18"/>
      <c r="L20" s="17">
        <v>7615.99</v>
      </c>
      <c r="M20" s="17"/>
    </row>
    <row r="21" spans="1:13" ht="45" customHeight="1">
      <c r="A21" s="7" t="s">
        <v>18</v>
      </c>
      <c r="B21" s="19" t="s">
        <v>20</v>
      </c>
      <c r="C21" s="19"/>
      <c r="D21" s="18">
        <v>1</v>
      </c>
      <c r="E21" s="18"/>
      <c r="F21" s="20" t="s">
        <v>11</v>
      </c>
      <c r="G21" s="43"/>
      <c r="H21" s="48">
        <v>42010</v>
      </c>
      <c r="I21" s="48">
        <v>42010</v>
      </c>
      <c r="J21" s="46" t="s">
        <v>12</v>
      </c>
      <c r="K21" s="18"/>
      <c r="L21" s="17">
        <v>8210</v>
      </c>
      <c r="M21" s="17"/>
    </row>
    <row r="22" spans="1:13" ht="45" customHeight="1">
      <c r="A22" s="7" t="s">
        <v>18</v>
      </c>
      <c r="B22" s="19" t="s">
        <v>21</v>
      </c>
      <c r="C22" s="19"/>
      <c r="D22" s="18">
        <v>1</v>
      </c>
      <c r="E22" s="18"/>
      <c r="F22" s="20" t="s">
        <v>11</v>
      </c>
      <c r="G22" s="43"/>
      <c r="H22" s="48">
        <v>42068</v>
      </c>
      <c r="I22" s="48">
        <v>42068</v>
      </c>
      <c r="J22" s="46" t="s">
        <v>12</v>
      </c>
      <c r="K22" s="18"/>
      <c r="L22" s="17">
        <v>2908.01</v>
      </c>
      <c r="M22" s="17"/>
    </row>
    <row r="23" spans="1:13" ht="45" customHeight="1">
      <c r="A23" s="7" t="s">
        <v>18</v>
      </c>
      <c r="B23" s="19" t="s">
        <v>22</v>
      </c>
      <c r="C23" s="19"/>
      <c r="D23" s="18">
        <v>1</v>
      </c>
      <c r="E23" s="18"/>
      <c r="F23" s="20" t="s">
        <v>23</v>
      </c>
      <c r="G23" s="43"/>
      <c r="H23" s="48">
        <v>42034</v>
      </c>
      <c r="I23" s="48">
        <v>42034</v>
      </c>
      <c r="J23" s="46" t="s">
        <v>12</v>
      </c>
      <c r="K23" s="18"/>
      <c r="L23" s="17">
        <v>1581.6</v>
      </c>
      <c r="M23" s="17"/>
    </row>
    <row r="24" spans="1:13" ht="45" customHeight="1">
      <c r="A24" s="7" t="s">
        <v>18</v>
      </c>
      <c r="B24" s="19" t="s">
        <v>24</v>
      </c>
      <c r="C24" s="19"/>
      <c r="D24" s="18">
        <v>1</v>
      </c>
      <c r="E24" s="18"/>
      <c r="F24" s="20" t="s">
        <v>23</v>
      </c>
      <c r="G24" s="43"/>
      <c r="H24" s="48">
        <v>42051</v>
      </c>
      <c r="I24" s="48">
        <v>42051</v>
      </c>
      <c r="J24" s="46" t="s">
        <v>12</v>
      </c>
      <c r="K24" s="18"/>
      <c r="L24" s="17">
        <v>1358</v>
      </c>
      <c r="M24" s="17"/>
    </row>
    <row r="25" spans="1:13" ht="45" customHeight="1">
      <c r="A25" s="7" t="s">
        <v>18</v>
      </c>
      <c r="B25" s="19" t="s">
        <v>24</v>
      </c>
      <c r="C25" s="19"/>
      <c r="D25" s="18">
        <v>1</v>
      </c>
      <c r="E25" s="18"/>
      <c r="F25" s="20" t="s">
        <v>23</v>
      </c>
      <c r="G25" s="43"/>
      <c r="H25" s="48">
        <v>42075</v>
      </c>
      <c r="I25" s="48">
        <v>42075</v>
      </c>
      <c r="J25" s="46" t="s">
        <v>12</v>
      </c>
      <c r="K25" s="18"/>
      <c r="L25" s="17">
        <v>1030</v>
      </c>
      <c r="M25" s="17"/>
    </row>
    <row r="26" spans="1:13" ht="45" customHeight="1">
      <c r="A26" s="7" t="s">
        <v>18</v>
      </c>
      <c r="B26" s="19" t="s">
        <v>25</v>
      </c>
      <c r="C26" s="19"/>
      <c r="D26" s="18">
        <v>2</v>
      </c>
      <c r="E26" s="18"/>
      <c r="F26" s="20" t="s">
        <v>11</v>
      </c>
      <c r="G26" s="43"/>
      <c r="H26" s="48">
        <v>42128</v>
      </c>
      <c r="I26" s="48">
        <v>42128</v>
      </c>
      <c r="J26" s="46" t="s">
        <v>12</v>
      </c>
      <c r="K26" s="18"/>
      <c r="L26" s="17">
        <v>520</v>
      </c>
      <c r="M26" s="17"/>
    </row>
    <row r="27" spans="1:13" ht="45" customHeight="1">
      <c r="A27" s="7" t="s">
        <v>18</v>
      </c>
      <c r="B27" s="19" t="s">
        <v>25</v>
      </c>
      <c r="C27" s="19"/>
      <c r="D27" s="18">
        <v>2</v>
      </c>
      <c r="E27" s="18"/>
      <c r="F27" s="20" t="s">
        <v>11</v>
      </c>
      <c r="G27" s="43"/>
      <c r="H27" s="48">
        <v>42128</v>
      </c>
      <c r="I27" s="48">
        <v>42128</v>
      </c>
      <c r="J27" s="46" t="s">
        <v>12</v>
      </c>
      <c r="K27" s="18"/>
      <c r="L27" s="17">
        <v>123.01</v>
      </c>
      <c r="M27" s="17"/>
    </row>
    <row r="28" spans="1:13" ht="45" customHeight="1">
      <c r="A28" s="7" t="s">
        <v>18</v>
      </c>
      <c r="B28" s="19" t="s">
        <v>13</v>
      </c>
      <c r="C28" s="19"/>
      <c r="D28" s="18">
        <v>1</v>
      </c>
      <c r="E28" s="18"/>
      <c r="F28" s="20" t="s">
        <v>14</v>
      </c>
      <c r="G28" s="43"/>
      <c r="H28" s="48">
        <v>42128</v>
      </c>
      <c r="I28" s="48">
        <v>42128</v>
      </c>
      <c r="J28" s="46" t="s">
        <v>12</v>
      </c>
      <c r="K28" s="18"/>
      <c r="L28" s="17">
        <v>510</v>
      </c>
      <c r="M28" s="17"/>
    </row>
    <row r="29" spans="1:13" ht="45" customHeight="1">
      <c r="A29" s="7" t="s">
        <v>18</v>
      </c>
      <c r="B29" s="19" t="s">
        <v>26</v>
      </c>
      <c r="C29" s="19"/>
      <c r="D29" s="18">
        <v>1</v>
      </c>
      <c r="E29" s="18"/>
      <c r="F29" s="20" t="s">
        <v>11</v>
      </c>
      <c r="G29" s="43"/>
      <c r="H29" s="48">
        <v>42177</v>
      </c>
      <c r="I29" s="48">
        <v>42177</v>
      </c>
      <c r="J29" s="46" t="s">
        <v>12</v>
      </c>
      <c r="K29" s="18"/>
      <c r="L29" s="17">
        <v>852.2</v>
      </c>
      <c r="M29" s="17"/>
    </row>
    <row r="30" spans="1:13" ht="45" customHeight="1">
      <c r="A30" s="7" t="s">
        <v>18</v>
      </c>
      <c r="B30" s="19" t="s">
        <v>27</v>
      </c>
      <c r="C30" s="19"/>
      <c r="D30" s="18">
        <v>1</v>
      </c>
      <c r="E30" s="18"/>
      <c r="F30" s="20" t="s">
        <v>28</v>
      </c>
      <c r="G30" s="43"/>
      <c r="H30" s="48">
        <v>42186</v>
      </c>
      <c r="I30" s="48">
        <v>42186</v>
      </c>
      <c r="J30" s="46" t="s">
        <v>12</v>
      </c>
      <c r="K30" s="18"/>
      <c r="L30" s="17">
        <v>546</v>
      </c>
      <c r="M30" s="17"/>
    </row>
    <row r="31" spans="1:13" ht="45" customHeight="1">
      <c r="A31" s="7" t="s">
        <v>18</v>
      </c>
      <c r="B31" s="19" t="s">
        <v>27</v>
      </c>
      <c r="C31" s="19"/>
      <c r="D31" s="18">
        <v>1</v>
      </c>
      <c r="E31" s="18"/>
      <c r="F31" s="20" t="s">
        <v>28</v>
      </c>
      <c r="G31" s="43"/>
      <c r="H31" s="48">
        <v>42186</v>
      </c>
      <c r="I31" s="48">
        <v>42186</v>
      </c>
      <c r="J31" s="46" t="s">
        <v>12</v>
      </c>
      <c r="K31" s="18"/>
      <c r="L31" s="17">
        <v>65</v>
      </c>
      <c r="M31" s="17"/>
    </row>
    <row r="32" spans="1:13" ht="45" customHeight="1">
      <c r="A32" s="7" t="s">
        <v>18</v>
      </c>
      <c r="B32" s="19" t="s">
        <v>29</v>
      </c>
      <c r="C32" s="19"/>
      <c r="D32" s="18">
        <v>1</v>
      </c>
      <c r="E32" s="18"/>
      <c r="F32" s="20" t="s">
        <v>28</v>
      </c>
      <c r="G32" s="43"/>
      <c r="H32" s="48">
        <v>42067</v>
      </c>
      <c r="I32" s="48">
        <v>42067</v>
      </c>
      <c r="J32" s="46" t="s">
        <v>12</v>
      </c>
      <c r="K32" s="18"/>
      <c r="L32" s="17">
        <v>100</v>
      </c>
      <c r="M32" s="17"/>
    </row>
    <row r="33" spans="1:13" ht="45" customHeight="1">
      <c r="A33" s="7" t="s">
        <v>18</v>
      </c>
      <c r="B33" s="19" t="s">
        <v>30</v>
      </c>
      <c r="C33" s="19"/>
      <c r="D33" s="18">
        <v>1</v>
      </c>
      <c r="E33" s="18"/>
      <c r="F33" s="20" t="s">
        <v>28</v>
      </c>
      <c r="G33" s="43"/>
      <c r="H33" s="48">
        <v>42033</v>
      </c>
      <c r="I33" s="48">
        <v>42033</v>
      </c>
      <c r="J33" s="46" t="s">
        <v>12</v>
      </c>
      <c r="K33" s="18"/>
      <c r="L33" s="17">
        <v>100</v>
      </c>
      <c r="M33" s="17"/>
    </row>
    <row r="34" spans="1:13" ht="45" customHeight="1">
      <c r="A34" s="7" t="s">
        <v>18</v>
      </c>
      <c r="B34" s="19" t="s">
        <v>31</v>
      </c>
      <c r="C34" s="19"/>
      <c r="D34" s="18">
        <v>1</v>
      </c>
      <c r="E34" s="18"/>
      <c r="F34" s="20" t="s">
        <v>28</v>
      </c>
      <c r="G34" s="43"/>
      <c r="H34" s="48">
        <v>42041</v>
      </c>
      <c r="I34" s="48">
        <v>42041</v>
      </c>
      <c r="J34" s="46" t="s">
        <v>12</v>
      </c>
      <c r="K34" s="18"/>
      <c r="L34" s="17">
        <v>416</v>
      </c>
      <c r="M34" s="17"/>
    </row>
    <row r="35" spans="1:13" ht="45" customHeight="1">
      <c r="A35" s="7" t="s">
        <v>18</v>
      </c>
      <c r="B35" s="19" t="s">
        <v>30</v>
      </c>
      <c r="C35" s="19"/>
      <c r="D35" s="18">
        <v>1</v>
      </c>
      <c r="E35" s="18"/>
      <c r="F35" s="20" t="s">
        <v>28</v>
      </c>
      <c r="G35" s="43"/>
      <c r="H35" s="48">
        <v>42033</v>
      </c>
      <c r="I35" s="48">
        <v>42033</v>
      </c>
      <c r="J35" s="46" t="s">
        <v>12</v>
      </c>
      <c r="K35" s="18"/>
      <c r="L35" s="17">
        <v>217</v>
      </c>
      <c r="M35" s="17"/>
    </row>
    <row r="36" spans="1:13" ht="45" customHeight="1">
      <c r="A36" s="7" t="s">
        <v>18</v>
      </c>
      <c r="B36" s="19" t="s">
        <v>32</v>
      </c>
      <c r="C36" s="19"/>
      <c r="D36" s="18">
        <v>1</v>
      </c>
      <c r="E36" s="18"/>
      <c r="F36" s="20" t="s">
        <v>11</v>
      </c>
      <c r="G36" s="43"/>
      <c r="H36" s="48">
        <v>42131</v>
      </c>
      <c r="I36" s="48">
        <v>42131</v>
      </c>
      <c r="J36" s="46" t="s">
        <v>12</v>
      </c>
      <c r="K36" s="18"/>
      <c r="L36" s="17">
        <v>1545</v>
      </c>
      <c r="M36" s="17"/>
    </row>
    <row r="37" spans="1:13" ht="45" customHeight="1">
      <c r="A37" s="7" t="s">
        <v>18</v>
      </c>
      <c r="B37" s="19" t="s">
        <v>33</v>
      </c>
      <c r="C37" s="19"/>
      <c r="D37" s="18">
        <v>1</v>
      </c>
      <c r="E37" s="18"/>
      <c r="F37" s="20" t="s">
        <v>11</v>
      </c>
      <c r="G37" s="43"/>
      <c r="H37" s="48">
        <v>42061</v>
      </c>
      <c r="I37" s="48">
        <v>42055</v>
      </c>
      <c r="J37" s="46" t="s">
        <v>12</v>
      </c>
      <c r="K37" s="18"/>
      <c r="L37" s="17">
        <v>370</v>
      </c>
      <c r="M37" s="17"/>
    </row>
    <row r="38" spans="1:13" ht="45" customHeight="1">
      <c r="A38" s="7" t="s">
        <v>18</v>
      </c>
      <c r="B38" s="19" t="s">
        <v>32</v>
      </c>
      <c r="C38" s="19"/>
      <c r="D38" s="18">
        <v>1</v>
      </c>
      <c r="E38" s="18"/>
      <c r="F38" s="20" t="s">
        <v>11</v>
      </c>
      <c r="G38" s="43"/>
      <c r="H38" s="48">
        <v>42131</v>
      </c>
      <c r="I38" s="48">
        <v>42131</v>
      </c>
      <c r="J38" s="46" t="s">
        <v>12</v>
      </c>
      <c r="K38" s="18"/>
      <c r="L38" s="17">
        <v>270</v>
      </c>
      <c r="M38" s="17"/>
    </row>
    <row r="39" spans="1:13" ht="45" customHeight="1">
      <c r="A39" s="7" t="s">
        <v>18</v>
      </c>
      <c r="B39" s="19" t="s">
        <v>33</v>
      </c>
      <c r="C39" s="19"/>
      <c r="D39" s="18">
        <v>1</v>
      </c>
      <c r="E39" s="18"/>
      <c r="F39" s="20" t="s">
        <v>11</v>
      </c>
      <c r="G39" s="43"/>
      <c r="H39" s="48">
        <v>42062</v>
      </c>
      <c r="I39" s="48">
        <v>42420</v>
      </c>
      <c r="J39" s="46" t="s">
        <v>12</v>
      </c>
      <c r="K39" s="18"/>
      <c r="L39" s="17">
        <v>360</v>
      </c>
      <c r="M39" s="17"/>
    </row>
    <row r="40" spans="1:13" ht="45" customHeight="1">
      <c r="A40" s="7" t="s">
        <v>18</v>
      </c>
      <c r="B40" s="19" t="s">
        <v>13</v>
      </c>
      <c r="C40" s="19"/>
      <c r="D40" s="18">
        <v>1</v>
      </c>
      <c r="E40" s="18"/>
      <c r="F40" s="20" t="s">
        <v>14</v>
      </c>
      <c r="G40" s="43"/>
      <c r="H40" s="48">
        <v>42062</v>
      </c>
      <c r="I40" s="48">
        <v>42062</v>
      </c>
      <c r="J40" s="46" t="s">
        <v>12</v>
      </c>
      <c r="K40" s="18"/>
      <c r="L40" s="17">
        <v>124.8</v>
      </c>
      <c r="M40" s="17"/>
    </row>
    <row r="41" spans="1:13" ht="45" customHeight="1">
      <c r="A41" s="7" t="s">
        <v>18</v>
      </c>
      <c r="B41" s="19" t="s">
        <v>34</v>
      </c>
      <c r="C41" s="19"/>
      <c r="D41" s="18">
        <v>2</v>
      </c>
      <c r="E41" s="18"/>
      <c r="F41" s="20" t="s">
        <v>28</v>
      </c>
      <c r="G41" s="43"/>
      <c r="H41" s="48">
        <v>42083</v>
      </c>
      <c r="I41" s="48">
        <v>42083</v>
      </c>
      <c r="J41" s="46" t="s">
        <v>12</v>
      </c>
      <c r="K41" s="18"/>
      <c r="L41" s="17">
        <v>104</v>
      </c>
      <c r="M41" s="17"/>
    </row>
    <row r="42" spans="1:13" ht="45" customHeight="1">
      <c r="A42" s="7" t="s">
        <v>18</v>
      </c>
      <c r="B42" s="19" t="s">
        <v>35</v>
      </c>
      <c r="C42" s="19"/>
      <c r="D42" s="18">
        <v>1</v>
      </c>
      <c r="E42" s="18"/>
      <c r="F42" s="20" t="s">
        <v>11</v>
      </c>
      <c r="G42" s="43"/>
      <c r="H42" s="48">
        <v>42173</v>
      </c>
      <c r="I42" s="48">
        <v>42173</v>
      </c>
      <c r="J42" s="46" t="s">
        <v>12</v>
      </c>
      <c r="K42" s="18"/>
      <c r="L42" s="17">
        <v>2120</v>
      </c>
      <c r="M42" s="17"/>
    </row>
    <row r="43" spans="1:13" ht="45" customHeight="1">
      <c r="A43" s="7" t="s">
        <v>18</v>
      </c>
      <c r="B43" s="19" t="s">
        <v>34</v>
      </c>
      <c r="C43" s="19"/>
      <c r="D43" s="18">
        <v>2</v>
      </c>
      <c r="E43" s="18"/>
      <c r="F43" s="20" t="s">
        <v>28</v>
      </c>
      <c r="G43" s="43"/>
      <c r="H43" s="48">
        <v>42083</v>
      </c>
      <c r="I43" s="48">
        <v>42083</v>
      </c>
      <c r="J43" s="46" t="s">
        <v>12</v>
      </c>
      <c r="K43" s="18"/>
      <c r="L43" s="17">
        <v>252</v>
      </c>
      <c r="M43" s="17"/>
    </row>
    <row r="44" spans="1:13" ht="45" customHeight="1">
      <c r="A44" s="7" t="s">
        <v>18</v>
      </c>
      <c r="B44" s="19" t="s">
        <v>36</v>
      </c>
      <c r="C44" s="19"/>
      <c r="D44" s="18">
        <v>1</v>
      </c>
      <c r="E44" s="18"/>
      <c r="F44" s="20" t="s">
        <v>11</v>
      </c>
      <c r="G44" s="43"/>
      <c r="H44" s="48">
        <v>42173</v>
      </c>
      <c r="I44" s="48">
        <v>42173</v>
      </c>
      <c r="J44" s="46" t="s">
        <v>12</v>
      </c>
      <c r="K44" s="18"/>
      <c r="L44" s="17">
        <v>427</v>
      </c>
      <c r="M44" s="17"/>
    </row>
    <row r="45" spans="1:13" ht="45" customHeight="1">
      <c r="A45" s="7" t="s">
        <v>18</v>
      </c>
      <c r="B45" s="19" t="s">
        <v>37</v>
      </c>
      <c r="C45" s="19"/>
      <c r="D45" s="18">
        <v>1</v>
      </c>
      <c r="E45" s="18"/>
      <c r="F45" s="20" t="s">
        <v>28</v>
      </c>
      <c r="G45" s="43"/>
      <c r="H45" s="48">
        <v>42130</v>
      </c>
      <c r="I45" s="48">
        <v>42130</v>
      </c>
      <c r="J45" s="46" t="s">
        <v>12</v>
      </c>
      <c r="K45" s="18"/>
      <c r="L45" s="17">
        <v>416</v>
      </c>
      <c r="M45" s="17"/>
    </row>
    <row r="46" spans="1:13" ht="45" customHeight="1">
      <c r="A46" s="7" t="s">
        <v>18</v>
      </c>
      <c r="B46" s="19" t="s">
        <v>38</v>
      </c>
      <c r="C46" s="19"/>
      <c r="D46" s="18">
        <v>1</v>
      </c>
      <c r="E46" s="18"/>
      <c r="F46" s="20" t="s">
        <v>11</v>
      </c>
      <c r="G46" s="43"/>
      <c r="H46" s="48">
        <v>42215</v>
      </c>
      <c r="I46" s="48">
        <v>42215</v>
      </c>
      <c r="J46" s="46" t="s">
        <v>12</v>
      </c>
      <c r="K46" s="18"/>
      <c r="L46" s="17">
        <v>940</v>
      </c>
      <c r="M46" s="17"/>
    </row>
    <row r="47" spans="1:13" ht="45" customHeight="1">
      <c r="A47" s="7" t="s">
        <v>18</v>
      </c>
      <c r="B47" s="19" t="s">
        <v>37</v>
      </c>
      <c r="C47" s="19"/>
      <c r="D47" s="18">
        <v>1</v>
      </c>
      <c r="E47" s="18"/>
      <c r="F47" s="20" t="s">
        <v>28</v>
      </c>
      <c r="G47" s="43"/>
      <c r="H47" s="48">
        <v>42130</v>
      </c>
      <c r="I47" s="48">
        <v>42130</v>
      </c>
      <c r="J47" s="46" t="s">
        <v>12</v>
      </c>
      <c r="K47" s="18"/>
      <c r="L47" s="17">
        <v>173</v>
      </c>
      <c r="M47" s="17"/>
    </row>
    <row r="48" spans="1:13" ht="45" customHeight="1">
      <c r="A48" s="7" t="s">
        <v>18</v>
      </c>
      <c r="B48" s="19" t="s">
        <v>38</v>
      </c>
      <c r="C48" s="19"/>
      <c r="D48" s="18">
        <v>1</v>
      </c>
      <c r="E48" s="18"/>
      <c r="F48" s="20" t="s">
        <v>11</v>
      </c>
      <c r="G48" s="43"/>
      <c r="H48" s="48">
        <v>42215</v>
      </c>
      <c r="I48" s="48">
        <v>42215</v>
      </c>
      <c r="J48" s="46" t="s">
        <v>12</v>
      </c>
      <c r="K48" s="18"/>
      <c r="L48" s="17">
        <v>133</v>
      </c>
      <c r="M48" s="17"/>
    </row>
    <row r="49" spans="1:13" ht="45" customHeight="1">
      <c r="A49" s="7" t="s">
        <v>18</v>
      </c>
      <c r="B49" s="19" t="s">
        <v>39</v>
      </c>
      <c r="C49" s="19"/>
      <c r="D49" s="18">
        <v>1</v>
      </c>
      <c r="E49" s="18"/>
      <c r="F49" s="20" t="s">
        <v>11</v>
      </c>
      <c r="G49" s="43"/>
      <c r="H49" s="48">
        <v>42068</v>
      </c>
      <c r="I49" s="48">
        <v>42069</v>
      </c>
      <c r="J49" s="46" t="s">
        <v>12</v>
      </c>
      <c r="K49" s="18"/>
      <c r="L49" s="17">
        <v>6925.81</v>
      </c>
      <c r="M49" s="17"/>
    </row>
    <row r="50" spans="1:13" ht="45" customHeight="1">
      <c r="A50" s="7" t="s">
        <v>18</v>
      </c>
      <c r="B50" s="19" t="s">
        <v>40</v>
      </c>
      <c r="C50" s="19"/>
      <c r="D50" s="18">
        <v>1</v>
      </c>
      <c r="E50" s="18"/>
      <c r="F50" s="20" t="s">
        <v>11</v>
      </c>
      <c r="G50" s="43"/>
      <c r="H50" s="48">
        <v>42075</v>
      </c>
      <c r="I50" s="48">
        <v>42075</v>
      </c>
      <c r="J50" s="46" t="s">
        <v>12</v>
      </c>
      <c r="K50" s="18"/>
      <c r="L50" s="17">
        <v>0</v>
      </c>
      <c r="M50" s="17"/>
    </row>
    <row r="51" spans="1:13" ht="45" customHeight="1">
      <c r="A51" s="7" t="s">
        <v>18</v>
      </c>
      <c r="B51" s="19" t="s">
        <v>39</v>
      </c>
      <c r="C51" s="19"/>
      <c r="D51" s="18">
        <v>1</v>
      </c>
      <c r="E51" s="18"/>
      <c r="F51" s="20" t="s">
        <v>11</v>
      </c>
      <c r="G51" s="43"/>
      <c r="H51" s="48">
        <v>42068</v>
      </c>
      <c r="I51" s="48">
        <v>42069</v>
      </c>
      <c r="J51" s="46" t="s">
        <v>12</v>
      </c>
      <c r="K51" s="18"/>
      <c r="L51" s="17">
        <v>1164</v>
      </c>
      <c r="M51" s="17"/>
    </row>
    <row r="52" spans="1:13" ht="45" customHeight="1">
      <c r="A52" s="7" t="s">
        <v>18</v>
      </c>
      <c r="B52" s="19" t="s">
        <v>41</v>
      </c>
      <c r="C52" s="19"/>
      <c r="D52" s="18">
        <v>1</v>
      </c>
      <c r="E52" s="18"/>
      <c r="F52" s="20" t="s">
        <v>42</v>
      </c>
      <c r="G52" s="43"/>
      <c r="H52" s="48">
        <v>42019</v>
      </c>
      <c r="I52" s="48">
        <v>42021</v>
      </c>
      <c r="J52" s="46" t="s">
        <v>12</v>
      </c>
      <c r="K52" s="18"/>
      <c r="L52" s="17">
        <v>4066.55</v>
      </c>
      <c r="M52" s="17"/>
    </row>
    <row r="53" spans="1:13" ht="45" customHeight="1">
      <c r="A53" s="7" t="s">
        <v>18</v>
      </c>
      <c r="B53" s="19" t="s">
        <v>41</v>
      </c>
      <c r="C53" s="19"/>
      <c r="D53" s="18">
        <v>1</v>
      </c>
      <c r="E53" s="18"/>
      <c r="F53" s="20" t="s">
        <v>42</v>
      </c>
      <c r="G53" s="43"/>
      <c r="H53" s="48">
        <v>42019</v>
      </c>
      <c r="I53" s="48">
        <v>42021</v>
      </c>
      <c r="J53" s="46" t="s">
        <v>12</v>
      </c>
      <c r="K53" s="18"/>
      <c r="L53" s="17">
        <v>2340</v>
      </c>
      <c r="M53" s="17"/>
    </row>
    <row r="54" spans="1:13" ht="45" customHeight="1">
      <c r="A54" s="7" t="s">
        <v>18</v>
      </c>
      <c r="B54" s="19" t="s">
        <v>43</v>
      </c>
      <c r="C54" s="19"/>
      <c r="D54" s="18">
        <v>2</v>
      </c>
      <c r="E54" s="18"/>
      <c r="F54" s="20" t="s">
        <v>11</v>
      </c>
      <c r="G54" s="43"/>
      <c r="H54" s="48">
        <v>42040</v>
      </c>
      <c r="I54" s="48">
        <v>42060</v>
      </c>
      <c r="J54" s="46" t="s">
        <v>12</v>
      </c>
      <c r="K54" s="18"/>
      <c r="L54" s="17">
        <v>7853</v>
      </c>
      <c r="M54" s="17"/>
    </row>
    <row r="55" spans="1:13" ht="45" customHeight="1">
      <c r="A55" s="7" t="s">
        <v>18</v>
      </c>
      <c r="B55" s="19" t="s">
        <v>44</v>
      </c>
      <c r="C55" s="19"/>
      <c r="D55" s="18">
        <v>2</v>
      </c>
      <c r="E55" s="18"/>
      <c r="F55" s="20" t="s">
        <v>11</v>
      </c>
      <c r="G55" s="43"/>
      <c r="H55" s="48">
        <v>42044</v>
      </c>
      <c r="I55" s="48">
        <v>42046</v>
      </c>
      <c r="J55" s="46" t="s">
        <v>12</v>
      </c>
      <c r="K55" s="18"/>
      <c r="L55" s="17">
        <v>5728.01</v>
      </c>
      <c r="M55" s="17"/>
    </row>
    <row r="56" spans="1:13" ht="45" customHeight="1">
      <c r="A56" s="7" t="s">
        <v>18</v>
      </c>
      <c r="B56" s="19" t="s">
        <v>45</v>
      </c>
      <c r="C56" s="19"/>
      <c r="D56" s="18">
        <v>1</v>
      </c>
      <c r="E56" s="18"/>
      <c r="F56" s="20" t="s">
        <v>11</v>
      </c>
      <c r="G56" s="43"/>
      <c r="H56" s="48">
        <v>42167</v>
      </c>
      <c r="I56" s="48">
        <v>42173</v>
      </c>
      <c r="J56" s="46" t="s">
        <v>12</v>
      </c>
      <c r="K56" s="18"/>
      <c r="L56" s="17">
        <v>8211.76</v>
      </c>
      <c r="M56" s="17"/>
    </row>
    <row r="57" spans="1:13" ht="45" customHeight="1">
      <c r="A57" s="7" t="s">
        <v>18</v>
      </c>
      <c r="B57" s="19" t="s">
        <v>46</v>
      </c>
      <c r="C57" s="19"/>
      <c r="D57" s="18">
        <v>1</v>
      </c>
      <c r="E57" s="18"/>
      <c r="F57" s="20" t="s">
        <v>11</v>
      </c>
      <c r="G57" s="43"/>
      <c r="H57" s="48">
        <v>42222</v>
      </c>
      <c r="I57" s="48">
        <v>42222</v>
      </c>
      <c r="J57" s="46" t="s">
        <v>12</v>
      </c>
      <c r="K57" s="18"/>
      <c r="L57" s="17">
        <v>8491.7199999999993</v>
      </c>
      <c r="M57" s="17"/>
    </row>
    <row r="58" spans="1:13" ht="45" customHeight="1">
      <c r="A58" s="7" t="s">
        <v>18</v>
      </c>
      <c r="B58" s="19" t="s">
        <v>47</v>
      </c>
      <c r="C58" s="19"/>
      <c r="D58" s="18">
        <v>1</v>
      </c>
      <c r="E58" s="18"/>
      <c r="F58" s="20" t="s">
        <v>11</v>
      </c>
      <c r="G58" s="43"/>
      <c r="H58" s="48">
        <v>42234</v>
      </c>
      <c r="I58" s="48">
        <v>42235</v>
      </c>
      <c r="J58" s="46" t="s">
        <v>12</v>
      </c>
      <c r="K58" s="18"/>
      <c r="L58" s="17">
        <v>0</v>
      </c>
      <c r="M58" s="17"/>
    </row>
    <row r="59" spans="1:13" ht="45" customHeight="1">
      <c r="A59" s="7" t="s">
        <v>18</v>
      </c>
      <c r="B59" s="19" t="s">
        <v>48</v>
      </c>
      <c r="C59" s="19"/>
      <c r="D59" s="18">
        <v>1</v>
      </c>
      <c r="E59" s="18"/>
      <c r="F59" s="20" t="s">
        <v>11</v>
      </c>
      <c r="G59" s="43"/>
      <c r="H59" s="48">
        <v>42215</v>
      </c>
      <c r="I59" s="48">
        <v>42216</v>
      </c>
      <c r="J59" s="46" t="s">
        <v>12</v>
      </c>
      <c r="K59" s="18"/>
      <c r="L59" s="17">
        <v>1192</v>
      </c>
      <c r="M59" s="17"/>
    </row>
    <row r="60" spans="1:13" ht="45" customHeight="1">
      <c r="A60" s="7" t="s">
        <v>18</v>
      </c>
      <c r="B60" s="19" t="s">
        <v>49</v>
      </c>
      <c r="C60" s="19"/>
      <c r="D60" s="18">
        <v>1</v>
      </c>
      <c r="E60" s="18"/>
      <c r="F60" s="20" t="s">
        <v>11</v>
      </c>
      <c r="G60" s="43"/>
      <c r="H60" s="48">
        <v>42188</v>
      </c>
      <c r="I60" s="48">
        <v>42215</v>
      </c>
      <c r="J60" s="46" t="s">
        <v>12</v>
      </c>
      <c r="K60" s="18"/>
      <c r="L60" s="17">
        <v>29761.599999999999</v>
      </c>
      <c r="M60" s="17"/>
    </row>
    <row r="61" spans="1:13" ht="45" customHeight="1">
      <c r="A61" s="7" t="s">
        <v>18</v>
      </c>
      <c r="B61" s="19" t="s">
        <v>50</v>
      </c>
      <c r="C61" s="19"/>
      <c r="D61" s="18">
        <v>2</v>
      </c>
      <c r="E61" s="18"/>
      <c r="F61" s="20" t="s">
        <v>28</v>
      </c>
      <c r="G61" s="43"/>
      <c r="H61" s="48">
        <v>42201</v>
      </c>
      <c r="I61" s="48">
        <v>42201</v>
      </c>
      <c r="J61" s="46" t="s">
        <v>12</v>
      </c>
      <c r="K61" s="18"/>
      <c r="L61" s="17">
        <v>104</v>
      </c>
      <c r="M61" s="17"/>
    </row>
    <row r="62" spans="1:13" ht="45" customHeight="1">
      <c r="A62" s="7" t="s">
        <v>18</v>
      </c>
      <c r="B62" s="19" t="s">
        <v>51</v>
      </c>
      <c r="C62" s="19"/>
      <c r="D62" s="18">
        <v>1</v>
      </c>
      <c r="E62" s="18"/>
      <c r="F62" s="20" t="s">
        <v>11</v>
      </c>
      <c r="G62" s="43"/>
      <c r="H62" s="48">
        <v>42256</v>
      </c>
      <c r="I62" s="48">
        <v>42256</v>
      </c>
      <c r="J62" s="46" t="s">
        <v>12</v>
      </c>
      <c r="K62" s="18"/>
      <c r="L62" s="17">
        <v>1110</v>
      </c>
      <c r="M62" s="17"/>
    </row>
    <row r="63" spans="1:13" ht="45" customHeight="1">
      <c r="A63" s="7" t="s">
        <v>18</v>
      </c>
      <c r="B63" s="19" t="s">
        <v>52</v>
      </c>
      <c r="C63" s="19"/>
      <c r="D63" s="18">
        <v>2</v>
      </c>
      <c r="E63" s="18"/>
      <c r="F63" s="20" t="s">
        <v>11</v>
      </c>
      <c r="G63" s="43"/>
      <c r="H63" s="48">
        <v>42222</v>
      </c>
      <c r="I63" s="48">
        <v>42222</v>
      </c>
      <c r="J63" s="46" t="s">
        <v>12</v>
      </c>
      <c r="K63" s="18"/>
      <c r="L63" s="17">
        <v>620</v>
      </c>
      <c r="M63" s="17"/>
    </row>
    <row r="64" spans="1:13" ht="45" customHeight="1">
      <c r="A64" s="7" t="s">
        <v>18</v>
      </c>
      <c r="B64" s="19" t="s">
        <v>50</v>
      </c>
      <c r="C64" s="19"/>
      <c r="D64" s="18">
        <v>2</v>
      </c>
      <c r="E64" s="18"/>
      <c r="F64" s="20" t="s">
        <v>28</v>
      </c>
      <c r="G64" s="43"/>
      <c r="H64" s="48">
        <v>42201</v>
      </c>
      <c r="I64" s="48">
        <v>42201</v>
      </c>
      <c r="J64" s="46" t="s">
        <v>12</v>
      </c>
      <c r="K64" s="18"/>
      <c r="L64" s="17">
        <v>126</v>
      </c>
      <c r="M64" s="17"/>
    </row>
    <row r="65" spans="1:13" ht="45" customHeight="1">
      <c r="A65" s="7" t="s">
        <v>18</v>
      </c>
      <c r="B65" s="19" t="s">
        <v>53</v>
      </c>
      <c r="C65" s="19"/>
      <c r="D65" s="18">
        <v>1</v>
      </c>
      <c r="E65" s="18"/>
      <c r="F65" s="20" t="s">
        <v>11</v>
      </c>
      <c r="G65" s="43"/>
      <c r="H65" s="48">
        <v>42256</v>
      </c>
      <c r="I65" s="48">
        <v>42256</v>
      </c>
      <c r="J65" s="46" t="s">
        <v>12</v>
      </c>
      <c r="K65" s="18"/>
      <c r="L65" s="17">
        <v>225</v>
      </c>
      <c r="M65" s="17"/>
    </row>
    <row r="66" spans="1:13" ht="45" customHeight="1">
      <c r="A66" s="7" t="s">
        <v>18</v>
      </c>
      <c r="B66" s="19" t="s">
        <v>54</v>
      </c>
      <c r="C66" s="19"/>
      <c r="D66" s="18">
        <v>1</v>
      </c>
      <c r="E66" s="18"/>
      <c r="F66" s="20" t="s">
        <v>11</v>
      </c>
      <c r="G66" s="43"/>
      <c r="H66" s="48">
        <v>42222</v>
      </c>
      <c r="I66" s="48">
        <v>42222</v>
      </c>
      <c r="J66" s="46" t="s">
        <v>12</v>
      </c>
      <c r="K66" s="18"/>
      <c r="L66" s="17">
        <v>334</v>
      </c>
      <c r="M66" s="17"/>
    </row>
    <row r="67" spans="1:13" ht="45" customHeight="1">
      <c r="A67" s="7" t="s">
        <v>18</v>
      </c>
      <c r="B67" s="19" t="s">
        <v>55</v>
      </c>
      <c r="C67" s="19"/>
      <c r="D67" s="18">
        <v>1</v>
      </c>
      <c r="E67" s="18"/>
      <c r="F67" s="20" t="s">
        <v>11</v>
      </c>
      <c r="G67" s="43"/>
      <c r="H67" s="48">
        <v>42256</v>
      </c>
      <c r="I67" s="48">
        <v>42256</v>
      </c>
      <c r="J67" s="46" t="s">
        <v>12</v>
      </c>
      <c r="K67" s="18"/>
      <c r="L67" s="17">
        <v>25.8</v>
      </c>
      <c r="M67" s="17"/>
    </row>
    <row r="68" spans="1:13" ht="45" customHeight="1">
      <c r="A68" s="7" t="s">
        <v>18</v>
      </c>
      <c r="B68" s="19" t="s">
        <v>56</v>
      </c>
      <c r="C68" s="19"/>
      <c r="D68" s="18">
        <v>1</v>
      </c>
      <c r="E68" s="18"/>
      <c r="F68" s="20" t="s">
        <v>11</v>
      </c>
      <c r="G68" s="43"/>
      <c r="H68" s="48">
        <v>42286</v>
      </c>
      <c r="I68" s="48">
        <v>42286</v>
      </c>
      <c r="J68" s="46" t="s">
        <v>12</v>
      </c>
      <c r="K68" s="18"/>
      <c r="L68" s="17">
        <v>680</v>
      </c>
      <c r="M68" s="17"/>
    </row>
    <row r="69" spans="1:13" ht="45" customHeight="1">
      <c r="A69" s="7" t="s">
        <v>18</v>
      </c>
      <c r="B69" s="19" t="s">
        <v>56</v>
      </c>
      <c r="C69" s="19"/>
      <c r="D69" s="18">
        <v>1</v>
      </c>
      <c r="E69" s="18"/>
      <c r="F69" s="20" t="s">
        <v>11</v>
      </c>
      <c r="G69" s="43"/>
      <c r="H69" s="48">
        <v>42286</v>
      </c>
      <c r="I69" s="48">
        <v>42286</v>
      </c>
      <c r="J69" s="46" t="s">
        <v>12</v>
      </c>
      <c r="K69" s="18"/>
      <c r="L69" s="17">
        <v>189</v>
      </c>
      <c r="M69" s="17"/>
    </row>
    <row r="70" spans="1:13" ht="45" customHeight="1">
      <c r="A70" s="7" t="s">
        <v>18</v>
      </c>
      <c r="B70" s="19"/>
      <c r="C70" s="19"/>
      <c r="D70" s="18">
        <v>2</v>
      </c>
      <c r="E70" s="18"/>
      <c r="F70" s="20" t="s">
        <v>28</v>
      </c>
      <c r="G70" s="43"/>
      <c r="H70" s="48">
        <v>42198</v>
      </c>
      <c r="I70" s="48">
        <v>42199</v>
      </c>
      <c r="J70" s="46" t="s">
        <v>12</v>
      </c>
      <c r="K70" s="18"/>
      <c r="L70" s="17">
        <v>104</v>
      </c>
      <c r="M70" s="17"/>
    </row>
    <row r="71" spans="1:13" ht="45" customHeight="1">
      <c r="A71" s="7" t="s">
        <v>18</v>
      </c>
      <c r="B71" s="19" t="s">
        <v>57</v>
      </c>
      <c r="C71" s="19"/>
      <c r="D71" s="18">
        <v>3</v>
      </c>
      <c r="E71" s="18"/>
      <c r="F71" s="20" t="s">
        <v>58</v>
      </c>
      <c r="G71" s="43"/>
      <c r="H71" s="48">
        <v>42102</v>
      </c>
      <c r="I71" s="48">
        <v>42102</v>
      </c>
      <c r="J71" s="46" t="s">
        <v>12</v>
      </c>
      <c r="K71" s="18"/>
      <c r="L71" s="17">
        <v>2523.0100000000002</v>
      </c>
      <c r="M71" s="17"/>
    </row>
    <row r="72" spans="1:13" ht="45" customHeight="1">
      <c r="A72" s="7" t="s">
        <v>18</v>
      </c>
      <c r="B72" s="19" t="s">
        <v>59</v>
      </c>
      <c r="C72" s="19"/>
      <c r="D72" s="18">
        <v>3</v>
      </c>
      <c r="E72" s="18"/>
      <c r="F72" s="20" t="s">
        <v>58</v>
      </c>
      <c r="G72" s="43"/>
      <c r="H72" s="48">
        <v>42102</v>
      </c>
      <c r="I72" s="48">
        <v>42102</v>
      </c>
      <c r="J72" s="46" t="s">
        <v>12</v>
      </c>
      <c r="K72" s="18"/>
      <c r="L72" s="17">
        <v>663</v>
      </c>
      <c r="M72" s="17"/>
    </row>
    <row r="73" spans="1:13" ht="45" customHeight="1">
      <c r="A73" s="7" t="s">
        <v>18</v>
      </c>
      <c r="B73" s="19" t="s">
        <v>60</v>
      </c>
      <c r="C73" s="19"/>
      <c r="D73" s="18">
        <v>1</v>
      </c>
      <c r="E73" s="18"/>
      <c r="F73" s="20" t="s">
        <v>61</v>
      </c>
      <c r="G73" s="43"/>
      <c r="H73" s="48">
        <v>42269</v>
      </c>
      <c r="I73" s="48">
        <v>42271</v>
      </c>
      <c r="J73" s="46" t="s">
        <v>12</v>
      </c>
      <c r="K73" s="18"/>
      <c r="L73" s="17">
        <v>4440</v>
      </c>
      <c r="M73" s="17"/>
    </row>
    <row r="74" spans="1:13" ht="45" customHeight="1">
      <c r="A74" s="7" t="s">
        <v>18</v>
      </c>
      <c r="B74" s="19" t="s">
        <v>62</v>
      </c>
      <c r="C74" s="19"/>
      <c r="D74" s="18">
        <v>1</v>
      </c>
      <c r="E74" s="18"/>
      <c r="F74" s="20" t="s">
        <v>11</v>
      </c>
      <c r="G74" s="43"/>
      <c r="H74" s="48">
        <v>42286</v>
      </c>
      <c r="I74" s="48">
        <v>42286</v>
      </c>
      <c r="J74" s="46" t="s">
        <v>12</v>
      </c>
      <c r="K74" s="18"/>
      <c r="L74" s="17">
        <v>6938</v>
      </c>
      <c r="M74" s="17"/>
    </row>
    <row r="75" spans="1:13" ht="45" customHeight="1">
      <c r="A75" s="7" t="s">
        <v>18</v>
      </c>
      <c r="B75" s="19" t="s">
        <v>63</v>
      </c>
      <c r="C75" s="19"/>
      <c r="D75" s="18">
        <v>1</v>
      </c>
      <c r="E75" s="18"/>
      <c r="F75" s="20" t="s">
        <v>11</v>
      </c>
      <c r="G75" s="43"/>
      <c r="H75" s="48">
        <v>42335</v>
      </c>
      <c r="I75" s="48">
        <v>42335</v>
      </c>
      <c r="J75" s="46" t="s">
        <v>12</v>
      </c>
      <c r="K75" s="18"/>
      <c r="L75" s="17">
        <v>1562</v>
      </c>
      <c r="M75" s="17"/>
    </row>
    <row r="76" spans="1:13" ht="45" customHeight="1">
      <c r="A76" s="7" t="s">
        <v>18</v>
      </c>
      <c r="B76" s="19" t="s">
        <v>64</v>
      </c>
      <c r="C76" s="19"/>
      <c r="D76" s="18">
        <v>3</v>
      </c>
      <c r="E76" s="18"/>
      <c r="F76" s="20" t="s">
        <v>11</v>
      </c>
      <c r="G76" s="43"/>
      <c r="H76" s="48">
        <v>42305</v>
      </c>
      <c r="I76" s="48">
        <v>42305</v>
      </c>
      <c r="J76" s="46" t="s">
        <v>12</v>
      </c>
      <c r="K76" s="18"/>
      <c r="L76" s="17">
        <v>1306.18</v>
      </c>
      <c r="M76" s="17"/>
    </row>
    <row r="77" spans="1:13" ht="45" customHeight="1">
      <c r="A77" s="7" t="s">
        <v>18</v>
      </c>
      <c r="B77" s="19" t="s">
        <v>65</v>
      </c>
      <c r="C77" s="19"/>
      <c r="D77" s="18">
        <v>1</v>
      </c>
      <c r="E77" s="18"/>
      <c r="F77" s="20" t="s">
        <v>11</v>
      </c>
      <c r="G77" s="43"/>
      <c r="H77" s="48">
        <v>42355</v>
      </c>
      <c r="I77" s="48">
        <v>42355</v>
      </c>
      <c r="J77" s="46" t="s">
        <v>12</v>
      </c>
      <c r="K77" s="18"/>
      <c r="L77" s="17">
        <v>1200</v>
      </c>
      <c r="M77" s="17"/>
    </row>
    <row r="78" spans="1:13" ht="45" customHeight="1">
      <c r="A78" s="7" t="s">
        <v>18</v>
      </c>
      <c r="B78" s="19" t="s">
        <v>64</v>
      </c>
      <c r="C78" s="19"/>
      <c r="D78" s="18">
        <v>3</v>
      </c>
      <c r="E78" s="18"/>
      <c r="F78" s="20" t="s">
        <v>11</v>
      </c>
      <c r="G78" s="43"/>
      <c r="H78" s="48">
        <v>42305</v>
      </c>
      <c r="I78" s="48">
        <v>42305</v>
      </c>
      <c r="J78" s="46" t="s">
        <v>12</v>
      </c>
      <c r="K78" s="18"/>
      <c r="L78" s="17">
        <v>1701</v>
      </c>
      <c r="M78" s="17"/>
    </row>
    <row r="79" spans="1:13" ht="45" customHeight="1">
      <c r="A79" s="7" t="s">
        <v>18</v>
      </c>
      <c r="B79" s="19" t="s">
        <v>63</v>
      </c>
      <c r="C79" s="19"/>
      <c r="D79" s="18">
        <v>1</v>
      </c>
      <c r="E79" s="18"/>
      <c r="F79" s="20" t="s">
        <v>11</v>
      </c>
      <c r="G79" s="43"/>
      <c r="H79" s="48">
        <v>42335</v>
      </c>
      <c r="I79" s="48">
        <v>42335</v>
      </c>
      <c r="J79" s="46" t="s">
        <v>12</v>
      </c>
      <c r="K79" s="18"/>
      <c r="L79" s="17">
        <v>220</v>
      </c>
      <c r="M79" s="17"/>
    </row>
    <row r="80" spans="1:13" ht="45" customHeight="1">
      <c r="A80" s="7" t="s">
        <v>18</v>
      </c>
      <c r="B80" s="19" t="s">
        <v>66</v>
      </c>
      <c r="C80" s="19"/>
      <c r="D80" s="18">
        <v>1</v>
      </c>
      <c r="E80" s="18"/>
      <c r="F80" s="20" t="s">
        <v>28</v>
      </c>
      <c r="G80" s="43"/>
      <c r="H80" s="48">
        <v>42327</v>
      </c>
      <c r="I80" s="48">
        <v>42328</v>
      </c>
      <c r="J80" s="46" t="s">
        <v>12</v>
      </c>
      <c r="K80" s="18"/>
      <c r="L80" s="17">
        <v>337</v>
      </c>
      <c r="M80" s="17"/>
    </row>
    <row r="81" spans="1:13" ht="45" customHeight="1">
      <c r="A81" s="7" t="s">
        <v>18</v>
      </c>
      <c r="B81" s="19" t="s">
        <v>67</v>
      </c>
      <c r="C81" s="19"/>
      <c r="D81" s="18">
        <v>1</v>
      </c>
      <c r="E81" s="18"/>
      <c r="F81" s="20" t="s">
        <v>28</v>
      </c>
      <c r="G81" s="43"/>
      <c r="H81" s="48">
        <v>42332</v>
      </c>
      <c r="I81" s="48">
        <v>42333</v>
      </c>
      <c r="J81" s="46" t="s">
        <v>12</v>
      </c>
      <c r="K81" s="18"/>
      <c r="L81" s="17">
        <v>375.01</v>
      </c>
      <c r="M81" s="17"/>
    </row>
    <row r="82" spans="1:13" ht="45" customHeight="1">
      <c r="A82" s="7" t="s">
        <v>18</v>
      </c>
      <c r="B82" s="19" t="s">
        <v>68</v>
      </c>
      <c r="C82" s="19"/>
      <c r="D82" s="18">
        <v>1</v>
      </c>
      <c r="E82" s="18"/>
      <c r="F82" s="20" t="s">
        <v>28</v>
      </c>
      <c r="G82" s="43"/>
      <c r="H82" s="48">
        <v>42293</v>
      </c>
      <c r="I82" s="48">
        <v>42287</v>
      </c>
      <c r="J82" s="46" t="s">
        <v>12</v>
      </c>
      <c r="K82" s="18"/>
      <c r="L82" s="17">
        <v>488.01</v>
      </c>
      <c r="M82" s="17"/>
    </row>
    <row r="83" spans="1:13" ht="45" customHeight="1">
      <c r="A83" s="7" t="s">
        <v>18</v>
      </c>
      <c r="B83" s="19" t="s">
        <v>69</v>
      </c>
      <c r="C83" s="19"/>
      <c r="D83" s="18">
        <v>2</v>
      </c>
      <c r="E83" s="18"/>
      <c r="F83" s="20" t="s">
        <v>11</v>
      </c>
      <c r="G83" s="43"/>
      <c r="H83" s="48">
        <v>42300</v>
      </c>
      <c r="I83" s="48">
        <v>42311</v>
      </c>
      <c r="J83" s="46" t="s">
        <v>12</v>
      </c>
      <c r="K83" s="18"/>
      <c r="L83" s="17">
        <v>2493</v>
      </c>
      <c r="M83" s="17"/>
    </row>
    <row r="84" spans="1:13" ht="45" customHeight="1">
      <c r="A84" s="7" t="s">
        <v>18</v>
      </c>
      <c r="B84" s="19" t="s">
        <v>70</v>
      </c>
      <c r="C84" s="19"/>
      <c r="D84" s="18">
        <v>1</v>
      </c>
      <c r="E84" s="18"/>
      <c r="F84" s="20" t="s">
        <v>28</v>
      </c>
      <c r="G84" s="43"/>
      <c r="H84" s="48">
        <v>42334</v>
      </c>
      <c r="I84" s="48">
        <v>42334</v>
      </c>
      <c r="J84" s="46" t="s">
        <v>12</v>
      </c>
      <c r="K84" s="18"/>
      <c r="L84" s="17">
        <v>407</v>
      </c>
      <c r="M84" s="17"/>
    </row>
    <row r="85" spans="1:13" ht="45" customHeight="1">
      <c r="A85" s="7" t="s">
        <v>18</v>
      </c>
      <c r="B85" s="19" t="s">
        <v>71</v>
      </c>
      <c r="C85" s="19"/>
      <c r="D85" s="18">
        <v>1</v>
      </c>
      <c r="E85" s="18"/>
      <c r="F85" s="20" t="s">
        <v>72</v>
      </c>
      <c r="G85" s="43"/>
      <c r="H85" s="48">
        <v>42290</v>
      </c>
      <c r="I85" s="48">
        <v>42292</v>
      </c>
      <c r="J85" s="46" t="s">
        <v>12</v>
      </c>
      <c r="K85" s="18"/>
      <c r="L85" s="17">
        <v>1808</v>
      </c>
      <c r="M85" s="17"/>
    </row>
    <row r="86" spans="1:13" ht="45" customHeight="1">
      <c r="A86" s="7" t="s">
        <v>18</v>
      </c>
      <c r="B86" s="19" t="s">
        <v>73</v>
      </c>
      <c r="C86" s="19"/>
      <c r="D86" s="18">
        <v>1</v>
      </c>
      <c r="E86" s="18"/>
      <c r="F86" s="20" t="s">
        <v>74</v>
      </c>
      <c r="G86" s="43"/>
      <c r="H86" s="48">
        <v>42307</v>
      </c>
      <c r="I86" s="48">
        <v>42312</v>
      </c>
      <c r="J86" s="46" t="s">
        <v>12</v>
      </c>
      <c r="K86" s="18"/>
      <c r="L86" s="17">
        <v>1850</v>
      </c>
      <c r="M86" s="17"/>
    </row>
    <row r="87" spans="1:13" ht="45" customHeight="1">
      <c r="A87" s="7" t="s">
        <v>18</v>
      </c>
      <c r="B87" s="19" t="s">
        <v>71</v>
      </c>
      <c r="C87" s="19"/>
      <c r="D87" s="18">
        <v>1</v>
      </c>
      <c r="E87" s="18"/>
      <c r="F87" s="20" t="s">
        <v>72</v>
      </c>
      <c r="G87" s="43"/>
      <c r="H87" s="48">
        <v>42290</v>
      </c>
      <c r="I87" s="48">
        <v>42297</v>
      </c>
      <c r="J87" s="46" t="s">
        <v>12</v>
      </c>
      <c r="K87" s="18"/>
      <c r="L87" s="17">
        <v>678.53</v>
      </c>
      <c r="M87" s="17"/>
    </row>
    <row r="88" spans="1:13" ht="45" customHeight="1">
      <c r="A88" s="7" t="s">
        <v>18</v>
      </c>
      <c r="B88" s="19" t="s">
        <v>73</v>
      </c>
      <c r="C88" s="19"/>
      <c r="D88" s="18">
        <v>1</v>
      </c>
      <c r="E88" s="18"/>
      <c r="F88" s="20" t="s">
        <v>74</v>
      </c>
      <c r="G88" s="43"/>
      <c r="H88" s="48">
        <v>42307</v>
      </c>
      <c r="I88" s="48">
        <v>42312</v>
      </c>
      <c r="J88" s="46" t="s">
        <v>12</v>
      </c>
      <c r="K88" s="18"/>
      <c r="L88" s="17">
        <v>190</v>
      </c>
      <c r="M88" s="17"/>
    </row>
    <row r="89" spans="1:13" ht="45" customHeight="1">
      <c r="A89" s="7" t="s">
        <v>18</v>
      </c>
      <c r="B89" s="19" t="s">
        <v>13</v>
      </c>
      <c r="C89" s="19"/>
      <c r="D89" s="18">
        <v>1</v>
      </c>
      <c r="E89" s="18"/>
      <c r="F89" s="20" t="s">
        <v>14</v>
      </c>
      <c r="G89" s="43"/>
      <c r="H89" s="48">
        <v>42307</v>
      </c>
      <c r="I89" s="48">
        <v>42307</v>
      </c>
      <c r="J89" s="46" t="s">
        <v>12</v>
      </c>
      <c r="K89" s="18"/>
      <c r="L89" s="17">
        <v>30</v>
      </c>
      <c r="M89" s="17"/>
    </row>
    <row r="90" spans="1:13" ht="45" customHeight="1">
      <c r="A90" s="7" t="s">
        <v>75</v>
      </c>
      <c r="B90" s="19" t="s">
        <v>76</v>
      </c>
      <c r="C90" s="19"/>
      <c r="D90" s="21">
        <v>1</v>
      </c>
      <c r="E90" s="21"/>
      <c r="F90" s="20" t="s">
        <v>14</v>
      </c>
      <c r="G90" s="43"/>
      <c r="H90" s="49">
        <v>42010</v>
      </c>
      <c r="I90" s="49">
        <v>42010</v>
      </c>
      <c r="J90" s="46" t="s">
        <v>12</v>
      </c>
      <c r="K90" s="18"/>
      <c r="L90" s="17">
        <v>1528</v>
      </c>
      <c r="M90" s="17"/>
    </row>
    <row r="91" spans="1:13" ht="45" customHeight="1">
      <c r="A91" s="7" t="s">
        <v>75</v>
      </c>
      <c r="B91" s="19" t="s">
        <v>77</v>
      </c>
      <c r="C91" s="19"/>
      <c r="D91" s="21">
        <v>1</v>
      </c>
      <c r="E91" s="21"/>
      <c r="F91" s="20" t="s">
        <v>23</v>
      </c>
      <c r="G91" s="43"/>
      <c r="H91" s="50">
        <v>42044</v>
      </c>
      <c r="I91" s="50">
        <v>42044</v>
      </c>
      <c r="J91" s="46" t="s">
        <v>12</v>
      </c>
      <c r="K91" s="18"/>
      <c r="L91" s="17">
        <v>1460</v>
      </c>
      <c r="M91" s="17"/>
    </row>
    <row r="92" spans="1:13" ht="45" customHeight="1">
      <c r="A92" s="7" t="s">
        <v>75</v>
      </c>
      <c r="B92" s="19" t="s">
        <v>76</v>
      </c>
      <c r="C92" s="19"/>
      <c r="D92" s="21">
        <v>1</v>
      </c>
      <c r="E92" s="21"/>
      <c r="F92" s="20" t="s">
        <v>14</v>
      </c>
      <c r="G92" s="43"/>
      <c r="H92" s="50">
        <v>42044</v>
      </c>
      <c r="I92" s="50">
        <v>42044</v>
      </c>
      <c r="J92" s="46" t="s">
        <v>12</v>
      </c>
      <c r="K92" s="18"/>
      <c r="L92" s="17">
        <v>1665</v>
      </c>
      <c r="M92" s="17"/>
    </row>
    <row r="93" spans="1:13" ht="45" customHeight="1">
      <c r="A93" s="7" t="s">
        <v>75</v>
      </c>
      <c r="B93" s="19" t="s">
        <v>78</v>
      </c>
      <c r="C93" s="19"/>
      <c r="D93" s="21">
        <v>1</v>
      </c>
      <c r="E93" s="21"/>
      <c r="F93" s="20" t="s">
        <v>28</v>
      </c>
      <c r="G93" s="43"/>
      <c r="H93" s="50">
        <v>42053</v>
      </c>
      <c r="I93" s="50">
        <v>42053</v>
      </c>
      <c r="J93" s="46" t="s">
        <v>12</v>
      </c>
      <c r="K93" s="18"/>
      <c r="L93" s="17">
        <v>176</v>
      </c>
      <c r="M93" s="17"/>
    </row>
    <row r="94" spans="1:13" ht="45" customHeight="1">
      <c r="A94" s="7" t="s">
        <v>75</v>
      </c>
      <c r="B94" s="19" t="s">
        <v>79</v>
      </c>
      <c r="C94" s="19"/>
      <c r="D94" s="21">
        <v>1</v>
      </c>
      <c r="E94" s="21"/>
      <c r="F94" s="20" t="s">
        <v>28</v>
      </c>
      <c r="G94" s="43"/>
      <c r="H94" s="50">
        <v>42045</v>
      </c>
      <c r="I94" s="50">
        <v>42045</v>
      </c>
      <c r="J94" s="46" t="s">
        <v>12</v>
      </c>
      <c r="K94" s="18"/>
      <c r="L94" s="17">
        <v>240</v>
      </c>
      <c r="M94" s="17"/>
    </row>
    <row r="95" spans="1:13" ht="45" customHeight="1">
      <c r="A95" s="7" t="s">
        <v>75</v>
      </c>
      <c r="B95" s="19" t="s">
        <v>80</v>
      </c>
      <c r="C95" s="19"/>
      <c r="D95" s="21">
        <v>1</v>
      </c>
      <c r="E95" s="21"/>
      <c r="F95" s="20" t="s">
        <v>28</v>
      </c>
      <c r="G95" s="43"/>
      <c r="H95" s="50">
        <v>42074</v>
      </c>
      <c r="I95" s="50">
        <v>42074</v>
      </c>
      <c r="J95" s="46" t="s">
        <v>12</v>
      </c>
      <c r="K95" s="18"/>
      <c r="L95" s="17">
        <v>180</v>
      </c>
      <c r="M95" s="17"/>
    </row>
    <row r="96" spans="1:13" ht="45" customHeight="1">
      <c r="A96" s="7" t="s">
        <v>75</v>
      </c>
      <c r="B96" s="19" t="s">
        <v>81</v>
      </c>
      <c r="C96" s="19"/>
      <c r="D96" s="21">
        <v>1</v>
      </c>
      <c r="E96" s="21"/>
      <c r="F96" s="20" t="s">
        <v>28</v>
      </c>
      <c r="G96" s="43"/>
      <c r="H96" s="50">
        <v>42082</v>
      </c>
      <c r="I96" s="50">
        <v>42082</v>
      </c>
      <c r="J96" s="46" t="s">
        <v>12</v>
      </c>
      <c r="K96" s="18"/>
      <c r="L96" s="17">
        <v>944</v>
      </c>
      <c r="M96" s="17"/>
    </row>
    <row r="97" spans="1:13" ht="45" customHeight="1">
      <c r="A97" s="7" t="s">
        <v>75</v>
      </c>
      <c r="B97" s="19" t="s">
        <v>13</v>
      </c>
      <c r="C97" s="19"/>
      <c r="D97" s="21">
        <v>1</v>
      </c>
      <c r="E97" s="21"/>
      <c r="F97" s="20" t="s">
        <v>14</v>
      </c>
      <c r="G97" s="43"/>
      <c r="H97" s="50">
        <v>42030</v>
      </c>
      <c r="I97" s="50">
        <v>42030</v>
      </c>
      <c r="J97" s="46" t="s">
        <v>12</v>
      </c>
      <c r="K97" s="18"/>
      <c r="L97" s="17">
        <v>260</v>
      </c>
      <c r="M97" s="17"/>
    </row>
    <row r="98" spans="1:13" ht="45" customHeight="1">
      <c r="A98" s="7" t="s">
        <v>75</v>
      </c>
      <c r="B98" s="19" t="s">
        <v>13</v>
      </c>
      <c r="C98" s="19"/>
      <c r="D98" s="21">
        <v>1</v>
      </c>
      <c r="E98" s="21"/>
      <c r="F98" s="20" t="s">
        <v>14</v>
      </c>
      <c r="G98" s="43"/>
      <c r="H98" s="50">
        <v>42012</v>
      </c>
      <c r="I98" s="50">
        <v>42012</v>
      </c>
      <c r="J98" s="46" t="s">
        <v>12</v>
      </c>
      <c r="K98" s="18"/>
      <c r="L98" s="17">
        <v>185</v>
      </c>
      <c r="M98" s="17"/>
    </row>
    <row r="99" spans="1:13" ht="45" customHeight="1">
      <c r="A99" s="7" t="s">
        <v>75</v>
      </c>
      <c r="B99" s="19" t="s">
        <v>13</v>
      </c>
      <c r="C99" s="19"/>
      <c r="D99" s="21">
        <v>1</v>
      </c>
      <c r="E99" s="21"/>
      <c r="F99" s="20" t="s">
        <v>14</v>
      </c>
      <c r="G99" s="43"/>
      <c r="H99" s="50">
        <v>42055</v>
      </c>
      <c r="I99" s="50">
        <v>42055</v>
      </c>
      <c r="J99" s="46" t="s">
        <v>12</v>
      </c>
      <c r="K99" s="18"/>
      <c r="L99" s="17">
        <v>1047</v>
      </c>
      <c r="M99" s="17"/>
    </row>
    <row r="100" spans="1:13" ht="45" customHeight="1">
      <c r="A100" s="7" t="s">
        <v>75</v>
      </c>
      <c r="B100" s="19" t="s">
        <v>82</v>
      </c>
      <c r="C100" s="19"/>
      <c r="D100" s="21">
        <v>1</v>
      </c>
      <c r="E100" s="21"/>
      <c r="F100" s="20" t="s">
        <v>11</v>
      </c>
      <c r="G100" s="43"/>
      <c r="H100" s="50">
        <v>42115</v>
      </c>
      <c r="I100" s="50">
        <v>42115</v>
      </c>
      <c r="J100" s="46" t="s">
        <v>12</v>
      </c>
      <c r="K100" s="18"/>
      <c r="L100" s="17">
        <v>717</v>
      </c>
      <c r="M100" s="17"/>
    </row>
    <row r="101" spans="1:13" ht="45" customHeight="1">
      <c r="A101" s="7" t="s">
        <v>75</v>
      </c>
      <c r="B101" s="19" t="s">
        <v>82</v>
      </c>
      <c r="C101" s="19"/>
      <c r="D101" s="21">
        <v>1</v>
      </c>
      <c r="E101" s="21"/>
      <c r="F101" s="20" t="s">
        <v>11</v>
      </c>
      <c r="G101" s="43"/>
      <c r="H101" s="50">
        <v>42115</v>
      </c>
      <c r="I101" s="50">
        <v>42115</v>
      </c>
      <c r="J101" s="46" t="s">
        <v>12</v>
      </c>
      <c r="K101" s="18"/>
      <c r="L101" s="17">
        <v>280</v>
      </c>
      <c r="M101" s="17"/>
    </row>
    <row r="102" spans="1:13" ht="45" customHeight="1">
      <c r="A102" s="7" t="s">
        <v>75</v>
      </c>
      <c r="B102" s="19" t="s">
        <v>13</v>
      </c>
      <c r="C102" s="19"/>
      <c r="D102" s="21">
        <v>1</v>
      </c>
      <c r="E102" s="21"/>
      <c r="F102" s="20" t="s">
        <v>14</v>
      </c>
      <c r="G102" s="43"/>
      <c r="H102" s="50">
        <v>42115</v>
      </c>
      <c r="I102" s="50">
        <v>42115</v>
      </c>
      <c r="J102" s="46" t="s">
        <v>12</v>
      </c>
      <c r="K102" s="18"/>
      <c r="L102" s="17">
        <v>80</v>
      </c>
      <c r="M102" s="17"/>
    </row>
    <row r="103" spans="1:13" ht="45" customHeight="1">
      <c r="A103" s="7" t="s">
        <v>75</v>
      </c>
      <c r="B103" s="19" t="s">
        <v>13</v>
      </c>
      <c r="C103" s="19"/>
      <c r="D103" s="21">
        <v>1</v>
      </c>
      <c r="E103" s="21"/>
      <c r="F103" s="20" t="s">
        <v>14</v>
      </c>
      <c r="G103" s="43"/>
      <c r="H103" s="50">
        <v>42059</v>
      </c>
      <c r="I103" s="50">
        <v>42059</v>
      </c>
      <c r="J103" s="46" t="s">
        <v>12</v>
      </c>
      <c r="K103" s="18"/>
      <c r="L103" s="17">
        <v>1435</v>
      </c>
      <c r="M103" s="17"/>
    </row>
    <row r="104" spans="1:13" ht="45" customHeight="1">
      <c r="A104" s="7" t="s">
        <v>75</v>
      </c>
      <c r="B104" s="19" t="s">
        <v>83</v>
      </c>
      <c r="C104" s="19"/>
      <c r="D104" s="21">
        <v>1</v>
      </c>
      <c r="E104" s="21"/>
      <c r="F104" s="20" t="s">
        <v>28</v>
      </c>
      <c r="G104" s="43"/>
      <c r="H104" s="50">
        <v>42118</v>
      </c>
      <c r="I104" s="50">
        <v>42118</v>
      </c>
      <c r="J104" s="46" t="s">
        <v>12</v>
      </c>
      <c r="K104" s="18"/>
      <c r="L104" s="17">
        <v>684</v>
      </c>
      <c r="M104" s="17"/>
    </row>
    <row r="105" spans="1:13" ht="45" customHeight="1">
      <c r="A105" s="7" t="s">
        <v>75</v>
      </c>
      <c r="B105" s="19" t="s">
        <v>84</v>
      </c>
      <c r="C105" s="19"/>
      <c r="D105" s="21">
        <v>1</v>
      </c>
      <c r="E105" s="21"/>
      <c r="F105" s="20" t="s">
        <v>28</v>
      </c>
      <c r="G105" s="43"/>
      <c r="H105" s="50">
        <v>42102</v>
      </c>
      <c r="I105" s="50">
        <v>42102</v>
      </c>
      <c r="J105" s="46" t="s">
        <v>12</v>
      </c>
      <c r="K105" s="18"/>
      <c r="L105" s="17">
        <v>684</v>
      </c>
      <c r="M105" s="17"/>
    </row>
    <row r="106" spans="1:13" ht="45" customHeight="1">
      <c r="A106" s="7" t="s">
        <v>75</v>
      </c>
      <c r="B106" s="19" t="s">
        <v>84</v>
      </c>
      <c r="C106" s="19"/>
      <c r="D106" s="21">
        <v>1</v>
      </c>
      <c r="E106" s="21"/>
      <c r="F106" s="20" t="s">
        <v>28</v>
      </c>
      <c r="G106" s="43"/>
      <c r="H106" s="50">
        <v>42101</v>
      </c>
      <c r="I106" s="50">
        <v>42101</v>
      </c>
      <c r="J106" s="46" t="s">
        <v>12</v>
      </c>
      <c r="K106" s="18"/>
      <c r="L106" s="17">
        <v>684</v>
      </c>
      <c r="M106" s="17"/>
    </row>
    <row r="107" spans="1:13" ht="45" customHeight="1">
      <c r="A107" s="7" t="s">
        <v>75</v>
      </c>
      <c r="B107" s="19" t="s">
        <v>13</v>
      </c>
      <c r="C107" s="19"/>
      <c r="D107" s="21">
        <v>1</v>
      </c>
      <c r="E107" s="21"/>
      <c r="F107" s="20" t="s">
        <v>14</v>
      </c>
      <c r="G107" s="43"/>
      <c r="H107" s="50">
        <v>42055</v>
      </c>
      <c r="I107" s="50">
        <v>42033</v>
      </c>
      <c r="J107" s="46" t="s">
        <v>12</v>
      </c>
      <c r="K107" s="18"/>
      <c r="L107" s="17">
        <v>626</v>
      </c>
      <c r="M107" s="17"/>
    </row>
    <row r="108" spans="1:13" ht="45" customHeight="1">
      <c r="A108" s="7" t="s">
        <v>75</v>
      </c>
      <c r="B108" s="19" t="s">
        <v>85</v>
      </c>
      <c r="C108" s="19"/>
      <c r="D108" s="21">
        <v>1</v>
      </c>
      <c r="E108" s="21"/>
      <c r="F108" s="20" t="s">
        <v>28</v>
      </c>
      <c r="G108" s="43"/>
      <c r="H108" s="50">
        <v>42129</v>
      </c>
      <c r="I108" s="50">
        <v>42129</v>
      </c>
      <c r="J108" s="46" t="s">
        <v>12</v>
      </c>
      <c r="K108" s="18"/>
      <c r="L108" s="17">
        <v>684</v>
      </c>
      <c r="M108" s="17"/>
    </row>
    <row r="109" spans="1:13" ht="45" customHeight="1">
      <c r="A109" s="7" t="s">
        <v>75</v>
      </c>
      <c r="B109" s="19" t="s">
        <v>13</v>
      </c>
      <c r="C109" s="19"/>
      <c r="D109" s="21">
        <v>1</v>
      </c>
      <c r="E109" s="21"/>
      <c r="F109" s="20" t="s">
        <v>14</v>
      </c>
      <c r="G109" s="43"/>
      <c r="H109" s="50">
        <v>42129</v>
      </c>
      <c r="I109" s="50">
        <v>42129</v>
      </c>
      <c r="J109" s="46" t="s">
        <v>12</v>
      </c>
      <c r="K109" s="18"/>
      <c r="L109" s="17">
        <v>640</v>
      </c>
      <c r="M109" s="17"/>
    </row>
    <row r="110" spans="1:13" ht="45" customHeight="1">
      <c r="A110" s="7" t="s">
        <v>75</v>
      </c>
      <c r="B110" s="19" t="s">
        <v>86</v>
      </c>
      <c r="C110" s="19"/>
      <c r="D110" s="21">
        <v>1</v>
      </c>
      <c r="E110" s="21"/>
      <c r="F110" s="20" t="s">
        <v>28</v>
      </c>
      <c r="G110" s="43"/>
      <c r="H110" s="50">
        <v>42173</v>
      </c>
      <c r="I110" s="50">
        <v>42173</v>
      </c>
      <c r="J110" s="46" t="s">
        <v>12</v>
      </c>
      <c r="K110" s="18"/>
      <c r="L110" s="17">
        <v>1253</v>
      </c>
      <c r="M110" s="17"/>
    </row>
    <row r="111" spans="1:13" ht="45" customHeight="1">
      <c r="A111" s="7" t="s">
        <v>75</v>
      </c>
      <c r="B111" s="19" t="s">
        <v>87</v>
      </c>
      <c r="C111" s="19"/>
      <c r="D111" s="21">
        <v>1</v>
      </c>
      <c r="E111" s="21"/>
      <c r="F111" s="20" t="s">
        <v>28</v>
      </c>
      <c r="G111" s="43"/>
      <c r="H111" s="50">
        <v>42080</v>
      </c>
      <c r="I111" s="50">
        <v>42080</v>
      </c>
      <c r="J111" s="46" t="s">
        <v>12</v>
      </c>
      <c r="K111" s="18"/>
      <c r="L111" s="17">
        <v>415.4</v>
      </c>
      <c r="M111" s="17"/>
    </row>
    <row r="112" spans="1:13" ht="45" customHeight="1">
      <c r="A112" s="7" t="s">
        <v>75</v>
      </c>
      <c r="B112" s="19" t="s">
        <v>88</v>
      </c>
      <c r="C112" s="19"/>
      <c r="D112" s="21">
        <v>1</v>
      </c>
      <c r="E112" s="21"/>
      <c r="F112" s="20" t="s">
        <v>28</v>
      </c>
      <c r="G112" s="43"/>
      <c r="H112" s="50">
        <v>42173</v>
      </c>
      <c r="I112" s="50">
        <v>42173</v>
      </c>
      <c r="J112" s="46" t="s">
        <v>12</v>
      </c>
      <c r="K112" s="18"/>
      <c r="L112" s="17">
        <v>280</v>
      </c>
      <c r="M112" s="17"/>
    </row>
    <row r="113" spans="1:13" ht="45" customHeight="1">
      <c r="A113" s="7" t="s">
        <v>75</v>
      </c>
      <c r="B113" s="19" t="s">
        <v>89</v>
      </c>
      <c r="C113" s="19"/>
      <c r="D113" s="21">
        <v>2</v>
      </c>
      <c r="E113" s="21"/>
      <c r="F113" s="20" t="s">
        <v>28</v>
      </c>
      <c r="G113" s="43"/>
      <c r="H113" s="50">
        <v>42159</v>
      </c>
      <c r="I113" s="50">
        <v>42159</v>
      </c>
      <c r="J113" s="46" t="s">
        <v>12</v>
      </c>
      <c r="K113" s="18"/>
      <c r="L113" s="17">
        <v>684</v>
      </c>
      <c r="M113" s="17"/>
    </row>
    <row r="114" spans="1:13" ht="45" customHeight="1">
      <c r="A114" s="7" t="s">
        <v>75</v>
      </c>
      <c r="B114" s="19" t="s">
        <v>13</v>
      </c>
      <c r="C114" s="19"/>
      <c r="D114" s="21">
        <v>1</v>
      </c>
      <c r="E114" s="21"/>
      <c r="F114" s="20" t="s">
        <v>14</v>
      </c>
      <c r="G114" s="43"/>
      <c r="H114" s="50">
        <v>42159</v>
      </c>
      <c r="I114" s="50">
        <v>42159</v>
      </c>
      <c r="J114" s="46" t="s">
        <v>12</v>
      </c>
      <c r="K114" s="18"/>
      <c r="L114" s="17">
        <v>2000</v>
      </c>
      <c r="M114" s="17"/>
    </row>
    <row r="115" spans="1:13" ht="45" customHeight="1">
      <c r="A115" s="7" t="s">
        <v>75</v>
      </c>
      <c r="B115" s="19" t="s">
        <v>90</v>
      </c>
      <c r="C115" s="19"/>
      <c r="D115" s="21">
        <v>1</v>
      </c>
      <c r="E115" s="21"/>
      <c r="F115" s="20" t="s">
        <v>28</v>
      </c>
      <c r="G115" s="43"/>
      <c r="H115" s="50">
        <v>42151</v>
      </c>
      <c r="I115" s="50">
        <v>42156</v>
      </c>
      <c r="J115" s="46" t="s">
        <v>12</v>
      </c>
      <c r="K115" s="18"/>
      <c r="L115" s="17">
        <v>1887.29</v>
      </c>
      <c r="M115" s="17"/>
    </row>
    <row r="116" spans="1:13" ht="45" customHeight="1">
      <c r="A116" s="7" t="s">
        <v>75</v>
      </c>
      <c r="B116" s="19" t="s">
        <v>91</v>
      </c>
      <c r="C116" s="19"/>
      <c r="D116" s="21">
        <v>1</v>
      </c>
      <c r="E116" s="21"/>
      <c r="F116" s="20" t="s">
        <v>28</v>
      </c>
      <c r="G116" s="43"/>
      <c r="H116" s="50">
        <v>42158</v>
      </c>
      <c r="I116" s="50">
        <v>42158</v>
      </c>
      <c r="J116" s="46" t="s">
        <v>12</v>
      </c>
      <c r="K116" s="18"/>
      <c r="L116" s="17">
        <v>310</v>
      </c>
      <c r="M116" s="17"/>
    </row>
    <row r="117" spans="1:13" ht="45" customHeight="1">
      <c r="A117" s="7" t="s">
        <v>75</v>
      </c>
      <c r="B117" s="19" t="s">
        <v>92</v>
      </c>
      <c r="C117" s="19"/>
      <c r="D117" s="21">
        <v>1</v>
      </c>
      <c r="E117" s="21"/>
      <c r="F117" s="20" t="s">
        <v>14</v>
      </c>
      <c r="G117" s="43"/>
      <c r="H117" s="50">
        <v>42158</v>
      </c>
      <c r="I117" s="50">
        <v>42158</v>
      </c>
      <c r="J117" s="46" t="s">
        <v>12</v>
      </c>
      <c r="K117" s="18"/>
      <c r="L117" s="17">
        <v>470</v>
      </c>
      <c r="M117" s="17"/>
    </row>
    <row r="118" spans="1:13" ht="45" customHeight="1">
      <c r="A118" s="7" t="s">
        <v>75</v>
      </c>
      <c r="B118" s="19" t="s">
        <v>93</v>
      </c>
      <c r="C118" s="19"/>
      <c r="D118" s="21">
        <v>1</v>
      </c>
      <c r="E118" s="21"/>
      <c r="F118" s="20" t="s">
        <v>28</v>
      </c>
      <c r="G118" s="43"/>
      <c r="H118" s="50">
        <v>42201</v>
      </c>
      <c r="I118" s="50">
        <v>42201</v>
      </c>
      <c r="J118" s="46" t="s">
        <v>12</v>
      </c>
      <c r="K118" s="18"/>
      <c r="L118" s="17">
        <v>684</v>
      </c>
      <c r="M118" s="17"/>
    </row>
    <row r="119" spans="1:13" ht="45" customHeight="1">
      <c r="A119" s="7" t="s">
        <v>75</v>
      </c>
      <c r="B119" s="19" t="s">
        <v>94</v>
      </c>
      <c r="C119" s="19"/>
      <c r="D119" s="21">
        <v>1</v>
      </c>
      <c r="E119" s="21"/>
      <c r="F119" s="20" t="s">
        <v>28</v>
      </c>
      <c r="G119" s="43"/>
      <c r="H119" s="50">
        <v>42205</v>
      </c>
      <c r="I119" s="50">
        <v>42206</v>
      </c>
      <c r="J119" s="46" t="s">
        <v>12</v>
      </c>
      <c r="K119" s="18"/>
      <c r="L119" s="17">
        <v>598.75</v>
      </c>
      <c r="M119" s="17"/>
    </row>
    <row r="120" spans="1:13" ht="45" customHeight="1">
      <c r="A120" s="7" t="s">
        <v>75</v>
      </c>
      <c r="B120" s="19" t="s">
        <v>94</v>
      </c>
      <c r="C120" s="19"/>
      <c r="D120" s="21">
        <v>1</v>
      </c>
      <c r="E120" s="21"/>
      <c r="F120" s="20" t="s">
        <v>28</v>
      </c>
      <c r="G120" s="43"/>
      <c r="H120" s="50">
        <v>42205</v>
      </c>
      <c r="I120" s="50">
        <v>42206</v>
      </c>
      <c r="J120" s="46" t="s">
        <v>12</v>
      </c>
      <c r="K120" s="18"/>
      <c r="L120" s="17">
        <v>112.99</v>
      </c>
      <c r="M120" s="17"/>
    </row>
    <row r="121" spans="1:13" ht="45" customHeight="1">
      <c r="A121" s="7" t="s">
        <v>75</v>
      </c>
      <c r="B121" s="19" t="s">
        <v>13</v>
      </c>
      <c r="C121" s="19"/>
      <c r="D121" s="21">
        <v>1</v>
      </c>
      <c r="E121" s="21"/>
      <c r="F121" s="20" t="s">
        <v>14</v>
      </c>
      <c r="G121" s="43"/>
      <c r="H121" s="50">
        <v>42205</v>
      </c>
      <c r="I121" s="50">
        <v>42206</v>
      </c>
      <c r="J121" s="46" t="s">
        <v>12</v>
      </c>
      <c r="K121" s="18"/>
      <c r="L121" s="17">
        <v>18</v>
      </c>
      <c r="M121" s="17"/>
    </row>
    <row r="122" spans="1:13" ht="45" customHeight="1">
      <c r="A122" s="7" t="s">
        <v>75</v>
      </c>
      <c r="B122" s="19" t="s">
        <v>95</v>
      </c>
      <c r="C122" s="19"/>
      <c r="D122" s="21">
        <v>1</v>
      </c>
      <c r="E122" s="21"/>
      <c r="F122" s="20" t="s">
        <v>28</v>
      </c>
      <c r="G122" s="43"/>
      <c r="H122" s="50">
        <v>42151</v>
      </c>
      <c r="I122" s="50">
        <v>42151</v>
      </c>
      <c r="J122" s="46" t="s">
        <v>12</v>
      </c>
      <c r="K122" s="18"/>
      <c r="L122" s="17">
        <v>632</v>
      </c>
      <c r="M122" s="17"/>
    </row>
    <row r="123" spans="1:13" ht="45" customHeight="1">
      <c r="A123" s="7" t="s">
        <v>75</v>
      </c>
      <c r="B123" s="19" t="s">
        <v>96</v>
      </c>
      <c r="C123" s="19"/>
      <c r="D123" s="21">
        <v>1</v>
      </c>
      <c r="E123" s="21"/>
      <c r="F123" s="20" t="s">
        <v>28</v>
      </c>
      <c r="G123" s="43"/>
      <c r="H123" s="50">
        <v>42166</v>
      </c>
      <c r="I123" s="50">
        <v>42166</v>
      </c>
      <c r="J123" s="46" t="s">
        <v>12</v>
      </c>
      <c r="K123" s="18"/>
      <c r="L123" s="17">
        <v>684</v>
      </c>
      <c r="M123" s="17"/>
    </row>
    <row r="124" spans="1:13" ht="45" customHeight="1">
      <c r="A124" s="7" t="s">
        <v>75</v>
      </c>
      <c r="B124" s="19" t="s">
        <v>13</v>
      </c>
      <c r="C124" s="19"/>
      <c r="D124" s="21">
        <v>1</v>
      </c>
      <c r="E124" s="21"/>
      <c r="F124" s="20" t="s">
        <v>14</v>
      </c>
      <c r="G124" s="43"/>
      <c r="H124" s="50">
        <v>42166</v>
      </c>
      <c r="I124" s="50">
        <v>42166</v>
      </c>
      <c r="J124" s="46" t="s">
        <v>12</v>
      </c>
      <c r="K124" s="18"/>
      <c r="L124" s="17">
        <v>1060</v>
      </c>
      <c r="M124" s="17"/>
    </row>
    <row r="125" spans="1:13" ht="45" customHeight="1">
      <c r="A125" s="7" t="s">
        <v>75</v>
      </c>
      <c r="B125" s="19" t="s">
        <v>13</v>
      </c>
      <c r="C125" s="19"/>
      <c r="D125" s="21">
        <v>1</v>
      </c>
      <c r="E125" s="21"/>
      <c r="F125" s="20" t="s">
        <v>14</v>
      </c>
      <c r="G125" s="43"/>
      <c r="H125" s="50">
        <v>42130</v>
      </c>
      <c r="I125" s="50">
        <v>42130</v>
      </c>
      <c r="J125" s="46" t="s">
        <v>12</v>
      </c>
      <c r="K125" s="18"/>
      <c r="L125" s="17">
        <v>1975</v>
      </c>
      <c r="M125" s="17"/>
    </row>
    <row r="126" spans="1:13" ht="45" customHeight="1">
      <c r="A126" s="7" t="s">
        <v>75</v>
      </c>
      <c r="B126" s="19" t="s">
        <v>97</v>
      </c>
      <c r="C126" s="19"/>
      <c r="D126" s="21">
        <v>1</v>
      </c>
      <c r="E126" s="21"/>
      <c r="F126" s="20" t="s">
        <v>28</v>
      </c>
      <c r="G126" s="43"/>
      <c r="H126" s="50">
        <v>42178</v>
      </c>
      <c r="I126" s="50">
        <v>42179</v>
      </c>
      <c r="J126" s="46" t="s">
        <v>12</v>
      </c>
      <c r="K126" s="18"/>
      <c r="L126" s="17">
        <v>684</v>
      </c>
      <c r="M126" s="17"/>
    </row>
    <row r="127" spans="1:13" ht="45" customHeight="1">
      <c r="A127" s="7" t="s">
        <v>75</v>
      </c>
      <c r="B127" s="19" t="s">
        <v>98</v>
      </c>
      <c r="C127" s="19"/>
      <c r="D127" s="21">
        <v>1</v>
      </c>
      <c r="E127" s="21"/>
      <c r="F127" s="20" t="s">
        <v>28</v>
      </c>
      <c r="G127" s="43"/>
      <c r="H127" s="50">
        <v>42180</v>
      </c>
      <c r="I127" s="50">
        <v>42181</v>
      </c>
      <c r="J127" s="46" t="s">
        <v>12</v>
      </c>
      <c r="K127" s="18"/>
      <c r="L127" s="17">
        <v>684</v>
      </c>
      <c r="M127" s="17"/>
    </row>
    <row r="128" spans="1:13" ht="45" customHeight="1">
      <c r="A128" s="7" t="s">
        <v>75</v>
      </c>
      <c r="B128" s="19" t="s">
        <v>99</v>
      </c>
      <c r="C128" s="19"/>
      <c r="D128" s="21">
        <v>1</v>
      </c>
      <c r="E128" s="21"/>
      <c r="F128" s="20" t="s">
        <v>28</v>
      </c>
      <c r="G128" s="43"/>
      <c r="H128" s="50">
        <v>42180</v>
      </c>
      <c r="I128" s="50">
        <v>42180</v>
      </c>
      <c r="J128" s="46" t="s">
        <v>12</v>
      </c>
      <c r="K128" s="18"/>
      <c r="L128" s="17">
        <v>184</v>
      </c>
      <c r="M128" s="17"/>
    </row>
    <row r="129" spans="1:13" ht="45" customHeight="1">
      <c r="A129" s="7" t="s">
        <v>75</v>
      </c>
      <c r="B129" s="19" t="s">
        <v>100</v>
      </c>
      <c r="C129" s="19"/>
      <c r="D129" s="21">
        <v>2</v>
      </c>
      <c r="E129" s="21"/>
      <c r="F129" s="20" t="s">
        <v>28</v>
      </c>
      <c r="G129" s="43"/>
      <c r="H129" s="50">
        <v>42159</v>
      </c>
      <c r="I129" s="50">
        <v>42159</v>
      </c>
      <c r="J129" s="46" t="s">
        <v>12</v>
      </c>
      <c r="K129" s="18"/>
      <c r="L129" s="17">
        <v>684</v>
      </c>
      <c r="M129" s="17"/>
    </row>
    <row r="130" spans="1:13" ht="45" customHeight="1">
      <c r="A130" s="7" t="s">
        <v>75</v>
      </c>
      <c r="B130" s="19" t="s">
        <v>13</v>
      </c>
      <c r="C130" s="19"/>
      <c r="D130" s="21">
        <v>1</v>
      </c>
      <c r="E130" s="21"/>
      <c r="F130" s="20" t="s">
        <v>14</v>
      </c>
      <c r="G130" s="43"/>
      <c r="H130" s="50">
        <v>42159</v>
      </c>
      <c r="I130" s="50">
        <v>42159</v>
      </c>
      <c r="J130" s="46" t="s">
        <v>12</v>
      </c>
      <c r="K130" s="18"/>
      <c r="L130" s="17">
        <v>880</v>
      </c>
      <c r="M130" s="17"/>
    </row>
    <row r="131" spans="1:13" ht="45" customHeight="1">
      <c r="A131" s="7" t="s">
        <v>75</v>
      </c>
      <c r="B131" s="19" t="s">
        <v>101</v>
      </c>
      <c r="C131" s="19"/>
      <c r="D131" s="21">
        <v>1</v>
      </c>
      <c r="E131" s="21"/>
      <c r="F131" s="20" t="s">
        <v>28</v>
      </c>
      <c r="G131" s="43"/>
      <c r="H131" s="50">
        <v>42187</v>
      </c>
      <c r="I131" s="50">
        <v>42187</v>
      </c>
      <c r="J131" s="46" t="s">
        <v>12</v>
      </c>
      <c r="K131" s="18"/>
      <c r="L131" s="17">
        <v>684</v>
      </c>
      <c r="M131" s="17"/>
    </row>
    <row r="132" spans="1:13" ht="45" customHeight="1">
      <c r="A132" s="7" t="s">
        <v>75</v>
      </c>
      <c r="B132" s="19" t="s">
        <v>102</v>
      </c>
      <c r="C132" s="19"/>
      <c r="D132" s="21">
        <v>1</v>
      </c>
      <c r="E132" s="21"/>
      <c r="F132" s="20" t="s">
        <v>28</v>
      </c>
      <c r="G132" s="43"/>
      <c r="H132" s="50">
        <v>42200</v>
      </c>
      <c r="I132" s="50">
        <v>42200</v>
      </c>
      <c r="J132" s="46" t="s">
        <v>12</v>
      </c>
      <c r="K132" s="18"/>
      <c r="L132" s="17">
        <v>684</v>
      </c>
      <c r="M132" s="17"/>
    </row>
    <row r="133" spans="1:13" ht="45" customHeight="1">
      <c r="A133" s="7" t="s">
        <v>75</v>
      </c>
      <c r="B133" s="19" t="s">
        <v>103</v>
      </c>
      <c r="C133" s="19"/>
      <c r="D133" s="21">
        <v>1</v>
      </c>
      <c r="E133" s="21"/>
      <c r="F133" s="20" t="s">
        <v>28</v>
      </c>
      <c r="G133" s="43"/>
      <c r="H133" s="50">
        <v>42216</v>
      </c>
      <c r="I133" s="50">
        <v>42216</v>
      </c>
      <c r="J133" s="46" t="s">
        <v>12</v>
      </c>
      <c r="K133" s="18"/>
      <c r="L133" s="17">
        <v>492.15</v>
      </c>
      <c r="M133" s="17"/>
    </row>
    <row r="134" spans="1:13" ht="45" customHeight="1">
      <c r="A134" s="7" t="s">
        <v>75</v>
      </c>
      <c r="B134" s="19" t="s">
        <v>104</v>
      </c>
      <c r="C134" s="19"/>
      <c r="D134" s="21">
        <v>1</v>
      </c>
      <c r="E134" s="21"/>
      <c r="F134" s="20" t="s">
        <v>28</v>
      </c>
      <c r="G134" s="43"/>
      <c r="H134" s="50">
        <v>42165</v>
      </c>
      <c r="I134" s="50">
        <v>42165</v>
      </c>
      <c r="J134" s="46" t="s">
        <v>12</v>
      </c>
      <c r="K134" s="18"/>
      <c r="L134" s="17">
        <v>483.99</v>
      </c>
      <c r="M134" s="17"/>
    </row>
    <row r="135" spans="1:13" ht="45" customHeight="1">
      <c r="A135" s="7" t="s">
        <v>75</v>
      </c>
      <c r="B135" s="19" t="s">
        <v>13</v>
      </c>
      <c r="C135" s="19"/>
      <c r="D135" s="21">
        <v>1</v>
      </c>
      <c r="E135" s="21"/>
      <c r="F135" s="20" t="s">
        <v>14</v>
      </c>
      <c r="G135" s="43"/>
      <c r="H135" s="50">
        <v>42165</v>
      </c>
      <c r="I135" s="50">
        <v>42165</v>
      </c>
      <c r="J135" s="46" t="s">
        <v>12</v>
      </c>
      <c r="K135" s="18"/>
      <c r="L135" s="17">
        <v>390</v>
      </c>
      <c r="M135" s="17"/>
    </row>
    <row r="136" spans="1:13" ht="45" customHeight="1">
      <c r="A136" s="7" t="s">
        <v>75</v>
      </c>
      <c r="B136" s="19" t="s">
        <v>105</v>
      </c>
      <c r="C136" s="19"/>
      <c r="D136" s="21">
        <v>1</v>
      </c>
      <c r="E136" s="21"/>
      <c r="F136" s="20" t="s">
        <v>28</v>
      </c>
      <c r="G136" s="43"/>
      <c r="H136" s="50">
        <v>42170</v>
      </c>
      <c r="I136" s="50">
        <v>42170</v>
      </c>
      <c r="J136" s="46" t="s">
        <v>12</v>
      </c>
      <c r="K136" s="18"/>
      <c r="L136" s="17">
        <v>531.70000000000005</v>
      </c>
      <c r="M136" s="17"/>
    </row>
    <row r="137" spans="1:13" ht="45" customHeight="1">
      <c r="A137" s="7" t="s">
        <v>75</v>
      </c>
      <c r="B137" s="19" t="s">
        <v>106</v>
      </c>
      <c r="C137" s="19"/>
      <c r="D137" s="21">
        <v>1</v>
      </c>
      <c r="E137" s="21"/>
      <c r="F137" s="20" t="s">
        <v>28</v>
      </c>
      <c r="G137" s="43"/>
      <c r="H137" s="50">
        <v>42220</v>
      </c>
      <c r="I137" s="50">
        <v>42220</v>
      </c>
      <c r="J137" s="46" t="s">
        <v>12</v>
      </c>
      <c r="K137" s="18"/>
      <c r="L137" s="17">
        <v>624.1</v>
      </c>
      <c r="M137" s="17"/>
    </row>
    <row r="138" spans="1:13" ht="45" customHeight="1">
      <c r="A138" s="7" t="s">
        <v>75</v>
      </c>
      <c r="B138" s="19" t="s">
        <v>105</v>
      </c>
      <c r="C138" s="19"/>
      <c r="D138" s="21">
        <v>1</v>
      </c>
      <c r="E138" s="21"/>
      <c r="F138" s="20" t="s">
        <v>28</v>
      </c>
      <c r="G138" s="43"/>
      <c r="H138" s="50">
        <v>42170</v>
      </c>
      <c r="I138" s="50">
        <v>42170</v>
      </c>
      <c r="J138" s="46" t="s">
        <v>12</v>
      </c>
      <c r="K138" s="18"/>
      <c r="L138" s="17">
        <v>723</v>
      </c>
      <c r="M138" s="17"/>
    </row>
    <row r="139" spans="1:13" ht="45" customHeight="1">
      <c r="A139" s="7" t="s">
        <v>75</v>
      </c>
      <c r="B139" s="19" t="s">
        <v>106</v>
      </c>
      <c r="C139" s="19"/>
      <c r="D139" s="21">
        <v>1</v>
      </c>
      <c r="E139" s="21"/>
      <c r="F139" s="20" t="s">
        <v>28</v>
      </c>
      <c r="G139" s="43"/>
      <c r="H139" s="50">
        <v>42220</v>
      </c>
      <c r="I139" s="50">
        <v>42220</v>
      </c>
      <c r="J139" s="46" t="s">
        <v>12</v>
      </c>
      <c r="K139" s="18"/>
      <c r="L139" s="17">
        <v>431</v>
      </c>
      <c r="M139" s="17"/>
    </row>
    <row r="140" spans="1:13" ht="45" customHeight="1">
      <c r="A140" s="7" t="s">
        <v>75</v>
      </c>
      <c r="B140" s="19" t="s">
        <v>107</v>
      </c>
      <c r="C140" s="19"/>
      <c r="D140" s="21">
        <v>1</v>
      </c>
      <c r="E140" s="21"/>
      <c r="F140" s="20" t="s">
        <v>28</v>
      </c>
      <c r="G140" s="43"/>
      <c r="H140" s="50">
        <v>42251</v>
      </c>
      <c r="I140" s="50">
        <v>42251</v>
      </c>
      <c r="J140" s="46" t="s">
        <v>12</v>
      </c>
      <c r="K140" s="18"/>
      <c r="L140" s="17">
        <v>572.74</v>
      </c>
      <c r="M140" s="17"/>
    </row>
    <row r="141" spans="1:13" ht="45" customHeight="1">
      <c r="A141" s="7" t="s">
        <v>75</v>
      </c>
      <c r="B141" s="19" t="s">
        <v>13</v>
      </c>
      <c r="C141" s="19"/>
      <c r="D141" s="21">
        <v>1</v>
      </c>
      <c r="E141" s="21"/>
      <c r="F141" s="20" t="s">
        <v>14</v>
      </c>
      <c r="G141" s="43"/>
      <c r="H141" s="50">
        <v>42251</v>
      </c>
      <c r="I141" s="50">
        <v>42251</v>
      </c>
      <c r="J141" s="46" t="s">
        <v>12</v>
      </c>
      <c r="K141" s="18"/>
      <c r="L141" s="17">
        <v>320</v>
      </c>
      <c r="M141" s="17"/>
    </row>
    <row r="142" spans="1:13" ht="45" customHeight="1">
      <c r="A142" s="7" t="s">
        <v>75</v>
      </c>
      <c r="B142" s="19" t="s">
        <v>108</v>
      </c>
      <c r="C142" s="19"/>
      <c r="D142" s="21">
        <v>1</v>
      </c>
      <c r="E142" s="21"/>
      <c r="F142" s="20" t="s">
        <v>28</v>
      </c>
      <c r="G142" s="43"/>
      <c r="H142" s="50">
        <v>42235</v>
      </c>
      <c r="I142" s="50">
        <v>42235</v>
      </c>
      <c r="J142" s="46" t="s">
        <v>12</v>
      </c>
      <c r="K142" s="18"/>
      <c r="L142" s="17">
        <v>528.04</v>
      </c>
      <c r="M142" s="17"/>
    </row>
    <row r="143" spans="1:13" ht="45" customHeight="1">
      <c r="A143" s="7" t="s">
        <v>75</v>
      </c>
      <c r="B143" s="19" t="s">
        <v>109</v>
      </c>
      <c r="C143" s="19"/>
      <c r="D143" s="21">
        <v>1</v>
      </c>
      <c r="E143" s="21"/>
      <c r="F143" s="20" t="s">
        <v>28</v>
      </c>
      <c r="G143" s="43"/>
      <c r="H143" s="50">
        <v>42233</v>
      </c>
      <c r="I143" s="50">
        <v>42233</v>
      </c>
      <c r="J143" s="46" t="s">
        <v>12</v>
      </c>
      <c r="K143" s="18"/>
      <c r="L143" s="17">
        <v>499.1</v>
      </c>
      <c r="M143" s="17"/>
    </row>
    <row r="144" spans="1:13" ht="45" customHeight="1">
      <c r="A144" s="7" t="s">
        <v>75</v>
      </c>
      <c r="B144" s="19" t="s">
        <v>13</v>
      </c>
      <c r="C144" s="19"/>
      <c r="D144" s="21">
        <v>1</v>
      </c>
      <c r="E144" s="21"/>
      <c r="F144" s="20" t="s">
        <v>14</v>
      </c>
      <c r="G144" s="43"/>
      <c r="H144" s="50">
        <v>42233</v>
      </c>
      <c r="I144" s="50">
        <v>42233</v>
      </c>
      <c r="J144" s="46" t="s">
        <v>12</v>
      </c>
      <c r="K144" s="18"/>
      <c r="L144" s="17">
        <v>925</v>
      </c>
      <c r="M144" s="17"/>
    </row>
    <row r="145" spans="1:13" ht="45" customHeight="1">
      <c r="A145" s="7" t="s">
        <v>75</v>
      </c>
      <c r="B145" s="19" t="s">
        <v>13</v>
      </c>
      <c r="C145" s="19"/>
      <c r="D145" s="21">
        <v>1</v>
      </c>
      <c r="E145" s="21"/>
      <c r="F145" s="20" t="s">
        <v>14</v>
      </c>
      <c r="G145" s="43"/>
      <c r="H145" s="50">
        <v>42192</v>
      </c>
      <c r="I145" s="50">
        <v>42192</v>
      </c>
      <c r="J145" s="46" t="s">
        <v>12</v>
      </c>
      <c r="K145" s="18"/>
      <c r="L145" s="17">
        <v>1990</v>
      </c>
      <c r="M145" s="17"/>
    </row>
    <row r="146" spans="1:13" ht="45" customHeight="1">
      <c r="A146" s="7" t="s">
        <v>75</v>
      </c>
      <c r="B146" s="19" t="s">
        <v>110</v>
      </c>
      <c r="C146" s="19"/>
      <c r="D146" s="21">
        <v>1</v>
      </c>
      <c r="E146" s="21"/>
      <c r="F146" s="20" t="s">
        <v>11</v>
      </c>
      <c r="G146" s="43"/>
      <c r="H146" s="50">
        <v>42115</v>
      </c>
      <c r="I146" s="50">
        <v>42115</v>
      </c>
      <c r="J146" s="46" t="s">
        <v>12</v>
      </c>
      <c r="K146" s="18"/>
      <c r="L146" s="17">
        <v>2958</v>
      </c>
      <c r="M146" s="17"/>
    </row>
    <row r="147" spans="1:13" ht="45" customHeight="1">
      <c r="A147" s="7" t="s">
        <v>75</v>
      </c>
      <c r="B147" s="19" t="s">
        <v>111</v>
      </c>
      <c r="C147" s="19"/>
      <c r="D147" s="21">
        <v>1</v>
      </c>
      <c r="E147" s="21"/>
      <c r="F147" s="20" t="s">
        <v>28</v>
      </c>
      <c r="G147" s="43"/>
      <c r="H147" s="50">
        <v>42279</v>
      </c>
      <c r="I147" s="50">
        <v>42279</v>
      </c>
      <c r="J147" s="46" t="s">
        <v>12</v>
      </c>
      <c r="K147" s="18"/>
      <c r="L147" s="17">
        <v>522.05999999999995</v>
      </c>
      <c r="M147" s="17"/>
    </row>
    <row r="148" spans="1:13" ht="45" customHeight="1">
      <c r="A148" s="7" t="s">
        <v>75</v>
      </c>
      <c r="B148" s="19" t="s">
        <v>13</v>
      </c>
      <c r="C148" s="19"/>
      <c r="D148" s="21">
        <v>1</v>
      </c>
      <c r="E148" s="21"/>
      <c r="F148" s="20" t="s">
        <v>14</v>
      </c>
      <c r="G148" s="43"/>
      <c r="H148" s="50">
        <v>42279</v>
      </c>
      <c r="I148" s="50">
        <v>42279</v>
      </c>
      <c r="J148" s="46" t="s">
        <v>12</v>
      </c>
      <c r="K148" s="18"/>
      <c r="L148" s="17">
        <v>465</v>
      </c>
      <c r="M148" s="17"/>
    </row>
    <row r="149" spans="1:13" ht="45" customHeight="1">
      <c r="A149" s="7" t="s">
        <v>75</v>
      </c>
      <c r="B149" s="19" t="s">
        <v>107</v>
      </c>
      <c r="C149" s="19"/>
      <c r="D149" s="21">
        <v>1</v>
      </c>
      <c r="E149" s="21"/>
      <c r="F149" s="20" t="s">
        <v>28</v>
      </c>
      <c r="G149" s="43"/>
      <c r="H149" s="50">
        <v>42290</v>
      </c>
      <c r="I149" s="50">
        <v>42290</v>
      </c>
      <c r="J149" s="46" t="s">
        <v>12</v>
      </c>
      <c r="K149" s="18"/>
      <c r="L149" s="17">
        <v>584.04999999999995</v>
      </c>
      <c r="M149" s="17"/>
    </row>
    <row r="150" spans="1:13" ht="45" customHeight="1">
      <c r="A150" s="7" t="s">
        <v>75</v>
      </c>
      <c r="B150" s="19" t="s">
        <v>111</v>
      </c>
      <c r="C150" s="19"/>
      <c r="D150" s="21">
        <v>1</v>
      </c>
      <c r="E150" s="21"/>
      <c r="F150" s="20" t="s">
        <v>28</v>
      </c>
      <c r="G150" s="43"/>
      <c r="H150" s="50">
        <v>42284</v>
      </c>
      <c r="I150" s="50">
        <v>42284</v>
      </c>
      <c r="J150" s="46" t="s">
        <v>12</v>
      </c>
      <c r="K150" s="18"/>
      <c r="L150" s="17">
        <v>634.01</v>
      </c>
      <c r="M150" s="17"/>
    </row>
    <row r="151" spans="1:13" ht="45" customHeight="1">
      <c r="A151" s="7" t="s">
        <v>75</v>
      </c>
      <c r="B151" s="19" t="s">
        <v>111</v>
      </c>
      <c r="C151" s="19"/>
      <c r="D151" s="21">
        <v>1</v>
      </c>
      <c r="E151" s="21"/>
      <c r="F151" s="20" t="s">
        <v>28</v>
      </c>
      <c r="G151" s="43"/>
      <c r="H151" s="50">
        <v>42284</v>
      </c>
      <c r="I151" s="50">
        <v>42284</v>
      </c>
      <c r="J151" s="46" t="s">
        <v>12</v>
      </c>
      <c r="K151" s="18"/>
      <c r="L151" s="17">
        <v>776</v>
      </c>
      <c r="M151" s="17"/>
    </row>
    <row r="152" spans="1:13" ht="45" customHeight="1">
      <c r="A152" s="7" t="s">
        <v>75</v>
      </c>
      <c r="B152" s="19" t="s">
        <v>13</v>
      </c>
      <c r="C152" s="19"/>
      <c r="D152" s="21">
        <v>1</v>
      </c>
      <c r="E152" s="21"/>
      <c r="F152" s="20" t="s">
        <v>14</v>
      </c>
      <c r="G152" s="43"/>
      <c r="H152" s="50">
        <v>42284</v>
      </c>
      <c r="I152" s="50">
        <v>42284</v>
      </c>
      <c r="J152" s="46" t="s">
        <v>12</v>
      </c>
      <c r="K152" s="18"/>
      <c r="L152" s="17">
        <v>640</v>
      </c>
      <c r="M152" s="17"/>
    </row>
    <row r="153" spans="1:13" ht="45" customHeight="1">
      <c r="A153" s="7" t="s">
        <v>75</v>
      </c>
      <c r="B153" s="19" t="s">
        <v>112</v>
      </c>
      <c r="C153" s="19"/>
      <c r="D153" s="21">
        <v>1</v>
      </c>
      <c r="E153" s="21"/>
      <c r="F153" s="20" t="s">
        <v>28</v>
      </c>
      <c r="G153" s="43"/>
      <c r="H153" s="50">
        <v>42279</v>
      </c>
      <c r="I153" s="50">
        <v>42279</v>
      </c>
      <c r="J153" s="46" t="s">
        <v>12</v>
      </c>
      <c r="K153" s="18"/>
      <c r="L153" s="17">
        <v>566.87</v>
      </c>
      <c r="M153" s="17"/>
    </row>
    <row r="154" spans="1:13" ht="45" customHeight="1">
      <c r="A154" s="7" t="s">
        <v>75</v>
      </c>
      <c r="B154" s="19" t="s">
        <v>113</v>
      </c>
      <c r="C154" s="19"/>
      <c r="D154" s="21">
        <v>1</v>
      </c>
      <c r="E154" s="21"/>
      <c r="F154" s="20" t="s">
        <v>28</v>
      </c>
      <c r="G154" s="43"/>
      <c r="H154" s="50">
        <v>42279</v>
      </c>
      <c r="I154" s="50">
        <v>42279</v>
      </c>
      <c r="J154" s="46" t="s">
        <v>12</v>
      </c>
      <c r="K154" s="18"/>
      <c r="L154" s="17">
        <v>187</v>
      </c>
      <c r="M154" s="17"/>
    </row>
    <row r="155" spans="1:13" ht="45" customHeight="1">
      <c r="A155" s="7" t="s">
        <v>75</v>
      </c>
      <c r="B155" s="19" t="s">
        <v>13</v>
      </c>
      <c r="C155" s="19"/>
      <c r="D155" s="21">
        <v>1</v>
      </c>
      <c r="E155" s="21"/>
      <c r="F155" s="20" t="s">
        <v>14</v>
      </c>
      <c r="G155" s="43"/>
      <c r="H155" s="50">
        <v>42279</v>
      </c>
      <c r="I155" s="50">
        <v>42279</v>
      </c>
      <c r="J155" s="46" t="s">
        <v>12</v>
      </c>
      <c r="K155" s="18"/>
      <c r="L155" s="17">
        <v>1840</v>
      </c>
      <c r="M155" s="17"/>
    </row>
    <row r="156" spans="1:13" ht="45" customHeight="1">
      <c r="A156" s="7" t="s">
        <v>75</v>
      </c>
      <c r="B156" s="19" t="s">
        <v>13</v>
      </c>
      <c r="C156" s="19"/>
      <c r="D156" s="21">
        <v>1</v>
      </c>
      <c r="E156" s="21"/>
      <c r="F156" s="20" t="s">
        <v>14</v>
      </c>
      <c r="G156" s="43"/>
      <c r="H156" s="50">
        <v>42272</v>
      </c>
      <c r="I156" s="50">
        <v>42272</v>
      </c>
      <c r="J156" s="46" t="s">
        <v>12</v>
      </c>
      <c r="K156" s="18"/>
      <c r="L156" s="17">
        <v>4538</v>
      </c>
      <c r="M156" s="17"/>
    </row>
    <row r="157" spans="1:13" ht="45" customHeight="1">
      <c r="A157" s="7" t="s">
        <v>75</v>
      </c>
      <c r="B157" s="19" t="s">
        <v>114</v>
      </c>
      <c r="C157" s="19"/>
      <c r="D157" s="21">
        <v>4</v>
      </c>
      <c r="E157" s="21"/>
      <c r="F157" s="20" t="s">
        <v>28</v>
      </c>
      <c r="G157" s="43"/>
      <c r="H157" s="50">
        <v>42237</v>
      </c>
      <c r="I157" s="50">
        <v>42237</v>
      </c>
      <c r="J157" s="46" t="s">
        <v>12</v>
      </c>
      <c r="K157" s="18"/>
      <c r="L157" s="17">
        <v>684</v>
      </c>
      <c r="M157" s="17"/>
    </row>
    <row r="158" spans="1:13" ht="45" customHeight="1">
      <c r="A158" s="7" t="s">
        <v>75</v>
      </c>
      <c r="B158" s="19" t="s">
        <v>114</v>
      </c>
      <c r="C158" s="19"/>
      <c r="D158" s="21">
        <v>4</v>
      </c>
      <c r="E158" s="21"/>
      <c r="F158" s="20" t="s">
        <v>28</v>
      </c>
      <c r="G158" s="43"/>
      <c r="H158" s="50">
        <v>42237</v>
      </c>
      <c r="I158" s="50">
        <v>42237</v>
      </c>
      <c r="J158" s="46" t="s">
        <v>12</v>
      </c>
      <c r="K158" s="18"/>
      <c r="L158" s="17">
        <v>732</v>
      </c>
      <c r="M158" s="17"/>
    </row>
    <row r="159" spans="1:13" ht="45" customHeight="1">
      <c r="A159" s="7" t="s">
        <v>75</v>
      </c>
      <c r="B159" s="19" t="s">
        <v>13</v>
      </c>
      <c r="C159" s="19"/>
      <c r="D159" s="21">
        <v>1</v>
      </c>
      <c r="E159" s="21"/>
      <c r="F159" s="20" t="s">
        <v>14</v>
      </c>
      <c r="G159" s="43"/>
      <c r="H159" s="50">
        <v>42237</v>
      </c>
      <c r="I159" s="50">
        <v>42237</v>
      </c>
      <c r="J159" s="46" t="s">
        <v>12</v>
      </c>
      <c r="K159" s="18"/>
      <c r="L159" s="17">
        <v>1040</v>
      </c>
      <c r="M159" s="17"/>
    </row>
    <row r="160" spans="1:13" ht="45" customHeight="1">
      <c r="A160" s="7" t="s">
        <v>75</v>
      </c>
      <c r="B160" s="19" t="s">
        <v>115</v>
      </c>
      <c r="C160" s="19"/>
      <c r="D160" s="21">
        <v>1</v>
      </c>
      <c r="E160" s="21"/>
      <c r="F160" s="20" t="s">
        <v>28</v>
      </c>
      <c r="G160" s="43"/>
      <c r="H160" s="50">
        <v>42220</v>
      </c>
      <c r="I160" s="50">
        <v>42220</v>
      </c>
      <c r="J160" s="46" t="s">
        <v>12</v>
      </c>
      <c r="K160" s="18"/>
      <c r="L160" s="17">
        <v>684</v>
      </c>
      <c r="M160" s="17"/>
    </row>
    <row r="161" spans="1:13" ht="45" customHeight="1">
      <c r="A161" s="7" t="s">
        <v>75</v>
      </c>
      <c r="B161" s="19" t="s">
        <v>116</v>
      </c>
      <c r="C161" s="19"/>
      <c r="D161" s="21">
        <v>1</v>
      </c>
      <c r="E161" s="21"/>
      <c r="F161" s="20" t="s">
        <v>28</v>
      </c>
      <c r="G161" s="43"/>
      <c r="H161" s="50">
        <v>42208</v>
      </c>
      <c r="I161" s="50">
        <v>42208</v>
      </c>
      <c r="J161" s="46" t="s">
        <v>12</v>
      </c>
      <c r="K161" s="18"/>
      <c r="L161" s="17">
        <v>644</v>
      </c>
      <c r="M161" s="17"/>
    </row>
    <row r="162" spans="1:13" ht="45" customHeight="1">
      <c r="A162" s="7" t="s">
        <v>75</v>
      </c>
      <c r="B162" s="19" t="s">
        <v>117</v>
      </c>
      <c r="C162" s="19"/>
      <c r="D162" s="21">
        <v>1</v>
      </c>
      <c r="E162" s="21"/>
      <c r="F162" s="20" t="s">
        <v>28</v>
      </c>
      <c r="G162" s="43"/>
      <c r="H162" s="50">
        <v>42222</v>
      </c>
      <c r="I162" s="50">
        <v>42222</v>
      </c>
      <c r="J162" s="46" t="s">
        <v>12</v>
      </c>
      <c r="K162" s="18"/>
      <c r="L162" s="17">
        <v>592</v>
      </c>
      <c r="M162" s="17"/>
    </row>
    <row r="163" spans="1:13" ht="45" customHeight="1">
      <c r="A163" s="7" t="s">
        <v>75</v>
      </c>
      <c r="B163" s="19" t="s">
        <v>13</v>
      </c>
      <c r="C163" s="19"/>
      <c r="D163" s="21">
        <v>1</v>
      </c>
      <c r="E163" s="21"/>
      <c r="F163" s="20" t="s">
        <v>14</v>
      </c>
      <c r="G163" s="43"/>
      <c r="H163" s="50">
        <v>42222</v>
      </c>
      <c r="I163" s="50">
        <v>42222</v>
      </c>
      <c r="J163" s="46" t="s">
        <v>12</v>
      </c>
      <c r="K163" s="18"/>
      <c r="L163" s="17">
        <v>500</v>
      </c>
      <c r="M163" s="17"/>
    </row>
    <row r="164" spans="1:13" ht="45" customHeight="1">
      <c r="A164" s="7" t="s">
        <v>75</v>
      </c>
      <c r="B164" s="19" t="s">
        <v>118</v>
      </c>
      <c r="C164" s="19"/>
      <c r="D164" s="21">
        <v>1</v>
      </c>
      <c r="E164" s="21"/>
      <c r="F164" s="20" t="s">
        <v>28</v>
      </c>
      <c r="G164" s="43"/>
      <c r="H164" s="50">
        <v>42236</v>
      </c>
      <c r="I164" s="50">
        <v>42236</v>
      </c>
      <c r="J164" s="46" t="s">
        <v>12</v>
      </c>
      <c r="K164" s="18"/>
      <c r="L164" s="17">
        <v>484</v>
      </c>
      <c r="M164" s="17"/>
    </row>
    <row r="165" spans="1:13" ht="45" customHeight="1">
      <c r="A165" s="7" t="s">
        <v>75</v>
      </c>
      <c r="B165" s="19" t="s">
        <v>119</v>
      </c>
      <c r="C165" s="19"/>
      <c r="D165" s="21">
        <v>1</v>
      </c>
      <c r="E165" s="21"/>
      <c r="F165" s="20" t="s">
        <v>28</v>
      </c>
      <c r="G165" s="43"/>
      <c r="H165" s="50">
        <v>42249</v>
      </c>
      <c r="I165" s="50">
        <v>42249</v>
      </c>
      <c r="J165" s="46" t="s">
        <v>12</v>
      </c>
      <c r="K165" s="18"/>
      <c r="L165" s="17">
        <v>684</v>
      </c>
      <c r="M165" s="17"/>
    </row>
    <row r="166" spans="1:13" ht="45" customHeight="1">
      <c r="A166" s="7" t="s">
        <v>75</v>
      </c>
      <c r="B166" s="19" t="s">
        <v>119</v>
      </c>
      <c r="C166" s="19"/>
      <c r="D166" s="21">
        <v>1</v>
      </c>
      <c r="E166" s="21"/>
      <c r="F166" s="20" t="s">
        <v>28</v>
      </c>
      <c r="G166" s="43"/>
      <c r="H166" s="50">
        <v>42249</v>
      </c>
      <c r="I166" s="50">
        <v>42249</v>
      </c>
      <c r="J166" s="46" t="s">
        <v>12</v>
      </c>
      <c r="K166" s="18"/>
      <c r="L166" s="17">
        <v>313</v>
      </c>
      <c r="M166" s="17"/>
    </row>
    <row r="167" spans="1:13" ht="45" customHeight="1">
      <c r="A167" s="7" t="s">
        <v>75</v>
      </c>
      <c r="B167" s="19" t="s">
        <v>13</v>
      </c>
      <c r="C167" s="19"/>
      <c r="D167" s="21">
        <v>1</v>
      </c>
      <c r="E167" s="21"/>
      <c r="F167" s="20" t="s">
        <v>14</v>
      </c>
      <c r="G167" s="43"/>
      <c r="H167" s="50">
        <v>42249</v>
      </c>
      <c r="I167" s="50">
        <v>42249</v>
      </c>
      <c r="J167" s="46" t="s">
        <v>12</v>
      </c>
      <c r="K167" s="18"/>
      <c r="L167" s="17">
        <v>2280</v>
      </c>
      <c r="M167" s="17"/>
    </row>
    <row r="168" spans="1:13" ht="45" customHeight="1">
      <c r="A168" s="7" t="s">
        <v>75</v>
      </c>
      <c r="B168" s="19" t="s">
        <v>120</v>
      </c>
      <c r="C168" s="19"/>
      <c r="D168" s="21">
        <v>2</v>
      </c>
      <c r="E168" s="21"/>
      <c r="F168" s="20" t="s">
        <v>28</v>
      </c>
      <c r="G168" s="43"/>
      <c r="H168" s="50">
        <v>42255</v>
      </c>
      <c r="I168" s="50">
        <v>42255</v>
      </c>
      <c r="J168" s="46" t="s">
        <v>12</v>
      </c>
      <c r="K168" s="18"/>
      <c r="L168" s="17">
        <v>1201</v>
      </c>
      <c r="M168" s="17"/>
    </row>
    <row r="169" spans="1:13" ht="45" customHeight="1">
      <c r="A169" s="7" t="s">
        <v>75</v>
      </c>
      <c r="B169" s="19" t="s">
        <v>13</v>
      </c>
      <c r="C169" s="19"/>
      <c r="D169" s="21">
        <v>1</v>
      </c>
      <c r="E169" s="21"/>
      <c r="F169" s="20" t="s">
        <v>14</v>
      </c>
      <c r="G169" s="43"/>
      <c r="H169" s="50">
        <v>42255</v>
      </c>
      <c r="I169" s="50">
        <v>42255</v>
      </c>
      <c r="J169" s="46" t="s">
        <v>12</v>
      </c>
      <c r="K169" s="18"/>
      <c r="L169" s="17">
        <v>14</v>
      </c>
      <c r="M169" s="17"/>
    </row>
    <row r="170" spans="1:13" ht="45" customHeight="1">
      <c r="A170" s="7" t="s">
        <v>75</v>
      </c>
      <c r="B170" s="19" t="s">
        <v>13</v>
      </c>
      <c r="C170" s="19"/>
      <c r="D170" s="21">
        <v>1</v>
      </c>
      <c r="E170" s="21"/>
      <c r="F170" s="20" t="s">
        <v>14</v>
      </c>
      <c r="G170" s="43"/>
      <c r="H170" s="50">
        <v>42256</v>
      </c>
      <c r="I170" s="50">
        <v>42256</v>
      </c>
      <c r="J170" s="46" t="s">
        <v>12</v>
      </c>
      <c r="K170" s="18"/>
      <c r="L170" s="17">
        <v>490</v>
      </c>
      <c r="M170" s="17"/>
    </row>
    <row r="171" spans="1:13" ht="45" customHeight="1">
      <c r="A171" s="7" t="s">
        <v>75</v>
      </c>
      <c r="B171" s="19" t="s">
        <v>121</v>
      </c>
      <c r="C171" s="19"/>
      <c r="D171" s="21">
        <v>1</v>
      </c>
      <c r="E171" s="21"/>
      <c r="F171" s="20" t="s">
        <v>28</v>
      </c>
      <c r="G171" s="43"/>
      <c r="H171" s="50">
        <v>42269</v>
      </c>
      <c r="I171" s="50">
        <v>42276</v>
      </c>
      <c r="J171" s="46" t="s">
        <v>12</v>
      </c>
      <c r="K171" s="18"/>
      <c r="L171" s="17">
        <v>592</v>
      </c>
      <c r="M171" s="17"/>
    </row>
    <row r="172" spans="1:13" ht="45" customHeight="1">
      <c r="A172" s="7" t="s">
        <v>75</v>
      </c>
      <c r="B172" s="19" t="s">
        <v>121</v>
      </c>
      <c r="C172" s="19"/>
      <c r="D172" s="21">
        <v>1</v>
      </c>
      <c r="E172" s="21"/>
      <c r="F172" s="20" t="s">
        <v>28</v>
      </c>
      <c r="G172" s="43"/>
      <c r="H172" s="50">
        <v>42270</v>
      </c>
      <c r="I172" s="50">
        <v>42271</v>
      </c>
      <c r="J172" s="46" t="s">
        <v>12</v>
      </c>
      <c r="K172" s="18"/>
      <c r="L172" s="17">
        <v>184</v>
      </c>
      <c r="M172" s="17"/>
    </row>
    <row r="173" spans="1:13" ht="45" customHeight="1">
      <c r="A173" s="7" t="s">
        <v>75</v>
      </c>
      <c r="B173" s="19" t="s">
        <v>122</v>
      </c>
      <c r="C173" s="19"/>
      <c r="D173" s="21">
        <v>1</v>
      </c>
      <c r="E173" s="21"/>
      <c r="F173" s="20" t="s">
        <v>28</v>
      </c>
      <c r="G173" s="43"/>
      <c r="H173" s="50">
        <v>42277</v>
      </c>
      <c r="I173" s="50">
        <v>42278</v>
      </c>
      <c r="J173" s="46" t="s">
        <v>12</v>
      </c>
      <c r="K173" s="18"/>
      <c r="L173" s="17">
        <v>684</v>
      </c>
      <c r="M173" s="17"/>
    </row>
    <row r="174" spans="1:13" ht="45" customHeight="1">
      <c r="A174" s="7" t="s">
        <v>75</v>
      </c>
      <c r="B174" s="19" t="s">
        <v>123</v>
      </c>
      <c r="C174" s="19"/>
      <c r="D174" s="21">
        <v>1</v>
      </c>
      <c r="E174" s="21"/>
      <c r="F174" s="20" t="s">
        <v>28</v>
      </c>
      <c r="G174" s="43"/>
      <c r="H174" s="50">
        <v>42269</v>
      </c>
      <c r="I174" s="50">
        <v>42272</v>
      </c>
      <c r="J174" s="46" t="s">
        <v>12</v>
      </c>
      <c r="K174" s="18"/>
      <c r="L174" s="17">
        <v>684</v>
      </c>
      <c r="M174" s="17"/>
    </row>
    <row r="175" spans="1:13" ht="45" customHeight="1">
      <c r="A175" s="7" t="s">
        <v>75</v>
      </c>
      <c r="B175" s="19" t="s">
        <v>121</v>
      </c>
      <c r="C175" s="19"/>
      <c r="D175" s="21">
        <v>1</v>
      </c>
      <c r="E175" s="21"/>
      <c r="F175" s="20" t="s">
        <v>28</v>
      </c>
      <c r="G175" s="43"/>
      <c r="H175" s="50">
        <v>42269</v>
      </c>
      <c r="I175" s="50">
        <v>42276</v>
      </c>
      <c r="J175" s="46" t="s">
        <v>12</v>
      </c>
      <c r="K175" s="18"/>
      <c r="L175" s="17">
        <v>133</v>
      </c>
      <c r="M175" s="17"/>
    </row>
    <row r="176" spans="1:13" ht="45" customHeight="1">
      <c r="A176" s="7" t="s">
        <v>75</v>
      </c>
      <c r="B176" s="19" t="s">
        <v>123</v>
      </c>
      <c r="C176" s="19"/>
      <c r="D176" s="21">
        <v>1</v>
      </c>
      <c r="E176" s="21"/>
      <c r="F176" s="20" t="s">
        <v>28</v>
      </c>
      <c r="G176" s="43"/>
      <c r="H176" s="50">
        <v>42269</v>
      </c>
      <c r="I176" s="50">
        <v>42272</v>
      </c>
      <c r="J176" s="46" t="s">
        <v>12</v>
      </c>
      <c r="K176" s="18"/>
      <c r="L176" s="17">
        <v>145</v>
      </c>
      <c r="M176" s="17"/>
    </row>
    <row r="177" spans="1:13" ht="45" customHeight="1">
      <c r="A177" s="7" t="s">
        <v>75</v>
      </c>
      <c r="B177" s="19" t="s">
        <v>13</v>
      </c>
      <c r="C177" s="19"/>
      <c r="D177" s="21">
        <v>1</v>
      </c>
      <c r="E177" s="21"/>
      <c r="F177" s="20" t="s">
        <v>14</v>
      </c>
      <c r="G177" s="43"/>
      <c r="H177" s="50">
        <v>42269</v>
      </c>
      <c r="I177" s="50">
        <v>42269</v>
      </c>
      <c r="J177" s="46" t="s">
        <v>12</v>
      </c>
      <c r="K177" s="18"/>
      <c r="L177" s="17">
        <v>5</v>
      </c>
      <c r="M177" s="17"/>
    </row>
    <row r="178" spans="1:13" ht="45" customHeight="1">
      <c r="A178" s="7" t="s">
        <v>75</v>
      </c>
      <c r="B178" s="19" t="s">
        <v>124</v>
      </c>
      <c r="C178" s="19"/>
      <c r="D178" s="21">
        <v>3</v>
      </c>
      <c r="E178" s="21"/>
      <c r="F178" s="20" t="s">
        <v>28</v>
      </c>
      <c r="G178" s="43"/>
      <c r="H178" s="50">
        <v>42311</v>
      </c>
      <c r="I178" s="50">
        <v>42311</v>
      </c>
      <c r="J178" s="46" t="s">
        <v>12</v>
      </c>
      <c r="K178" s="18"/>
      <c r="L178" s="17">
        <v>534.08000000000004</v>
      </c>
      <c r="M178" s="17"/>
    </row>
    <row r="179" spans="1:13" ht="45" customHeight="1">
      <c r="A179" s="7" t="s">
        <v>75</v>
      </c>
      <c r="B179" s="19" t="s">
        <v>124</v>
      </c>
      <c r="C179" s="19"/>
      <c r="D179" s="21">
        <v>3</v>
      </c>
      <c r="E179" s="21"/>
      <c r="F179" s="20" t="s">
        <v>28</v>
      </c>
      <c r="G179" s="43"/>
      <c r="H179" s="50">
        <v>42311</v>
      </c>
      <c r="I179" s="50">
        <v>42311</v>
      </c>
      <c r="J179" s="46" t="s">
        <v>12</v>
      </c>
      <c r="K179" s="18"/>
      <c r="L179" s="17">
        <v>846</v>
      </c>
      <c r="M179" s="17"/>
    </row>
    <row r="180" spans="1:13" ht="45" customHeight="1">
      <c r="A180" s="7" t="s">
        <v>75</v>
      </c>
      <c r="B180" s="19" t="s">
        <v>13</v>
      </c>
      <c r="C180" s="19"/>
      <c r="D180" s="21">
        <v>1</v>
      </c>
      <c r="E180" s="21"/>
      <c r="F180" s="20" t="s">
        <v>14</v>
      </c>
      <c r="G180" s="43"/>
      <c r="H180" s="50">
        <v>42311</v>
      </c>
      <c r="I180" s="50">
        <v>42311</v>
      </c>
      <c r="J180" s="46" t="s">
        <v>12</v>
      </c>
      <c r="K180" s="18"/>
      <c r="L180" s="17">
        <v>1994.6</v>
      </c>
      <c r="M180" s="17"/>
    </row>
    <row r="181" spans="1:13" ht="45" customHeight="1">
      <c r="A181" s="7" t="s">
        <v>75</v>
      </c>
      <c r="B181" s="19" t="s">
        <v>13</v>
      </c>
      <c r="C181" s="19"/>
      <c r="D181" s="21">
        <v>1</v>
      </c>
      <c r="E181" s="21"/>
      <c r="F181" s="20" t="s">
        <v>14</v>
      </c>
      <c r="G181" s="43"/>
      <c r="H181" s="50">
        <v>42264</v>
      </c>
      <c r="I181" s="50">
        <v>42264</v>
      </c>
      <c r="J181" s="46" t="s">
        <v>12</v>
      </c>
      <c r="K181" s="18"/>
      <c r="L181" s="17">
        <v>220</v>
      </c>
      <c r="M181" s="17"/>
    </row>
    <row r="182" spans="1:13" ht="45" customHeight="1">
      <c r="A182" s="7" t="s">
        <v>75</v>
      </c>
      <c r="B182" s="19" t="s">
        <v>125</v>
      </c>
      <c r="C182" s="19"/>
      <c r="D182" s="21">
        <v>2</v>
      </c>
      <c r="E182" s="21"/>
      <c r="F182" s="20" t="s">
        <v>126</v>
      </c>
      <c r="G182" s="43"/>
      <c r="H182" s="50">
        <v>42300</v>
      </c>
      <c r="I182" s="50">
        <v>42303</v>
      </c>
      <c r="J182" s="46" t="s">
        <v>12</v>
      </c>
      <c r="K182" s="18"/>
      <c r="L182" s="17">
        <v>1105.5</v>
      </c>
      <c r="M182" s="17"/>
    </row>
    <row r="183" spans="1:13" ht="45" customHeight="1">
      <c r="A183" s="7" t="s">
        <v>75</v>
      </c>
      <c r="B183" s="19" t="s">
        <v>127</v>
      </c>
      <c r="C183" s="19"/>
      <c r="D183" s="21">
        <v>1</v>
      </c>
      <c r="E183" s="21"/>
      <c r="F183" s="20" t="s">
        <v>128</v>
      </c>
      <c r="G183" s="43"/>
      <c r="H183" s="50">
        <v>42353</v>
      </c>
      <c r="I183" s="50">
        <v>42353</v>
      </c>
      <c r="J183" s="46" t="s">
        <v>12</v>
      </c>
      <c r="K183" s="18"/>
      <c r="L183" s="17">
        <v>438</v>
      </c>
      <c r="M183" s="17"/>
    </row>
    <row r="184" spans="1:13" ht="45" customHeight="1">
      <c r="A184" s="7" t="s">
        <v>75</v>
      </c>
      <c r="B184" s="19" t="s">
        <v>129</v>
      </c>
      <c r="C184" s="19"/>
      <c r="D184" s="21">
        <v>1</v>
      </c>
      <c r="E184" s="21"/>
      <c r="F184" s="20" t="s">
        <v>28</v>
      </c>
      <c r="G184" s="43"/>
      <c r="H184" s="50">
        <v>42292</v>
      </c>
      <c r="I184" s="50">
        <v>42297</v>
      </c>
      <c r="J184" s="46" t="s">
        <v>12</v>
      </c>
      <c r="K184" s="18"/>
      <c r="L184" s="17">
        <v>417.07</v>
      </c>
      <c r="M184" s="17"/>
    </row>
    <row r="185" spans="1:13" ht="45" customHeight="1">
      <c r="A185" s="7" t="s">
        <v>75</v>
      </c>
      <c r="B185" s="19" t="s">
        <v>13</v>
      </c>
      <c r="C185" s="19"/>
      <c r="D185" s="21">
        <v>1</v>
      </c>
      <c r="E185" s="21"/>
      <c r="F185" s="20" t="s">
        <v>14</v>
      </c>
      <c r="G185" s="43"/>
      <c r="H185" s="50">
        <v>42292</v>
      </c>
      <c r="I185" s="50">
        <v>42292</v>
      </c>
      <c r="J185" s="46" t="s">
        <v>12</v>
      </c>
      <c r="K185" s="18"/>
      <c r="L185" s="17">
        <v>750</v>
      </c>
      <c r="M185" s="17"/>
    </row>
    <row r="186" spans="1:13" ht="45" customHeight="1">
      <c r="A186" s="7" t="s">
        <v>75</v>
      </c>
      <c r="B186" s="19" t="s">
        <v>130</v>
      </c>
      <c r="C186" s="19"/>
      <c r="D186" s="21">
        <v>2</v>
      </c>
      <c r="E186" s="21"/>
      <c r="F186" s="20" t="s">
        <v>28</v>
      </c>
      <c r="G186" s="43"/>
      <c r="H186" s="50">
        <v>42307</v>
      </c>
      <c r="I186" s="50">
        <v>42311</v>
      </c>
      <c r="J186" s="46" t="s">
        <v>12</v>
      </c>
      <c r="K186" s="18"/>
      <c r="L186" s="17">
        <v>684</v>
      </c>
      <c r="M186" s="17"/>
    </row>
    <row r="187" spans="1:13" ht="45" customHeight="1">
      <c r="A187" s="7" t="s">
        <v>75</v>
      </c>
      <c r="B187" s="19" t="s">
        <v>131</v>
      </c>
      <c r="C187" s="19"/>
      <c r="D187" s="21">
        <v>1</v>
      </c>
      <c r="E187" s="21"/>
      <c r="F187" s="20" t="s">
        <v>28</v>
      </c>
      <c r="G187" s="43"/>
      <c r="H187" s="50">
        <v>42306</v>
      </c>
      <c r="I187" s="50">
        <v>42307</v>
      </c>
      <c r="J187" s="46" t="s">
        <v>12</v>
      </c>
      <c r="K187" s="18"/>
      <c r="L187" s="17">
        <v>634</v>
      </c>
      <c r="M187" s="17"/>
    </row>
    <row r="188" spans="1:13" ht="45" customHeight="1">
      <c r="A188" s="7" t="s">
        <v>75</v>
      </c>
      <c r="B188" s="19" t="s">
        <v>132</v>
      </c>
      <c r="C188" s="19"/>
      <c r="D188" s="21">
        <v>1</v>
      </c>
      <c r="E188" s="21"/>
      <c r="F188" s="20" t="s">
        <v>11</v>
      </c>
      <c r="G188" s="43"/>
      <c r="H188" s="50">
        <v>42305</v>
      </c>
      <c r="I188" s="50">
        <v>42307</v>
      </c>
      <c r="J188" s="46" t="s">
        <v>12</v>
      </c>
      <c r="K188" s="18"/>
      <c r="L188" s="17">
        <v>968</v>
      </c>
      <c r="M188" s="17"/>
    </row>
    <row r="189" spans="1:13" ht="45" customHeight="1">
      <c r="A189" s="7" t="s">
        <v>75</v>
      </c>
      <c r="B189" s="19" t="s">
        <v>130</v>
      </c>
      <c r="C189" s="19"/>
      <c r="D189" s="21">
        <v>2</v>
      </c>
      <c r="E189" s="21"/>
      <c r="F189" s="20" t="s">
        <v>28</v>
      </c>
      <c r="G189" s="43"/>
      <c r="H189" s="50">
        <v>42307</v>
      </c>
      <c r="I189" s="50">
        <v>42311</v>
      </c>
      <c r="J189" s="46" t="s">
        <v>12</v>
      </c>
      <c r="K189" s="18"/>
      <c r="L189" s="17">
        <v>460</v>
      </c>
      <c r="M189" s="17"/>
    </row>
    <row r="190" spans="1:13" ht="45" customHeight="1">
      <c r="A190" s="7" t="s">
        <v>75</v>
      </c>
      <c r="B190" s="19" t="s">
        <v>131</v>
      </c>
      <c r="C190" s="19"/>
      <c r="D190" s="21">
        <v>1</v>
      </c>
      <c r="E190" s="21"/>
      <c r="F190" s="20" t="s">
        <v>28</v>
      </c>
      <c r="G190" s="43"/>
      <c r="H190" s="50">
        <v>42306</v>
      </c>
      <c r="I190" s="50">
        <v>42307</v>
      </c>
      <c r="J190" s="46" t="s">
        <v>12</v>
      </c>
      <c r="K190" s="18"/>
      <c r="L190" s="17">
        <v>194</v>
      </c>
      <c r="M190" s="17"/>
    </row>
    <row r="191" spans="1:13" ht="45" customHeight="1">
      <c r="A191" s="7" t="s">
        <v>75</v>
      </c>
      <c r="B191" s="19" t="s">
        <v>13</v>
      </c>
      <c r="C191" s="19"/>
      <c r="D191" s="21">
        <v>1</v>
      </c>
      <c r="E191" s="21"/>
      <c r="F191" s="20" t="s">
        <v>14</v>
      </c>
      <c r="G191" s="43"/>
      <c r="H191" s="50">
        <v>42306</v>
      </c>
      <c r="I191" s="50">
        <v>42307</v>
      </c>
      <c r="J191" s="46" t="s">
        <v>12</v>
      </c>
      <c r="K191" s="18"/>
      <c r="L191" s="17">
        <v>200</v>
      </c>
      <c r="M191" s="17"/>
    </row>
    <row r="192" spans="1:13" ht="45" customHeight="1">
      <c r="A192" s="7" t="s">
        <v>75</v>
      </c>
      <c r="B192" s="19" t="s">
        <v>13</v>
      </c>
      <c r="C192" s="19"/>
      <c r="D192" s="21">
        <v>1</v>
      </c>
      <c r="E192" s="21"/>
      <c r="F192" s="20" t="s">
        <v>14</v>
      </c>
      <c r="G192" s="43"/>
      <c r="H192" s="50">
        <v>42296</v>
      </c>
      <c r="I192" s="50">
        <v>42299</v>
      </c>
      <c r="J192" s="46" t="s">
        <v>12</v>
      </c>
      <c r="K192" s="18"/>
      <c r="L192" s="17">
        <v>2705</v>
      </c>
      <c r="M192" s="17"/>
    </row>
    <row r="193" spans="1:13" ht="45" customHeight="1">
      <c r="A193" s="7" t="s">
        <v>75</v>
      </c>
      <c r="B193" s="19" t="s">
        <v>133</v>
      </c>
      <c r="C193" s="19"/>
      <c r="D193" s="21">
        <v>1</v>
      </c>
      <c r="E193" s="21"/>
      <c r="F193" s="20" t="s">
        <v>11</v>
      </c>
      <c r="G193" s="43"/>
      <c r="H193" s="50">
        <v>42314</v>
      </c>
      <c r="I193" s="50">
        <v>42314</v>
      </c>
      <c r="J193" s="46" t="s">
        <v>12</v>
      </c>
      <c r="K193" s="18"/>
      <c r="L193" s="17">
        <v>959</v>
      </c>
      <c r="M193" s="17"/>
    </row>
    <row r="194" spans="1:13" ht="45" customHeight="1">
      <c r="A194" s="7" t="s">
        <v>75</v>
      </c>
      <c r="B194" s="19" t="s">
        <v>134</v>
      </c>
      <c r="C194" s="19"/>
      <c r="D194" s="21">
        <v>1</v>
      </c>
      <c r="E194" s="21"/>
      <c r="F194" s="20" t="s">
        <v>135</v>
      </c>
      <c r="G194" s="43"/>
      <c r="H194" s="50">
        <v>42319</v>
      </c>
      <c r="I194" s="50">
        <v>42319</v>
      </c>
      <c r="J194" s="46" t="s">
        <v>12</v>
      </c>
      <c r="K194" s="18"/>
      <c r="L194" s="17">
        <v>1597.6</v>
      </c>
      <c r="M194" s="17"/>
    </row>
    <row r="195" spans="1:13" ht="45" customHeight="1">
      <c r="A195" s="7" t="s">
        <v>75</v>
      </c>
      <c r="B195" s="19" t="s">
        <v>136</v>
      </c>
      <c r="C195" s="19"/>
      <c r="D195" s="21">
        <v>3</v>
      </c>
      <c r="E195" s="21"/>
      <c r="F195" s="20" t="s">
        <v>28</v>
      </c>
      <c r="G195" s="43"/>
      <c r="H195" s="50">
        <v>42317</v>
      </c>
      <c r="I195" s="50">
        <v>42317</v>
      </c>
      <c r="J195" s="46" t="s">
        <v>12</v>
      </c>
      <c r="K195" s="18"/>
      <c r="L195" s="17">
        <v>684</v>
      </c>
      <c r="M195" s="17"/>
    </row>
    <row r="196" spans="1:13" ht="45" customHeight="1">
      <c r="A196" s="7" t="s">
        <v>75</v>
      </c>
      <c r="B196" s="19" t="s">
        <v>111</v>
      </c>
      <c r="C196" s="19"/>
      <c r="D196" s="21">
        <v>1</v>
      </c>
      <c r="E196" s="21"/>
      <c r="F196" s="20" t="s">
        <v>28</v>
      </c>
      <c r="G196" s="43"/>
      <c r="H196" s="50">
        <v>42328</v>
      </c>
      <c r="I196" s="50">
        <v>42328</v>
      </c>
      <c r="J196" s="46" t="s">
        <v>12</v>
      </c>
      <c r="K196" s="18"/>
      <c r="L196" s="17">
        <v>92</v>
      </c>
      <c r="M196" s="17"/>
    </row>
    <row r="197" spans="1:13" ht="45" customHeight="1">
      <c r="A197" s="7" t="s">
        <v>75</v>
      </c>
      <c r="B197" s="19" t="s">
        <v>136</v>
      </c>
      <c r="C197" s="19"/>
      <c r="D197" s="21">
        <v>3</v>
      </c>
      <c r="E197" s="21"/>
      <c r="F197" s="20" t="s">
        <v>28</v>
      </c>
      <c r="G197" s="43"/>
      <c r="H197" s="50">
        <v>42317</v>
      </c>
      <c r="I197" s="50">
        <v>42317</v>
      </c>
      <c r="J197" s="46" t="s">
        <v>12</v>
      </c>
      <c r="K197" s="18"/>
      <c r="L197" s="17">
        <v>863</v>
      </c>
      <c r="M197" s="17"/>
    </row>
    <row r="198" spans="1:13" ht="45" customHeight="1">
      <c r="A198" s="7" t="s">
        <v>75</v>
      </c>
      <c r="B198" s="19" t="s">
        <v>134</v>
      </c>
      <c r="C198" s="19"/>
      <c r="D198" s="21">
        <v>1</v>
      </c>
      <c r="E198" s="21"/>
      <c r="F198" s="20" t="s">
        <v>135</v>
      </c>
      <c r="G198" s="43"/>
      <c r="H198" s="50">
        <v>42319</v>
      </c>
      <c r="I198" s="50">
        <v>42319</v>
      </c>
      <c r="J198" s="46" t="s">
        <v>12</v>
      </c>
      <c r="K198" s="18"/>
      <c r="L198" s="17">
        <v>631</v>
      </c>
      <c r="M198" s="17"/>
    </row>
    <row r="199" spans="1:13" ht="45" customHeight="1">
      <c r="A199" s="7" t="s">
        <v>75</v>
      </c>
      <c r="B199" s="19" t="s">
        <v>111</v>
      </c>
      <c r="C199" s="19"/>
      <c r="D199" s="21">
        <v>1</v>
      </c>
      <c r="E199" s="21"/>
      <c r="F199" s="20" t="s">
        <v>28</v>
      </c>
      <c r="G199" s="43"/>
      <c r="H199" s="50">
        <v>42328</v>
      </c>
      <c r="I199" s="50">
        <v>42328</v>
      </c>
      <c r="J199" s="46" t="s">
        <v>12</v>
      </c>
      <c r="K199" s="18"/>
      <c r="L199" s="17">
        <v>370.03</v>
      </c>
      <c r="M199" s="17"/>
    </row>
    <row r="200" spans="1:13" ht="45" customHeight="1">
      <c r="A200" s="7" t="s">
        <v>75</v>
      </c>
      <c r="B200" s="19" t="s">
        <v>13</v>
      </c>
      <c r="C200" s="19"/>
      <c r="D200" s="21">
        <v>1</v>
      </c>
      <c r="E200" s="21"/>
      <c r="F200" s="20" t="s">
        <v>14</v>
      </c>
      <c r="G200" s="43"/>
      <c r="H200" s="50">
        <v>42328</v>
      </c>
      <c r="I200" s="50">
        <v>42328</v>
      </c>
      <c r="J200" s="46" t="s">
        <v>12</v>
      </c>
      <c r="K200" s="18"/>
      <c r="L200" s="17">
        <v>835</v>
      </c>
      <c r="M200" s="17"/>
    </row>
    <row r="201" spans="1:13" ht="45" customHeight="1">
      <c r="A201" s="7" t="s">
        <v>75</v>
      </c>
      <c r="B201" s="19" t="s">
        <v>137</v>
      </c>
      <c r="C201" s="19"/>
      <c r="D201" s="21">
        <v>2</v>
      </c>
      <c r="E201" s="21"/>
      <c r="F201" s="20" t="s">
        <v>11</v>
      </c>
      <c r="G201" s="43"/>
      <c r="H201" s="50">
        <v>42314</v>
      </c>
      <c r="I201" s="50">
        <v>42314</v>
      </c>
      <c r="J201" s="46" t="s">
        <v>12</v>
      </c>
      <c r="K201" s="18"/>
      <c r="L201" s="17">
        <v>6275.58</v>
      </c>
      <c r="M201" s="17"/>
    </row>
    <row r="202" spans="1:13" ht="45" customHeight="1">
      <c r="A202" s="7" t="s">
        <v>75</v>
      </c>
      <c r="B202" s="19" t="s">
        <v>138</v>
      </c>
      <c r="C202" s="19"/>
      <c r="D202" s="21">
        <v>2</v>
      </c>
      <c r="E202" s="21"/>
      <c r="F202" s="20" t="s">
        <v>11</v>
      </c>
      <c r="G202" s="43"/>
      <c r="H202" s="50">
        <v>42339</v>
      </c>
      <c r="I202" s="50">
        <v>42339</v>
      </c>
      <c r="J202" s="46" t="s">
        <v>12</v>
      </c>
      <c r="K202" s="18"/>
      <c r="L202" s="17">
        <v>1615</v>
      </c>
      <c r="M202" s="17"/>
    </row>
    <row r="203" spans="1:13" ht="45" customHeight="1">
      <c r="A203" s="7" t="s">
        <v>75</v>
      </c>
      <c r="B203" s="19" t="s">
        <v>13</v>
      </c>
      <c r="C203" s="19"/>
      <c r="D203" s="21">
        <v>1</v>
      </c>
      <c r="E203" s="21"/>
      <c r="F203" s="20" t="s">
        <v>14</v>
      </c>
      <c r="G203" s="43"/>
      <c r="H203" s="50">
        <v>42349</v>
      </c>
      <c r="I203" s="50">
        <v>42349</v>
      </c>
      <c r="J203" s="46" t="s">
        <v>12</v>
      </c>
      <c r="K203" s="18"/>
      <c r="L203" s="17">
        <v>2925</v>
      </c>
      <c r="M203" s="17"/>
    </row>
    <row r="204" spans="1:13" ht="45" customHeight="1">
      <c r="A204" s="7" t="s">
        <v>75</v>
      </c>
      <c r="B204" s="19" t="s">
        <v>139</v>
      </c>
      <c r="C204" s="19"/>
      <c r="D204" s="21">
        <v>2</v>
      </c>
      <c r="E204" s="21"/>
      <c r="F204" s="20" t="s">
        <v>28</v>
      </c>
      <c r="G204" s="43"/>
      <c r="H204" s="50">
        <v>42347</v>
      </c>
      <c r="I204" s="50">
        <v>42347</v>
      </c>
      <c r="J204" s="46" t="s">
        <v>12</v>
      </c>
      <c r="K204" s="18"/>
      <c r="L204" s="17">
        <v>656.41</v>
      </c>
      <c r="M204" s="17"/>
    </row>
    <row r="205" spans="1:13" ht="45" customHeight="1">
      <c r="A205" s="7" t="s">
        <v>75</v>
      </c>
      <c r="B205" s="19" t="s">
        <v>140</v>
      </c>
      <c r="C205" s="19"/>
      <c r="D205" s="21">
        <v>2</v>
      </c>
      <c r="E205" s="21"/>
      <c r="F205" s="20" t="s">
        <v>11</v>
      </c>
      <c r="G205" s="43"/>
      <c r="H205" s="50">
        <v>42339</v>
      </c>
      <c r="I205" s="50">
        <v>42339</v>
      </c>
      <c r="J205" s="46" t="s">
        <v>12</v>
      </c>
      <c r="K205" s="18"/>
      <c r="L205" s="17">
        <v>760</v>
      </c>
      <c r="M205" s="17"/>
    </row>
    <row r="206" spans="1:13" ht="45" customHeight="1">
      <c r="A206" s="7" t="s">
        <v>75</v>
      </c>
      <c r="B206" s="19" t="s">
        <v>140</v>
      </c>
      <c r="C206" s="19"/>
      <c r="D206" s="21">
        <v>1</v>
      </c>
      <c r="E206" s="21"/>
      <c r="F206" s="20" t="s">
        <v>11</v>
      </c>
      <c r="G206" s="43"/>
      <c r="H206" s="50">
        <v>42339</v>
      </c>
      <c r="I206" s="50">
        <v>42339</v>
      </c>
      <c r="J206" s="46" t="s">
        <v>12</v>
      </c>
      <c r="K206" s="18"/>
      <c r="L206" s="17">
        <v>1393</v>
      </c>
      <c r="M206" s="17"/>
    </row>
    <row r="207" spans="1:13" ht="45" customHeight="1">
      <c r="A207" s="7" t="s">
        <v>75</v>
      </c>
      <c r="B207" s="19" t="s">
        <v>141</v>
      </c>
      <c r="C207" s="19"/>
      <c r="D207" s="21">
        <v>1</v>
      </c>
      <c r="E207" s="21"/>
      <c r="F207" s="20" t="s">
        <v>28</v>
      </c>
      <c r="G207" s="43"/>
      <c r="H207" s="50">
        <v>42352</v>
      </c>
      <c r="I207" s="50">
        <v>42352</v>
      </c>
      <c r="J207" s="46" t="s">
        <v>12</v>
      </c>
      <c r="K207" s="18"/>
      <c r="L207" s="17">
        <v>582.96</v>
      </c>
      <c r="M207" s="17"/>
    </row>
    <row r="208" spans="1:13" ht="45" customHeight="1">
      <c r="A208" s="7" t="s">
        <v>75</v>
      </c>
      <c r="B208" s="19" t="s">
        <v>139</v>
      </c>
      <c r="C208" s="19"/>
      <c r="D208" s="21">
        <v>2</v>
      </c>
      <c r="E208" s="21"/>
      <c r="F208" s="20" t="s">
        <v>28</v>
      </c>
      <c r="G208" s="43"/>
      <c r="H208" s="50">
        <v>42347</v>
      </c>
      <c r="I208" s="50">
        <v>42347</v>
      </c>
      <c r="J208" s="46" t="s">
        <v>12</v>
      </c>
      <c r="K208" s="18"/>
      <c r="L208" s="17">
        <v>580</v>
      </c>
      <c r="M208" s="17"/>
    </row>
    <row r="209" spans="1:13" ht="45" customHeight="1">
      <c r="A209" s="7" t="s">
        <v>75</v>
      </c>
      <c r="B209" s="19" t="s">
        <v>140</v>
      </c>
      <c r="C209" s="19"/>
      <c r="D209" s="21">
        <v>1</v>
      </c>
      <c r="E209" s="21"/>
      <c r="F209" s="20" t="s">
        <v>11</v>
      </c>
      <c r="G209" s="43"/>
      <c r="H209" s="50">
        <v>42339</v>
      </c>
      <c r="I209" s="50">
        <v>42339</v>
      </c>
      <c r="J209" s="46" t="s">
        <v>12</v>
      </c>
      <c r="K209" s="18"/>
      <c r="L209" s="17">
        <v>360</v>
      </c>
      <c r="M209" s="17"/>
    </row>
    <row r="210" spans="1:13" ht="45" customHeight="1">
      <c r="A210" s="7" t="s">
        <v>75</v>
      </c>
      <c r="B210" s="19" t="s">
        <v>13</v>
      </c>
      <c r="C210" s="19"/>
      <c r="D210" s="21">
        <v>1</v>
      </c>
      <c r="E210" s="21"/>
      <c r="F210" s="20" t="s">
        <v>14</v>
      </c>
      <c r="G210" s="43"/>
      <c r="H210" s="50">
        <v>42339</v>
      </c>
      <c r="I210" s="50">
        <v>42339</v>
      </c>
      <c r="J210" s="46" t="s">
        <v>12</v>
      </c>
      <c r="K210" s="18"/>
      <c r="L210" s="17">
        <v>1389</v>
      </c>
      <c r="M210" s="17"/>
    </row>
    <row r="211" spans="1:13" ht="45" customHeight="1">
      <c r="A211" s="7" t="s">
        <v>75</v>
      </c>
      <c r="B211" s="19" t="s">
        <v>142</v>
      </c>
      <c r="C211" s="19"/>
      <c r="D211" s="21">
        <v>2</v>
      </c>
      <c r="E211" s="21"/>
      <c r="F211" s="20" t="s">
        <v>28</v>
      </c>
      <c r="G211" s="43"/>
      <c r="H211" s="50">
        <v>42346</v>
      </c>
      <c r="I211" s="50">
        <v>42348</v>
      </c>
      <c r="J211" s="46" t="s">
        <v>12</v>
      </c>
      <c r="K211" s="18"/>
      <c r="L211" s="17">
        <v>955</v>
      </c>
      <c r="M211" s="17"/>
    </row>
    <row r="212" spans="1:13" ht="45" customHeight="1">
      <c r="A212" s="7" t="s">
        <v>75</v>
      </c>
      <c r="B212" s="19" t="s">
        <v>143</v>
      </c>
      <c r="C212" s="19"/>
      <c r="D212" s="21">
        <v>1</v>
      </c>
      <c r="E212" s="21"/>
      <c r="F212" s="20" t="s">
        <v>28</v>
      </c>
      <c r="G212" s="43"/>
      <c r="H212" s="50">
        <v>42348</v>
      </c>
      <c r="I212" s="50">
        <v>42349</v>
      </c>
      <c r="J212" s="46" t="s">
        <v>12</v>
      </c>
      <c r="K212" s="18"/>
      <c r="L212" s="17">
        <v>392</v>
      </c>
      <c r="M212" s="17"/>
    </row>
    <row r="213" spans="1:13" ht="45" customHeight="1">
      <c r="A213" s="7" t="s">
        <v>75</v>
      </c>
      <c r="B213" s="19" t="s">
        <v>144</v>
      </c>
      <c r="C213" s="19"/>
      <c r="D213" s="21">
        <v>1</v>
      </c>
      <c r="E213" s="21"/>
      <c r="F213" s="20" t="s">
        <v>28</v>
      </c>
      <c r="G213" s="43"/>
      <c r="H213" s="50">
        <v>42354</v>
      </c>
      <c r="I213" s="50">
        <v>42354</v>
      </c>
      <c r="J213" s="46" t="s">
        <v>12</v>
      </c>
      <c r="K213" s="18"/>
      <c r="L213" s="17">
        <v>483.99</v>
      </c>
      <c r="M213" s="17"/>
    </row>
    <row r="214" spans="1:13" ht="45" customHeight="1">
      <c r="A214" s="7" t="s">
        <v>75</v>
      </c>
      <c r="B214" s="19" t="s">
        <v>13</v>
      </c>
      <c r="C214" s="19"/>
      <c r="D214" s="21">
        <v>1</v>
      </c>
      <c r="E214" s="21"/>
      <c r="F214" s="20" t="s">
        <v>14</v>
      </c>
      <c r="G214" s="43"/>
      <c r="H214" s="50">
        <v>42354</v>
      </c>
      <c r="I214" s="50">
        <v>42354</v>
      </c>
      <c r="J214" s="46" t="s">
        <v>12</v>
      </c>
      <c r="K214" s="18"/>
      <c r="L214" s="17">
        <v>1220</v>
      </c>
      <c r="M214" s="17"/>
    </row>
    <row r="215" spans="1:13" ht="45" customHeight="1">
      <c r="A215" s="7" t="s">
        <v>75</v>
      </c>
      <c r="B215" s="19" t="s">
        <v>145</v>
      </c>
      <c r="C215" s="19"/>
      <c r="D215" s="21">
        <v>1</v>
      </c>
      <c r="E215" s="21"/>
      <c r="F215" s="20" t="s">
        <v>11</v>
      </c>
      <c r="G215" s="43"/>
      <c r="H215" s="50">
        <v>42356</v>
      </c>
      <c r="I215" s="50">
        <v>42356</v>
      </c>
      <c r="J215" s="46" t="s">
        <v>12</v>
      </c>
      <c r="K215" s="18"/>
      <c r="L215" s="17">
        <v>1544</v>
      </c>
      <c r="M215" s="17"/>
    </row>
    <row r="216" spans="1:13" ht="45" customHeight="1">
      <c r="A216" s="7" t="s">
        <v>75</v>
      </c>
      <c r="B216" s="19" t="s">
        <v>146</v>
      </c>
      <c r="C216" s="19"/>
      <c r="D216" s="21">
        <v>1</v>
      </c>
      <c r="E216" s="21"/>
      <c r="F216" s="20" t="s">
        <v>147</v>
      </c>
      <c r="G216" s="43"/>
      <c r="H216" s="50">
        <v>42286</v>
      </c>
      <c r="I216" s="50">
        <v>42286</v>
      </c>
      <c r="J216" s="46" t="s">
        <v>12</v>
      </c>
      <c r="K216" s="18"/>
      <c r="L216" s="17">
        <v>960</v>
      </c>
      <c r="M216" s="17"/>
    </row>
    <row r="217" spans="1:13" ht="45" customHeight="1">
      <c r="A217" s="7" t="s">
        <v>75</v>
      </c>
      <c r="B217" s="19" t="s">
        <v>145</v>
      </c>
      <c r="C217" s="19"/>
      <c r="D217" s="21">
        <v>1</v>
      </c>
      <c r="E217" s="21"/>
      <c r="F217" s="20" t="s">
        <v>11</v>
      </c>
      <c r="G217" s="43"/>
      <c r="H217" s="50">
        <v>42356</v>
      </c>
      <c r="I217" s="50">
        <v>42356</v>
      </c>
      <c r="J217" s="46" t="s">
        <v>12</v>
      </c>
      <c r="K217" s="18"/>
      <c r="L217" s="17">
        <v>219</v>
      </c>
      <c r="M217" s="17"/>
    </row>
    <row r="218" spans="1:13" ht="45" customHeight="1">
      <c r="A218" s="7" t="s">
        <v>75</v>
      </c>
      <c r="B218" s="19" t="s">
        <v>146</v>
      </c>
      <c r="C218" s="19"/>
      <c r="D218" s="21">
        <v>1</v>
      </c>
      <c r="E218" s="21"/>
      <c r="F218" s="20" t="s">
        <v>147</v>
      </c>
      <c r="G218" s="43"/>
      <c r="H218" s="50">
        <v>42286</v>
      </c>
      <c r="I218" s="50">
        <v>42286</v>
      </c>
      <c r="J218" s="46" t="s">
        <v>12</v>
      </c>
      <c r="K218" s="18"/>
      <c r="L218" s="17">
        <v>260</v>
      </c>
      <c r="M218" s="17"/>
    </row>
    <row r="219" spans="1:13" ht="45" customHeight="1">
      <c r="A219" s="7" t="s">
        <v>75</v>
      </c>
      <c r="B219" s="19" t="s">
        <v>148</v>
      </c>
      <c r="C219" s="19"/>
      <c r="D219" s="21">
        <v>1</v>
      </c>
      <c r="E219" s="21"/>
      <c r="F219" s="20" t="s">
        <v>28</v>
      </c>
      <c r="G219" s="43"/>
      <c r="H219" s="50">
        <v>42360</v>
      </c>
      <c r="I219" s="50">
        <v>42360</v>
      </c>
      <c r="J219" s="46" t="s">
        <v>12</v>
      </c>
      <c r="K219" s="18"/>
      <c r="L219" s="17">
        <v>813.02</v>
      </c>
      <c r="M219" s="17"/>
    </row>
    <row r="220" spans="1:13" ht="45" customHeight="1">
      <c r="A220" s="7" t="s">
        <v>75</v>
      </c>
      <c r="B220" s="19" t="s">
        <v>148</v>
      </c>
      <c r="C220" s="19"/>
      <c r="D220" s="21">
        <v>1</v>
      </c>
      <c r="E220" s="21"/>
      <c r="F220" s="20" t="s">
        <v>28</v>
      </c>
      <c r="G220" s="43"/>
      <c r="H220" s="50">
        <v>42360</v>
      </c>
      <c r="I220" s="50">
        <v>42360</v>
      </c>
      <c r="J220" s="46" t="s">
        <v>12</v>
      </c>
      <c r="K220" s="18"/>
      <c r="L220" s="17">
        <v>216</v>
      </c>
      <c r="M220" s="17"/>
    </row>
    <row r="221" spans="1:13" ht="45" customHeight="1">
      <c r="A221" s="7" t="s">
        <v>75</v>
      </c>
      <c r="B221" s="19" t="s">
        <v>13</v>
      </c>
      <c r="C221" s="19"/>
      <c r="D221" s="21">
        <v>1</v>
      </c>
      <c r="E221" s="21"/>
      <c r="F221" s="20" t="s">
        <v>14</v>
      </c>
      <c r="G221" s="43"/>
      <c r="H221" s="50">
        <v>42360</v>
      </c>
      <c r="I221" s="50">
        <v>42360</v>
      </c>
      <c r="J221" s="46" t="s">
        <v>12</v>
      </c>
      <c r="K221" s="18"/>
      <c r="L221" s="17">
        <v>90</v>
      </c>
      <c r="M221" s="17"/>
    </row>
    <row r="222" spans="1:13" ht="45" customHeight="1">
      <c r="A222" s="7" t="s">
        <v>75</v>
      </c>
      <c r="B222" s="19" t="s">
        <v>149</v>
      </c>
      <c r="C222" s="19"/>
      <c r="D222" s="21">
        <v>1</v>
      </c>
      <c r="E222" s="21"/>
      <c r="F222" s="20" t="s">
        <v>28</v>
      </c>
      <c r="G222" s="43"/>
      <c r="H222" s="50">
        <v>42314</v>
      </c>
      <c r="I222" s="50">
        <v>42321</v>
      </c>
      <c r="J222" s="46" t="s">
        <v>12</v>
      </c>
      <c r="K222" s="18"/>
      <c r="L222" s="17">
        <v>592</v>
      </c>
      <c r="M222" s="17"/>
    </row>
    <row r="223" spans="1:13" ht="45" customHeight="1">
      <c r="A223" s="7" t="s">
        <v>75</v>
      </c>
      <c r="B223" s="19" t="s">
        <v>150</v>
      </c>
      <c r="C223" s="19"/>
      <c r="D223" s="21">
        <v>1</v>
      </c>
      <c r="E223" s="21"/>
      <c r="F223" s="20" t="s">
        <v>28</v>
      </c>
      <c r="G223" s="43"/>
      <c r="H223" s="50">
        <v>42321</v>
      </c>
      <c r="I223" s="50">
        <v>42325</v>
      </c>
      <c r="J223" s="46" t="s">
        <v>12</v>
      </c>
      <c r="K223" s="18"/>
      <c r="L223" s="17">
        <v>488.38</v>
      </c>
      <c r="M223" s="17"/>
    </row>
    <row r="224" spans="1:13" ht="45" customHeight="1">
      <c r="A224" s="7" t="s">
        <v>75</v>
      </c>
      <c r="B224" s="19" t="s">
        <v>13</v>
      </c>
      <c r="C224" s="19"/>
      <c r="D224" s="21">
        <v>1</v>
      </c>
      <c r="E224" s="21"/>
      <c r="F224" s="20" t="s">
        <v>14</v>
      </c>
      <c r="G224" s="43"/>
      <c r="H224" s="50">
        <v>42321</v>
      </c>
      <c r="I224" s="50">
        <v>42321</v>
      </c>
      <c r="J224" s="46" t="s">
        <v>12</v>
      </c>
      <c r="K224" s="18"/>
      <c r="L224" s="17">
        <v>1330</v>
      </c>
      <c r="M224" s="17"/>
    </row>
    <row r="225" spans="1:13" ht="45" customHeight="1">
      <c r="A225" s="7" t="s">
        <v>75</v>
      </c>
      <c r="B225" s="19" t="s">
        <v>151</v>
      </c>
      <c r="C225" s="19"/>
      <c r="D225" s="21">
        <v>4</v>
      </c>
      <c r="E225" s="21"/>
      <c r="F225" s="20" t="s">
        <v>28</v>
      </c>
      <c r="G225" s="43"/>
      <c r="H225" s="50">
        <v>42333</v>
      </c>
      <c r="I225" s="50">
        <v>42334</v>
      </c>
      <c r="J225" s="46" t="s">
        <v>12</v>
      </c>
      <c r="K225" s="18"/>
      <c r="L225" s="17">
        <v>534.04</v>
      </c>
      <c r="M225" s="17"/>
    </row>
    <row r="226" spans="1:13" ht="45" customHeight="1">
      <c r="A226" s="7" t="s">
        <v>75</v>
      </c>
      <c r="B226" s="19" t="s">
        <v>151</v>
      </c>
      <c r="C226" s="19"/>
      <c r="D226" s="21">
        <v>4</v>
      </c>
      <c r="E226" s="21"/>
      <c r="F226" s="20" t="s">
        <v>28</v>
      </c>
      <c r="G226" s="43"/>
      <c r="H226" s="50">
        <v>42333</v>
      </c>
      <c r="I226" s="50">
        <v>42334</v>
      </c>
      <c r="J226" s="46" t="s">
        <v>12</v>
      </c>
      <c r="K226" s="18"/>
      <c r="L226" s="17">
        <v>869</v>
      </c>
      <c r="M226" s="17"/>
    </row>
    <row r="227" spans="1:13" ht="45" customHeight="1">
      <c r="A227" s="7" t="s">
        <v>75</v>
      </c>
      <c r="B227" s="19" t="s">
        <v>13</v>
      </c>
      <c r="C227" s="19"/>
      <c r="D227" s="21">
        <v>1</v>
      </c>
      <c r="E227" s="21"/>
      <c r="F227" s="20" t="s">
        <v>14</v>
      </c>
      <c r="G227" s="43"/>
      <c r="H227" s="50">
        <v>42320</v>
      </c>
      <c r="I227" s="50">
        <v>42320</v>
      </c>
      <c r="J227" s="46" t="s">
        <v>12</v>
      </c>
      <c r="K227" s="18"/>
      <c r="L227" s="17">
        <v>500</v>
      </c>
      <c r="M227" s="17"/>
    </row>
    <row r="228" spans="1:13" ht="45" customHeight="1">
      <c r="A228" s="7" t="s">
        <v>75</v>
      </c>
      <c r="B228" s="19" t="s">
        <v>13</v>
      </c>
      <c r="C228" s="19"/>
      <c r="D228" s="21">
        <v>1</v>
      </c>
      <c r="E228" s="21"/>
      <c r="F228" s="20" t="s">
        <v>14</v>
      </c>
      <c r="G228" s="43"/>
      <c r="H228" s="50">
        <v>42317</v>
      </c>
      <c r="I228" s="50">
        <v>42317</v>
      </c>
      <c r="J228" s="46" t="s">
        <v>12</v>
      </c>
      <c r="K228" s="18"/>
      <c r="L228" s="17">
        <v>500</v>
      </c>
      <c r="M228" s="17"/>
    </row>
    <row r="229" spans="1:13" ht="45" customHeight="1">
      <c r="A229" s="7" t="s">
        <v>75</v>
      </c>
      <c r="B229" s="19" t="s">
        <v>152</v>
      </c>
      <c r="C229" s="19"/>
      <c r="D229" s="21">
        <v>2</v>
      </c>
      <c r="E229" s="21"/>
      <c r="F229" s="20" t="s">
        <v>28</v>
      </c>
      <c r="G229" s="43"/>
      <c r="H229" s="50">
        <v>42341</v>
      </c>
      <c r="I229" s="50">
        <v>42342</v>
      </c>
      <c r="J229" s="46" t="s">
        <v>12</v>
      </c>
      <c r="K229" s="18"/>
      <c r="L229" s="17">
        <v>684</v>
      </c>
      <c r="M229" s="17"/>
    </row>
    <row r="230" spans="1:13" ht="45" customHeight="1">
      <c r="A230" s="7" t="s">
        <v>75</v>
      </c>
      <c r="B230" s="19" t="s">
        <v>153</v>
      </c>
      <c r="C230" s="19"/>
      <c r="D230" s="21">
        <v>1</v>
      </c>
      <c r="E230" s="21"/>
      <c r="F230" s="20" t="s">
        <v>28</v>
      </c>
      <c r="G230" s="43"/>
      <c r="H230" s="50">
        <v>42335</v>
      </c>
      <c r="I230" s="50">
        <v>42342</v>
      </c>
      <c r="J230" s="46" t="s">
        <v>12</v>
      </c>
      <c r="K230" s="18"/>
      <c r="L230" s="17">
        <v>592</v>
      </c>
      <c r="M230" s="17"/>
    </row>
    <row r="231" spans="1:13" ht="45" customHeight="1">
      <c r="A231" s="7" t="s">
        <v>75</v>
      </c>
      <c r="B231" s="19" t="s">
        <v>154</v>
      </c>
      <c r="C231" s="19"/>
      <c r="D231" s="21">
        <v>2</v>
      </c>
      <c r="E231" s="21"/>
      <c r="F231" s="20" t="s">
        <v>28</v>
      </c>
      <c r="G231" s="43"/>
      <c r="H231" s="50">
        <v>42341</v>
      </c>
      <c r="I231" s="50">
        <v>42342</v>
      </c>
      <c r="J231" s="46" t="s">
        <v>12</v>
      </c>
      <c r="K231" s="18"/>
      <c r="L231" s="17">
        <v>342</v>
      </c>
      <c r="M231" s="17"/>
    </row>
    <row r="232" spans="1:13" ht="45" customHeight="1">
      <c r="A232" s="7" t="s">
        <v>75</v>
      </c>
      <c r="B232" s="19" t="s">
        <v>155</v>
      </c>
      <c r="C232" s="19"/>
      <c r="D232" s="21">
        <v>1</v>
      </c>
      <c r="E232" s="21"/>
      <c r="F232" s="20" t="s">
        <v>11</v>
      </c>
      <c r="G232" s="43"/>
      <c r="H232" s="50">
        <v>42333</v>
      </c>
      <c r="I232" s="50">
        <v>42341</v>
      </c>
      <c r="J232" s="46" t="s">
        <v>12</v>
      </c>
      <c r="K232" s="18"/>
      <c r="L232" s="17">
        <v>56</v>
      </c>
      <c r="M232" s="17"/>
    </row>
    <row r="233" spans="1:13" ht="45" customHeight="1">
      <c r="A233" s="7" t="s">
        <v>156</v>
      </c>
      <c r="B233" s="19" t="s">
        <v>13</v>
      </c>
      <c r="C233" s="19"/>
      <c r="D233" s="21" t="s">
        <v>157</v>
      </c>
      <c r="E233" s="21"/>
      <c r="F233" s="11" t="s">
        <v>14</v>
      </c>
      <c r="G233" s="44"/>
      <c r="H233" s="50">
        <v>42019</v>
      </c>
      <c r="I233" s="50">
        <v>42753</v>
      </c>
      <c r="J233" s="46" t="s">
        <v>12</v>
      </c>
      <c r="K233" s="18"/>
      <c r="L233" s="17">
        <v>21600</v>
      </c>
      <c r="M233" s="17"/>
    </row>
    <row r="234" spans="1:13" ht="45" customHeight="1">
      <c r="A234" s="7" t="s">
        <v>156</v>
      </c>
      <c r="B234" s="19" t="s">
        <v>13</v>
      </c>
      <c r="C234" s="19"/>
      <c r="D234" s="21" t="s">
        <v>157</v>
      </c>
      <c r="E234" s="21"/>
      <c r="F234" s="11" t="s">
        <v>14</v>
      </c>
      <c r="G234" s="44"/>
      <c r="H234" s="50">
        <v>42019</v>
      </c>
      <c r="I234" s="50">
        <v>42753</v>
      </c>
      <c r="J234" s="46" t="s">
        <v>12</v>
      </c>
      <c r="K234" s="18"/>
      <c r="L234" s="17">
        <v>21600</v>
      </c>
      <c r="M234" s="17"/>
    </row>
    <row r="235" spans="1:13" ht="45" customHeight="1">
      <c r="A235" s="7" t="s">
        <v>156</v>
      </c>
      <c r="B235" s="19" t="s">
        <v>13</v>
      </c>
      <c r="C235" s="19"/>
      <c r="D235" s="21" t="s">
        <v>157</v>
      </c>
      <c r="E235" s="21"/>
      <c r="F235" s="11" t="s">
        <v>14</v>
      </c>
      <c r="G235" s="44"/>
      <c r="H235" s="50">
        <v>42019</v>
      </c>
      <c r="I235" s="50">
        <v>42753</v>
      </c>
      <c r="J235" s="46" t="s">
        <v>12</v>
      </c>
      <c r="K235" s="18"/>
      <c r="L235" s="17">
        <v>21600</v>
      </c>
      <c r="M235" s="17"/>
    </row>
    <row r="236" spans="1:13" ht="45" customHeight="1">
      <c r="A236" s="7" t="s">
        <v>156</v>
      </c>
      <c r="B236" s="19" t="s">
        <v>13</v>
      </c>
      <c r="C236" s="19"/>
      <c r="D236" s="21" t="s">
        <v>157</v>
      </c>
      <c r="E236" s="21"/>
      <c r="F236" s="11" t="s">
        <v>14</v>
      </c>
      <c r="G236" s="44"/>
      <c r="H236" s="50">
        <v>42068</v>
      </c>
      <c r="I236" s="50">
        <v>42068</v>
      </c>
      <c r="J236" s="46" t="s">
        <v>12</v>
      </c>
      <c r="K236" s="18"/>
      <c r="L236" s="17">
        <v>21600</v>
      </c>
      <c r="M236" s="17"/>
    </row>
    <row r="237" spans="1:13" ht="45" customHeight="1">
      <c r="A237" s="7" t="s">
        <v>156</v>
      </c>
      <c r="B237" s="19" t="s">
        <v>13</v>
      </c>
      <c r="C237" s="19"/>
      <c r="D237" s="21" t="s">
        <v>157</v>
      </c>
      <c r="E237" s="21"/>
      <c r="F237" s="11" t="s">
        <v>14</v>
      </c>
      <c r="G237" s="44"/>
      <c r="H237" s="50">
        <v>42101</v>
      </c>
      <c r="I237" s="50">
        <v>42101</v>
      </c>
      <c r="J237" s="46" t="s">
        <v>12</v>
      </c>
      <c r="K237" s="18"/>
      <c r="L237" s="17">
        <v>21600</v>
      </c>
      <c r="M237" s="17"/>
    </row>
    <row r="238" spans="1:13" ht="45" customHeight="1">
      <c r="A238" s="7" t="s">
        <v>156</v>
      </c>
      <c r="B238" s="19" t="s">
        <v>13</v>
      </c>
      <c r="C238" s="19"/>
      <c r="D238" s="21" t="s">
        <v>157</v>
      </c>
      <c r="E238" s="21"/>
      <c r="F238" s="11" t="s">
        <v>14</v>
      </c>
      <c r="G238" s="44"/>
      <c r="H238" s="50">
        <v>42131</v>
      </c>
      <c r="I238" s="50">
        <v>42132</v>
      </c>
      <c r="J238" s="46" t="s">
        <v>12</v>
      </c>
      <c r="K238" s="18"/>
      <c r="L238" s="17">
        <v>21600</v>
      </c>
      <c r="M238" s="17"/>
    </row>
    <row r="239" spans="1:13" ht="45" customHeight="1">
      <c r="A239" s="7" t="s">
        <v>156</v>
      </c>
      <c r="B239" s="19" t="s">
        <v>13</v>
      </c>
      <c r="C239" s="19"/>
      <c r="D239" s="21" t="s">
        <v>157</v>
      </c>
      <c r="E239" s="21"/>
      <c r="F239" s="11" t="s">
        <v>14</v>
      </c>
      <c r="G239" s="44"/>
      <c r="H239" s="50">
        <v>42008</v>
      </c>
      <c r="I239" s="50">
        <v>42008</v>
      </c>
      <c r="J239" s="46" t="s">
        <v>12</v>
      </c>
      <c r="K239" s="18"/>
      <c r="L239" s="17">
        <v>27000</v>
      </c>
      <c r="M239" s="17"/>
    </row>
    <row r="240" spans="1:13" ht="45" customHeight="1">
      <c r="A240" s="7" t="s">
        <v>156</v>
      </c>
      <c r="B240" s="19" t="s">
        <v>13</v>
      </c>
      <c r="C240" s="19"/>
      <c r="D240" s="21" t="s">
        <v>157</v>
      </c>
      <c r="E240" s="21"/>
      <c r="F240" s="11" t="s">
        <v>14</v>
      </c>
      <c r="G240" s="44"/>
      <c r="H240" s="50">
        <v>42198</v>
      </c>
      <c r="I240" s="50">
        <v>42198</v>
      </c>
      <c r="J240" s="46" t="s">
        <v>12</v>
      </c>
      <c r="K240" s="18"/>
      <c r="L240" s="17">
        <v>25650</v>
      </c>
      <c r="M240" s="17"/>
    </row>
    <row r="241" spans="1:13" ht="45" customHeight="1">
      <c r="A241" s="7" t="s">
        <v>156</v>
      </c>
      <c r="B241" s="19" t="s">
        <v>13</v>
      </c>
      <c r="C241" s="19"/>
      <c r="D241" s="21" t="s">
        <v>157</v>
      </c>
      <c r="E241" s="21"/>
      <c r="F241" s="11" t="s">
        <v>14</v>
      </c>
      <c r="G241" s="44"/>
      <c r="H241" s="50">
        <v>42115</v>
      </c>
      <c r="I241" s="50">
        <v>42115</v>
      </c>
      <c r="J241" s="46" t="s">
        <v>12</v>
      </c>
      <c r="K241" s="18"/>
      <c r="L241" s="17">
        <v>20520</v>
      </c>
      <c r="M241" s="17"/>
    </row>
    <row r="242" spans="1:13" ht="45" customHeight="1">
      <c r="A242" s="7" t="s">
        <v>156</v>
      </c>
      <c r="B242" s="19" t="s">
        <v>13</v>
      </c>
      <c r="C242" s="19"/>
      <c r="D242" s="21" t="s">
        <v>157</v>
      </c>
      <c r="E242" s="21"/>
      <c r="F242" s="11" t="s">
        <v>14</v>
      </c>
      <c r="G242" s="44"/>
      <c r="H242" s="50">
        <v>42202</v>
      </c>
      <c r="I242" s="50">
        <v>42202</v>
      </c>
      <c r="J242" s="46" t="s">
        <v>12</v>
      </c>
      <c r="K242" s="18"/>
      <c r="L242" s="17">
        <v>25650</v>
      </c>
      <c r="M242" s="17"/>
    </row>
    <row r="243" spans="1:13" ht="45" customHeight="1">
      <c r="A243" s="7" t="s">
        <v>156</v>
      </c>
      <c r="B243" s="19" t="s">
        <v>13</v>
      </c>
      <c r="C243" s="19"/>
      <c r="D243" s="21" t="s">
        <v>157</v>
      </c>
      <c r="E243" s="21"/>
      <c r="F243" s="11" t="s">
        <v>14</v>
      </c>
      <c r="G243" s="44"/>
      <c r="H243" s="50">
        <v>42257</v>
      </c>
      <c r="I243" s="50">
        <v>42257</v>
      </c>
      <c r="J243" s="46" t="s">
        <v>12</v>
      </c>
      <c r="K243" s="18"/>
      <c r="L243" s="17">
        <v>20520</v>
      </c>
      <c r="M243" s="17"/>
    </row>
    <row r="244" spans="1:13" ht="45" customHeight="1">
      <c r="A244" s="7" t="s">
        <v>156</v>
      </c>
      <c r="B244" s="19" t="s">
        <v>13</v>
      </c>
      <c r="C244" s="19"/>
      <c r="D244" s="21" t="s">
        <v>157</v>
      </c>
      <c r="E244" s="21"/>
      <c r="F244" s="11" t="s">
        <v>14</v>
      </c>
      <c r="G244" s="44"/>
      <c r="H244" s="50">
        <v>42293</v>
      </c>
      <c r="I244" s="50">
        <v>42293</v>
      </c>
      <c r="J244" s="46" t="s">
        <v>12</v>
      </c>
      <c r="K244" s="18"/>
      <c r="L244" s="17">
        <v>20520</v>
      </c>
      <c r="M244" s="17"/>
    </row>
    <row r="245" spans="1:13" ht="45" customHeight="1">
      <c r="A245" s="7" t="s">
        <v>156</v>
      </c>
      <c r="B245" s="19" t="s">
        <v>13</v>
      </c>
      <c r="C245" s="19"/>
      <c r="D245" s="21" t="s">
        <v>157</v>
      </c>
      <c r="E245" s="21"/>
      <c r="F245" s="11" t="s">
        <v>14</v>
      </c>
      <c r="G245" s="44"/>
      <c r="H245" s="50">
        <v>42333</v>
      </c>
      <c r="I245" s="50">
        <v>42333</v>
      </c>
      <c r="J245" s="46" t="s">
        <v>12</v>
      </c>
      <c r="K245" s="18"/>
      <c r="L245" s="17">
        <v>24624</v>
      </c>
      <c r="M245" s="17"/>
    </row>
    <row r="246" spans="1:13" ht="45" customHeight="1">
      <c r="A246" s="7" t="s">
        <v>158</v>
      </c>
      <c r="B246" s="19" t="s">
        <v>159</v>
      </c>
      <c r="C246" s="19"/>
      <c r="D246" s="10">
        <v>2</v>
      </c>
      <c r="E246" s="11"/>
      <c r="F246" s="11" t="s">
        <v>160</v>
      </c>
      <c r="G246" s="44"/>
      <c r="H246" s="50">
        <v>42045</v>
      </c>
      <c r="I246" s="50">
        <v>42045</v>
      </c>
      <c r="J246" s="46" t="s">
        <v>12</v>
      </c>
      <c r="K246" s="18"/>
      <c r="L246" s="17">
        <v>100</v>
      </c>
      <c r="M246" s="17"/>
    </row>
    <row r="247" spans="1:13" ht="45" customHeight="1">
      <c r="A247" s="7" t="s">
        <v>158</v>
      </c>
      <c r="B247" s="19" t="s">
        <v>161</v>
      </c>
      <c r="C247" s="19"/>
      <c r="D247" s="10">
        <v>2</v>
      </c>
      <c r="E247" s="11"/>
      <c r="F247" s="11" t="s">
        <v>28</v>
      </c>
      <c r="G247" s="44"/>
      <c r="H247" s="50">
        <v>42067</v>
      </c>
      <c r="I247" s="50">
        <v>42067</v>
      </c>
      <c r="J247" s="46" t="s">
        <v>12</v>
      </c>
      <c r="K247" s="18"/>
      <c r="L247" s="17">
        <v>180</v>
      </c>
      <c r="M247" s="17"/>
    </row>
    <row r="248" spans="1:13" ht="45" customHeight="1">
      <c r="A248" s="7" t="s">
        <v>158</v>
      </c>
      <c r="B248" s="19" t="s">
        <v>162</v>
      </c>
      <c r="C248" s="19"/>
      <c r="D248" s="10">
        <v>3</v>
      </c>
      <c r="E248" s="11"/>
      <c r="F248" s="11" t="s">
        <v>28</v>
      </c>
      <c r="G248" s="44"/>
      <c r="H248" s="50">
        <v>42076</v>
      </c>
      <c r="I248" s="50">
        <v>42076</v>
      </c>
      <c r="J248" s="46" t="s">
        <v>12</v>
      </c>
      <c r="K248" s="18"/>
      <c r="L248" s="17">
        <v>180</v>
      </c>
      <c r="M248" s="17"/>
    </row>
    <row r="249" spans="1:13" ht="45" customHeight="1">
      <c r="A249" s="7" t="s">
        <v>158</v>
      </c>
      <c r="B249" s="19" t="s">
        <v>163</v>
      </c>
      <c r="C249" s="19"/>
      <c r="D249" s="10">
        <v>4</v>
      </c>
      <c r="E249" s="11"/>
      <c r="F249" s="11" t="s">
        <v>28</v>
      </c>
      <c r="G249" s="44"/>
      <c r="H249" s="50">
        <v>42082</v>
      </c>
      <c r="I249" s="50">
        <v>42082</v>
      </c>
      <c r="J249" s="46" t="s">
        <v>12</v>
      </c>
      <c r="K249" s="18"/>
      <c r="L249" s="17">
        <v>184</v>
      </c>
      <c r="M249" s="17"/>
    </row>
    <row r="250" spans="1:13" ht="45" customHeight="1">
      <c r="A250" s="7" t="s">
        <v>158</v>
      </c>
      <c r="B250" s="19" t="s">
        <v>161</v>
      </c>
      <c r="C250" s="19"/>
      <c r="D250" s="10">
        <v>2</v>
      </c>
      <c r="E250" s="11"/>
      <c r="F250" s="11" t="s">
        <v>28</v>
      </c>
      <c r="G250" s="44"/>
      <c r="H250" s="50">
        <v>42067</v>
      </c>
      <c r="I250" s="50">
        <v>42067</v>
      </c>
      <c r="J250" s="46" t="s">
        <v>12</v>
      </c>
      <c r="K250" s="18"/>
      <c r="L250" s="17">
        <v>436</v>
      </c>
      <c r="M250" s="17"/>
    </row>
    <row r="251" spans="1:13" ht="45" customHeight="1">
      <c r="A251" s="7" t="s">
        <v>158</v>
      </c>
      <c r="B251" s="19" t="s">
        <v>162</v>
      </c>
      <c r="C251" s="19"/>
      <c r="D251" s="10">
        <v>3</v>
      </c>
      <c r="E251" s="11"/>
      <c r="F251" s="11" t="s">
        <v>28</v>
      </c>
      <c r="G251" s="44"/>
      <c r="H251" s="50">
        <v>42076</v>
      </c>
      <c r="I251" s="50">
        <v>42076</v>
      </c>
      <c r="J251" s="46" t="s">
        <v>12</v>
      </c>
      <c r="K251" s="18"/>
      <c r="L251" s="17">
        <v>800</v>
      </c>
      <c r="M251" s="17"/>
    </row>
    <row r="252" spans="1:13" ht="45" customHeight="1">
      <c r="A252" s="7" t="s">
        <v>158</v>
      </c>
      <c r="B252" s="19" t="s">
        <v>163</v>
      </c>
      <c r="C252" s="19"/>
      <c r="D252" s="10">
        <v>4</v>
      </c>
      <c r="E252" s="11"/>
      <c r="F252" s="11" t="s">
        <v>28</v>
      </c>
      <c r="G252" s="44"/>
      <c r="H252" s="50">
        <v>42082</v>
      </c>
      <c r="I252" s="50">
        <v>42082</v>
      </c>
      <c r="J252" s="46" t="s">
        <v>12</v>
      </c>
      <c r="K252" s="18"/>
      <c r="L252" s="17">
        <v>454</v>
      </c>
      <c r="M252" s="17"/>
    </row>
    <row r="253" spans="1:13" ht="45" customHeight="1">
      <c r="A253" s="7" t="s">
        <v>158</v>
      </c>
      <c r="B253" s="19" t="s">
        <v>161</v>
      </c>
      <c r="C253" s="19"/>
      <c r="D253" s="10">
        <v>2</v>
      </c>
      <c r="E253" s="11"/>
      <c r="F253" s="11" t="s">
        <v>28</v>
      </c>
      <c r="G253" s="44"/>
      <c r="H253" s="50">
        <v>42067</v>
      </c>
      <c r="I253" s="50">
        <v>42067</v>
      </c>
      <c r="J253" s="46" t="s">
        <v>12</v>
      </c>
      <c r="K253" s="18"/>
      <c r="L253" s="17">
        <v>30</v>
      </c>
      <c r="M253" s="17"/>
    </row>
    <row r="254" spans="1:13" ht="45" customHeight="1">
      <c r="A254" s="7" t="s">
        <v>158</v>
      </c>
      <c r="B254" s="19" t="s">
        <v>13</v>
      </c>
      <c r="C254" s="19"/>
      <c r="D254" s="10">
        <v>1</v>
      </c>
      <c r="E254" s="11"/>
      <c r="F254" s="11" t="s">
        <v>14</v>
      </c>
      <c r="G254" s="44"/>
      <c r="H254" s="50">
        <v>42067</v>
      </c>
      <c r="I254" s="50">
        <v>42067</v>
      </c>
      <c r="J254" s="46" t="s">
        <v>12</v>
      </c>
      <c r="K254" s="18"/>
      <c r="L254" s="17">
        <v>230</v>
      </c>
      <c r="M254" s="17"/>
    </row>
    <row r="255" spans="1:13" ht="45" customHeight="1">
      <c r="A255" s="7" t="s">
        <v>158</v>
      </c>
      <c r="B255" s="19" t="s">
        <v>164</v>
      </c>
      <c r="C255" s="19"/>
      <c r="D255" s="10">
        <v>1</v>
      </c>
      <c r="E255" s="11"/>
      <c r="F255" s="11" t="s">
        <v>28</v>
      </c>
      <c r="G255" s="44"/>
      <c r="H255" s="50">
        <v>42089</v>
      </c>
      <c r="I255" s="50">
        <v>42089</v>
      </c>
      <c r="J255" s="46" t="s">
        <v>12</v>
      </c>
      <c r="K255" s="18"/>
      <c r="L255" s="17">
        <v>483.99</v>
      </c>
      <c r="M255" s="17"/>
    </row>
    <row r="256" spans="1:13" ht="45" customHeight="1">
      <c r="A256" s="7" t="s">
        <v>158</v>
      </c>
      <c r="B256" s="19" t="s">
        <v>165</v>
      </c>
      <c r="C256" s="19"/>
      <c r="D256" s="10">
        <v>1</v>
      </c>
      <c r="E256" s="11"/>
      <c r="F256" s="11" t="s">
        <v>28</v>
      </c>
      <c r="G256" s="44"/>
      <c r="H256" s="50">
        <v>42094</v>
      </c>
      <c r="I256" s="50">
        <v>42094</v>
      </c>
      <c r="J256" s="46" t="s">
        <v>12</v>
      </c>
      <c r="K256" s="18"/>
      <c r="L256" s="17">
        <v>684.04</v>
      </c>
      <c r="M256" s="17"/>
    </row>
    <row r="257" spans="1:13" ht="45" customHeight="1">
      <c r="A257" s="7" t="s">
        <v>158</v>
      </c>
      <c r="B257" s="19" t="s">
        <v>166</v>
      </c>
      <c r="C257" s="19"/>
      <c r="D257" s="10">
        <v>3</v>
      </c>
      <c r="E257" s="11"/>
      <c r="F257" s="11" t="s">
        <v>28</v>
      </c>
      <c r="G257" s="44"/>
      <c r="H257" s="50">
        <v>42086</v>
      </c>
      <c r="I257" s="50">
        <v>42086</v>
      </c>
      <c r="J257" s="46" t="s">
        <v>12</v>
      </c>
      <c r="K257" s="18"/>
      <c r="L257" s="17">
        <v>411</v>
      </c>
      <c r="M257" s="17"/>
    </row>
    <row r="258" spans="1:13" ht="45" customHeight="1">
      <c r="A258" s="7" t="s">
        <v>158</v>
      </c>
      <c r="B258" s="19" t="s">
        <v>167</v>
      </c>
      <c r="C258" s="19"/>
      <c r="D258" s="10">
        <v>3</v>
      </c>
      <c r="E258" s="11"/>
      <c r="F258" s="11" t="s">
        <v>28</v>
      </c>
      <c r="G258" s="44"/>
      <c r="H258" s="50">
        <v>42089</v>
      </c>
      <c r="I258" s="50">
        <v>42089</v>
      </c>
      <c r="J258" s="46" t="s">
        <v>12</v>
      </c>
      <c r="K258" s="18"/>
      <c r="L258" s="17">
        <v>784</v>
      </c>
      <c r="M258" s="17"/>
    </row>
    <row r="259" spans="1:13" ht="45" customHeight="1">
      <c r="A259" s="7" t="s">
        <v>158</v>
      </c>
      <c r="B259" s="19" t="s">
        <v>168</v>
      </c>
      <c r="C259" s="19"/>
      <c r="D259" s="10">
        <v>1</v>
      </c>
      <c r="E259" s="11"/>
      <c r="F259" s="11" t="s">
        <v>28</v>
      </c>
      <c r="G259" s="44"/>
      <c r="H259" s="50">
        <v>42094</v>
      </c>
      <c r="I259" s="50">
        <v>42094</v>
      </c>
      <c r="J259" s="46" t="s">
        <v>12</v>
      </c>
      <c r="K259" s="18"/>
      <c r="L259" s="17">
        <v>184</v>
      </c>
      <c r="M259" s="17"/>
    </row>
    <row r="260" spans="1:13" ht="45" customHeight="1">
      <c r="A260" s="7" t="s">
        <v>158</v>
      </c>
      <c r="B260" s="19" t="s">
        <v>169</v>
      </c>
      <c r="C260" s="19"/>
      <c r="D260" s="10">
        <v>3</v>
      </c>
      <c r="E260" s="11"/>
      <c r="F260" s="11" t="s">
        <v>28</v>
      </c>
      <c r="G260" s="44"/>
      <c r="H260" s="50">
        <v>42102</v>
      </c>
      <c r="I260" s="50">
        <v>42102</v>
      </c>
      <c r="J260" s="46" t="s">
        <v>12</v>
      </c>
      <c r="K260" s="18"/>
      <c r="L260" s="17">
        <v>784</v>
      </c>
      <c r="M260" s="17"/>
    </row>
    <row r="261" spans="1:13" ht="45" customHeight="1">
      <c r="A261" s="7" t="s">
        <v>158</v>
      </c>
      <c r="B261" s="19" t="s">
        <v>169</v>
      </c>
      <c r="C261" s="19"/>
      <c r="D261" s="10">
        <v>3</v>
      </c>
      <c r="E261" s="11"/>
      <c r="F261" s="11" t="s">
        <v>28</v>
      </c>
      <c r="G261" s="44"/>
      <c r="H261" s="50">
        <v>42103</v>
      </c>
      <c r="I261" s="50">
        <v>42103</v>
      </c>
      <c r="J261" s="46" t="s">
        <v>12</v>
      </c>
      <c r="K261" s="18"/>
      <c r="L261" s="17">
        <v>184</v>
      </c>
      <c r="M261" s="17"/>
    </row>
    <row r="262" spans="1:13" ht="45" customHeight="1">
      <c r="A262" s="7" t="s">
        <v>158</v>
      </c>
      <c r="B262" s="19" t="s">
        <v>13</v>
      </c>
      <c r="C262" s="19"/>
      <c r="D262" s="10">
        <v>1</v>
      </c>
      <c r="E262" s="11"/>
      <c r="F262" s="11" t="s">
        <v>14</v>
      </c>
      <c r="G262" s="44"/>
      <c r="H262" s="50">
        <v>42103</v>
      </c>
      <c r="I262" s="50">
        <v>42103</v>
      </c>
      <c r="J262" s="46" t="s">
        <v>12</v>
      </c>
      <c r="K262" s="18"/>
      <c r="L262" s="17">
        <v>170</v>
      </c>
      <c r="M262" s="17"/>
    </row>
    <row r="263" spans="1:13" ht="45" customHeight="1">
      <c r="A263" s="7" t="s">
        <v>158</v>
      </c>
      <c r="B263" s="19" t="s">
        <v>170</v>
      </c>
      <c r="C263" s="19"/>
      <c r="D263" s="10">
        <v>1</v>
      </c>
      <c r="E263" s="11"/>
      <c r="F263" s="11" t="s">
        <v>171</v>
      </c>
      <c r="G263" s="44"/>
      <c r="H263" s="50">
        <v>42109</v>
      </c>
      <c r="I263" s="50">
        <v>42109</v>
      </c>
      <c r="J263" s="46" t="s">
        <v>12</v>
      </c>
      <c r="K263" s="18"/>
      <c r="L263" s="17">
        <v>104</v>
      </c>
      <c r="M263" s="17"/>
    </row>
    <row r="264" spans="1:13" ht="45" customHeight="1">
      <c r="A264" s="7" t="s">
        <v>158</v>
      </c>
      <c r="B264" s="19" t="s">
        <v>172</v>
      </c>
      <c r="C264" s="19"/>
      <c r="D264" s="10">
        <v>1</v>
      </c>
      <c r="E264" s="11"/>
      <c r="F264" s="11" t="s">
        <v>28</v>
      </c>
      <c r="G264" s="44"/>
      <c r="H264" s="50">
        <v>42116</v>
      </c>
      <c r="I264" s="50">
        <v>42116</v>
      </c>
      <c r="J264" s="46" t="s">
        <v>12</v>
      </c>
      <c r="K264" s="18"/>
      <c r="L264" s="17">
        <v>184</v>
      </c>
      <c r="M264" s="17"/>
    </row>
    <row r="265" spans="1:13" ht="45" customHeight="1">
      <c r="A265" s="7" t="s">
        <v>158</v>
      </c>
      <c r="B265" s="19" t="s">
        <v>173</v>
      </c>
      <c r="C265" s="19"/>
      <c r="D265" s="10">
        <v>2</v>
      </c>
      <c r="E265" s="11"/>
      <c r="F265" s="11" t="s">
        <v>174</v>
      </c>
      <c r="G265" s="44"/>
      <c r="H265" s="50">
        <v>42122</v>
      </c>
      <c r="I265" s="50">
        <v>42122</v>
      </c>
      <c r="J265" s="46" t="s">
        <v>12</v>
      </c>
      <c r="K265" s="18"/>
      <c r="L265" s="17">
        <v>104</v>
      </c>
      <c r="M265" s="17"/>
    </row>
    <row r="266" spans="1:13" ht="45" customHeight="1">
      <c r="A266" s="7" t="s">
        <v>158</v>
      </c>
      <c r="B266" s="19" t="s">
        <v>175</v>
      </c>
      <c r="C266" s="19"/>
      <c r="D266" s="10">
        <v>1</v>
      </c>
      <c r="E266" s="11"/>
      <c r="F266" s="11" t="s">
        <v>28</v>
      </c>
      <c r="G266" s="44"/>
      <c r="H266" s="50">
        <v>42045</v>
      </c>
      <c r="I266" s="50">
        <v>42045</v>
      </c>
      <c r="J266" s="46" t="s">
        <v>12</v>
      </c>
      <c r="K266" s="18"/>
      <c r="L266" s="17">
        <v>1008</v>
      </c>
      <c r="M266" s="17"/>
    </row>
    <row r="267" spans="1:13" ht="45" customHeight="1">
      <c r="A267" s="7" t="s">
        <v>158</v>
      </c>
      <c r="B267" s="19" t="s">
        <v>175</v>
      </c>
      <c r="C267" s="19"/>
      <c r="D267" s="10">
        <v>1</v>
      </c>
      <c r="E267" s="11"/>
      <c r="F267" s="11" t="s">
        <v>28</v>
      </c>
      <c r="G267" s="44"/>
      <c r="H267" s="50">
        <v>42045</v>
      </c>
      <c r="I267" s="50">
        <v>42045</v>
      </c>
      <c r="J267" s="46" t="s">
        <v>12</v>
      </c>
      <c r="K267" s="18"/>
      <c r="L267" s="17">
        <v>485.99</v>
      </c>
      <c r="M267" s="17"/>
    </row>
    <row r="268" spans="1:13" ht="45" customHeight="1">
      <c r="A268" s="7" t="s">
        <v>158</v>
      </c>
      <c r="B268" s="19" t="s">
        <v>176</v>
      </c>
      <c r="C268" s="19"/>
      <c r="D268" s="10">
        <v>1</v>
      </c>
      <c r="E268" s="11"/>
      <c r="F268" s="11" t="s">
        <v>28</v>
      </c>
      <c r="G268" s="44"/>
      <c r="H268" s="50">
        <v>42046</v>
      </c>
      <c r="I268" s="50">
        <v>42046</v>
      </c>
      <c r="J268" s="46" t="s">
        <v>12</v>
      </c>
      <c r="K268" s="18"/>
      <c r="L268" s="17">
        <v>446</v>
      </c>
      <c r="M268" s="17"/>
    </row>
    <row r="269" spans="1:13" ht="45" customHeight="1">
      <c r="A269" s="7" t="s">
        <v>158</v>
      </c>
      <c r="B269" s="19" t="s">
        <v>177</v>
      </c>
      <c r="C269" s="19"/>
      <c r="D269" s="10">
        <v>1</v>
      </c>
      <c r="E269" s="11"/>
      <c r="F269" s="11" t="s">
        <v>28</v>
      </c>
      <c r="G269" s="44"/>
      <c r="H269" s="50">
        <v>42055</v>
      </c>
      <c r="I269" s="50">
        <v>42055</v>
      </c>
      <c r="J269" s="46" t="s">
        <v>12</v>
      </c>
      <c r="K269" s="18"/>
      <c r="L269" s="17">
        <v>176</v>
      </c>
      <c r="M269" s="17"/>
    </row>
    <row r="270" spans="1:13" ht="45" customHeight="1">
      <c r="A270" s="7" t="s">
        <v>158</v>
      </c>
      <c r="B270" s="19" t="s">
        <v>178</v>
      </c>
      <c r="C270" s="19"/>
      <c r="D270" s="10">
        <v>13</v>
      </c>
      <c r="E270" s="11"/>
      <c r="F270" s="11" t="s">
        <v>179</v>
      </c>
      <c r="G270" s="44"/>
      <c r="H270" s="50">
        <v>42202</v>
      </c>
      <c r="I270" s="50">
        <v>42204</v>
      </c>
      <c r="J270" s="46" t="s">
        <v>12</v>
      </c>
      <c r="K270" s="18"/>
      <c r="L270" s="17">
        <v>1200</v>
      </c>
      <c r="M270" s="17"/>
    </row>
    <row r="271" spans="1:13" ht="45" customHeight="1">
      <c r="A271" s="7" t="s">
        <v>158</v>
      </c>
      <c r="B271" s="19" t="s">
        <v>180</v>
      </c>
      <c r="C271" s="19"/>
      <c r="D271" s="10">
        <v>2</v>
      </c>
      <c r="E271" s="11"/>
      <c r="F271" s="11" t="s">
        <v>28</v>
      </c>
      <c r="G271" s="44"/>
      <c r="H271" s="50">
        <v>42208</v>
      </c>
      <c r="I271" s="50">
        <v>42208</v>
      </c>
      <c r="J271" s="46" t="s">
        <v>12</v>
      </c>
      <c r="K271" s="18"/>
      <c r="L271" s="17">
        <v>184</v>
      </c>
      <c r="M271" s="17"/>
    </row>
    <row r="272" spans="1:13" ht="45" customHeight="1">
      <c r="A272" s="7" t="s">
        <v>158</v>
      </c>
      <c r="B272" s="19" t="s">
        <v>181</v>
      </c>
      <c r="C272" s="19"/>
      <c r="D272" s="10">
        <v>1</v>
      </c>
      <c r="E272" s="11"/>
      <c r="F272" s="11" t="s">
        <v>14</v>
      </c>
      <c r="G272" s="44"/>
      <c r="H272" s="50">
        <v>42212</v>
      </c>
      <c r="I272" s="50">
        <v>42212</v>
      </c>
      <c r="J272" s="46" t="s">
        <v>12</v>
      </c>
      <c r="K272" s="18"/>
      <c r="L272" s="17">
        <v>400</v>
      </c>
      <c r="M272" s="17"/>
    </row>
    <row r="273" spans="1:13" ht="45" customHeight="1">
      <c r="A273" s="7" t="s">
        <v>158</v>
      </c>
      <c r="B273" s="19" t="s">
        <v>13</v>
      </c>
      <c r="C273" s="19"/>
      <c r="D273" s="10">
        <v>1</v>
      </c>
      <c r="E273" s="11"/>
      <c r="F273" s="11" t="s">
        <v>14</v>
      </c>
      <c r="G273" s="44"/>
      <c r="H273" s="50">
        <v>42212</v>
      </c>
      <c r="I273" s="50">
        <v>42212</v>
      </c>
      <c r="J273" s="46" t="s">
        <v>12</v>
      </c>
      <c r="K273" s="18"/>
      <c r="L273" s="17">
        <v>400</v>
      </c>
      <c r="M273" s="17"/>
    </row>
    <row r="274" spans="1:13" ht="45" customHeight="1">
      <c r="A274" s="7" t="s">
        <v>158</v>
      </c>
      <c r="B274" s="19" t="s">
        <v>182</v>
      </c>
      <c r="C274" s="19"/>
      <c r="D274" s="10">
        <v>3</v>
      </c>
      <c r="E274" s="11"/>
      <c r="F274" s="11" t="s">
        <v>183</v>
      </c>
      <c r="G274" s="44"/>
      <c r="H274" s="50">
        <v>42153</v>
      </c>
      <c r="I274" s="50">
        <v>42153</v>
      </c>
      <c r="J274" s="46" t="s">
        <v>12</v>
      </c>
      <c r="K274" s="18"/>
      <c r="L274" s="17">
        <v>648</v>
      </c>
      <c r="M274" s="17"/>
    </row>
    <row r="275" spans="1:13" ht="45" customHeight="1">
      <c r="A275" s="7" t="s">
        <v>158</v>
      </c>
      <c r="B275" s="19" t="s">
        <v>184</v>
      </c>
      <c r="C275" s="19"/>
      <c r="D275" s="10">
        <v>3</v>
      </c>
      <c r="E275" s="11"/>
      <c r="F275" s="11" t="s">
        <v>28</v>
      </c>
      <c r="G275" s="44"/>
      <c r="H275" s="50">
        <v>42164</v>
      </c>
      <c r="I275" s="50">
        <v>42164</v>
      </c>
      <c r="J275" s="46" t="s">
        <v>12</v>
      </c>
      <c r="K275" s="18"/>
      <c r="L275" s="17">
        <v>52</v>
      </c>
      <c r="M275" s="17"/>
    </row>
    <row r="276" spans="1:13" ht="45" customHeight="1">
      <c r="A276" s="7" t="s">
        <v>158</v>
      </c>
      <c r="B276" s="19" t="s">
        <v>184</v>
      </c>
      <c r="C276" s="19"/>
      <c r="D276" s="10">
        <v>3</v>
      </c>
      <c r="E276" s="11"/>
      <c r="F276" s="11" t="s">
        <v>28</v>
      </c>
      <c r="G276" s="44"/>
      <c r="H276" s="50">
        <v>42164</v>
      </c>
      <c r="I276" s="50">
        <v>42164</v>
      </c>
      <c r="J276" s="46" t="s">
        <v>12</v>
      </c>
      <c r="K276" s="18"/>
      <c r="L276" s="17">
        <v>40</v>
      </c>
      <c r="M276" s="17"/>
    </row>
    <row r="277" spans="1:13" ht="45" customHeight="1">
      <c r="A277" s="7" t="s">
        <v>158</v>
      </c>
      <c r="B277" s="19" t="s">
        <v>184</v>
      </c>
      <c r="C277" s="19"/>
      <c r="D277" s="10">
        <v>3</v>
      </c>
      <c r="E277" s="11"/>
      <c r="F277" s="11" t="s">
        <v>28</v>
      </c>
      <c r="G277" s="44"/>
      <c r="H277" s="50">
        <v>42164</v>
      </c>
      <c r="I277" s="50">
        <v>42164</v>
      </c>
      <c r="J277" s="46" t="s">
        <v>12</v>
      </c>
      <c r="K277" s="18"/>
      <c r="L277" s="17">
        <v>40</v>
      </c>
      <c r="M277" s="17"/>
    </row>
    <row r="278" spans="1:13" ht="45" customHeight="1">
      <c r="A278" s="7" t="s">
        <v>158</v>
      </c>
      <c r="B278" s="19" t="s">
        <v>184</v>
      </c>
      <c r="C278" s="19"/>
      <c r="D278" s="10">
        <v>3</v>
      </c>
      <c r="E278" s="11"/>
      <c r="F278" s="11" t="s">
        <v>28</v>
      </c>
      <c r="G278" s="44"/>
      <c r="H278" s="50">
        <v>42164</v>
      </c>
      <c r="I278" s="50">
        <v>42164</v>
      </c>
      <c r="J278" s="46" t="s">
        <v>12</v>
      </c>
      <c r="K278" s="18"/>
      <c r="L278" s="17">
        <v>52</v>
      </c>
      <c r="M278" s="17"/>
    </row>
    <row r="279" spans="1:13" ht="45" customHeight="1">
      <c r="A279" s="7" t="s">
        <v>158</v>
      </c>
      <c r="B279" s="19" t="s">
        <v>185</v>
      </c>
      <c r="C279" s="19"/>
      <c r="D279" s="10">
        <v>2</v>
      </c>
      <c r="E279" s="11"/>
      <c r="F279" s="11" t="s">
        <v>28</v>
      </c>
      <c r="G279" s="44"/>
      <c r="H279" s="50">
        <v>42165</v>
      </c>
      <c r="I279" s="50">
        <v>42165</v>
      </c>
      <c r="J279" s="46" t="s">
        <v>12</v>
      </c>
      <c r="K279" s="18"/>
      <c r="L279" s="17">
        <v>52</v>
      </c>
      <c r="M279" s="17"/>
    </row>
    <row r="280" spans="1:13" ht="45" customHeight="1">
      <c r="A280" s="7" t="s">
        <v>158</v>
      </c>
      <c r="B280" s="19" t="s">
        <v>185</v>
      </c>
      <c r="C280" s="19"/>
      <c r="D280" s="10">
        <v>2</v>
      </c>
      <c r="E280" s="11"/>
      <c r="F280" s="11" t="s">
        <v>28</v>
      </c>
      <c r="G280" s="44"/>
      <c r="H280" s="50">
        <v>42165</v>
      </c>
      <c r="I280" s="50">
        <v>42165</v>
      </c>
      <c r="J280" s="46" t="s">
        <v>12</v>
      </c>
      <c r="K280" s="18"/>
      <c r="L280" s="17">
        <v>40</v>
      </c>
      <c r="M280" s="17"/>
    </row>
    <row r="281" spans="1:13" ht="45" customHeight="1">
      <c r="A281" s="7" t="s">
        <v>158</v>
      </c>
      <c r="B281" s="19" t="s">
        <v>185</v>
      </c>
      <c r="C281" s="19"/>
      <c r="D281" s="10">
        <v>2</v>
      </c>
      <c r="E281" s="11"/>
      <c r="F281" s="11" t="s">
        <v>28</v>
      </c>
      <c r="G281" s="44"/>
      <c r="H281" s="50">
        <v>42165</v>
      </c>
      <c r="I281" s="50">
        <v>42165</v>
      </c>
      <c r="J281" s="46" t="s">
        <v>12</v>
      </c>
      <c r="K281" s="18"/>
      <c r="L281" s="17">
        <v>40</v>
      </c>
      <c r="M281" s="17"/>
    </row>
    <row r="282" spans="1:13" ht="45" customHeight="1">
      <c r="A282" s="7" t="s">
        <v>158</v>
      </c>
      <c r="B282" s="19" t="s">
        <v>185</v>
      </c>
      <c r="C282" s="19"/>
      <c r="D282" s="10">
        <v>2</v>
      </c>
      <c r="E282" s="11"/>
      <c r="F282" s="11" t="s">
        <v>28</v>
      </c>
      <c r="G282" s="44"/>
      <c r="H282" s="50">
        <v>42165</v>
      </c>
      <c r="I282" s="50">
        <v>42165</v>
      </c>
      <c r="J282" s="46" t="s">
        <v>12</v>
      </c>
      <c r="K282" s="18"/>
      <c r="L282" s="17">
        <v>52</v>
      </c>
      <c r="M282" s="17"/>
    </row>
    <row r="283" spans="1:13" ht="45" customHeight="1">
      <c r="A283" s="7" t="s">
        <v>158</v>
      </c>
      <c r="B283" s="19" t="s">
        <v>186</v>
      </c>
      <c r="C283" s="19"/>
      <c r="D283" s="10">
        <v>4</v>
      </c>
      <c r="E283" s="11"/>
      <c r="F283" s="11" t="s">
        <v>28</v>
      </c>
      <c r="G283" s="44"/>
      <c r="H283" s="50">
        <v>42166</v>
      </c>
      <c r="I283" s="50">
        <v>42166</v>
      </c>
      <c r="J283" s="46" t="s">
        <v>12</v>
      </c>
      <c r="K283" s="18"/>
      <c r="L283" s="17">
        <v>183</v>
      </c>
      <c r="M283" s="17"/>
    </row>
    <row r="284" spans="1:13" ht="45" customHeight="1">
      <c r="A284" s="7" t="s">
        <v>158</v>
      </c>
      <c r="B284" s="19" t="s">
        <v>186</v>
      </c>
      <c r="C284" s="19"/>
      <c r="D284" s="10">
        <v>4</v>
      </c>
      <c r="E284" s="11"/>
      <c r="F284" s="11" t="s">
        <v>28</v>
      </c>
      <c r="G284" s="44"/>
      <c r="H284" s="50">
        <v>42166</v>
      </c>
      <c r="I284" s="50">
        <v>42166</v>
      </c>
      <c r="J284" s="46" t="s">
        <v>12</v>
      </c>
      <c r="K284" s="18"/>
      <c r="L284" s="17">
        <v>144</v>
      </c>
      <c r="M284" s="17"/>
    </row>
    <row r="285" spans="1:13" ht="45" customHeight="1">
      <c r="A285" s="7" t="s">
        <v>158</v>
      </c>
      <c r="B285" s="19" t="s">
        <v>13</v>
      </c>
      <c r="C285" s="19"/>
      <c r="D285" s="10">
        <v>1</v>
      </c>
      <c r="E285" s="11"/>
      <c r="F285" s="11" t="s">
        <v>14</v>
      </c>
      <c r="G285" s="44"/>
      <c r="H285" s="50">
        <v>42166</v>
      </c>
      <c r="I285" s="50">
        <v>42166</v>
      </c>
      <c r="J285" s="46" t="s">
        <v>12</v>
      </c>
      <c r="K285" s="18"/>
      <c r="L285" s="17">
        <v>80</v>
      </c>
      <c r="M285" s="17"/>
    </row>
    <row r="286" spans="1:13" ht="45" customHeight="1">
      <c r="A286" s="7" t="s">
        <v>158</v>
      </c>
      <c r="B286" s="19" t="s">
        <v>187</v>
      </c>
      <c r="C286" s="19"/>
      <c r="D286" s="10">
        <v>3</v>
      </c>
      <c r="E286" s="11"/>
      <c r="F286" s="11" t="s">
        <v>28</v>
      </c>
      <c r="G286" s="44"/>
      <c r="H286" s="50">
        <v>42195</v>
      </c>
      <c r="I286" s="50">
        <v>42195</v>
      </c>
      <c r="J286" s="46" t="s">
        <v>12</v>
      </c>
      <c r="K286" s="18"/>
      <c r="L286" s="17">
        <v>52</v>
      </c>
      <c r="M286" s="17"/>
    </row>
    <row r="287" spans="1:13" ht="45" customHeight="1">
      <c r="A287" s="7" t="s">
        <v>158</v>
      </c>
      <c r="B287" s="19" t="s">
        <v>187</v>
      </c>
      <c r="C287" s="19"/>
      <c r="D287" s="10">
        <v>3</v>
      </c>
      <c r="E287" s="11"/>
      <c r="F287" s="11" t="s">
        <v>28</v>
      </c>
      <c r="G287" s="44"/>
      <c r="H287" s="50">
        <v>42195</v>
      </c>
      <c r="I287" s="50">
        <v>42195</v>
      </c>
      <c r="J287" s="46" t="s">
        <v>12</v>
      </c>
      <c r="K287" s="18"/>
      <c r="L287" s="17">
        <v>40</v>
      </c>
      <c r="M287" s="17"/>
    </row>
    <row r="288" spans="1:13" ht="45" customHeight="1">
      <c r="A288" s="7" t="s">
        <v>158</v>
      </c>
      <c r="B288" s="19" t="s">
        <v>187</v>
      </c>
      <c r="C288" s="19"/>
      <c r="D288" s="10">
        <v>3</v>
      </c>
      <c r="E288" s="11"/>
      <c r="F288" s="11" t="s">
        <v>28</v>
      </c>
      <c r="G288" s="44"/>
      <c r="H288" s="50">
        <v>42195</v>
      </c>
      <c r="I288" s="50">
        <v>42195</v>
      </c>
      <c r="J288" s="46" t="s">
        <v>12</v>
      </c>
      <c r="K288" s="18"/>
      <c r="L288" s="17">
        <v>40</v>
      </c>
      <c r="M288" s="17"/>
    </row>
    <row r="289" spans="1:13" ht="45" customHeight="1">
      <c r="A289" s="7" t="s">
        <v>158</v>
      </c>
      <c r="B289" s="19" t="s">
        <v>187</v>
      </c>
      <c r="C289" s="19"/>
      <c r="D289" s="10">
        <v>3</v>
      </c>
      <c r="E289" s="11"/>
      <c r="F289" s="11" t="s">
        <v>28</v>
      </c>
      <c r="G289" s="44"/>
      <c r="H289" s="50">
        <v>42195</v>
      </c>
      <c r="I289" s="50">
        <v>42195</v>
      </c>
      <c r="J289" s="46" t="s">
        <v>12</v>
      </c>
      <c r="K289" s="18"/>
      <c r="L289" s="17">
        <v>52</v>
      </c>
      <c r="M289" s="17"/>
    </row>
    <row r="290" spans="1:13" ht="45" customHeight="1">
      <c r="A290" s="7" t="s">
        <v>158</v>
      </c>
      <c r="B290" s="19" t="s">
        <v>187</v>
      </c>
      <c r="C290" s="19"/>
      <c r="D290" s="10">
        <v>3</v>
      </c>
      <c r="E290" s="11"/>
      <c r="F290" s="11" t="s">
        <v>28</v>
      </c>
      <c r="G290" s="44"/>
      <c r="H290" s="50">
        <v>42195</v>
      </c>
      <c r="I290" s="50">
        <v>42195</v>
      </c>
      <c r="J290" s="46" t="s">
        <v>12</v>
      </c>
      <c r="K290" s="18"/>
      <c r="L290" s="17">
        <v>199.99</v>
      </c>
      <c r="M290" s="17"/>
    </row>
    <row r="291" spans="1:13" ht="45" customHeight="1">
      <c r="A291" s="7" t="s">
        <v>158</v>
      </c>
      <c r="B291" s="19" t="s">
        <v>188</v>
      </c>
      <c r="C291" s="19"/>
      <c r="D291" s="10">
        <v>1</v>
      </c>
      <c r="E291" s="11"/>
      <c r="F291" s="11" t="s">
        <v>28</v>
      </c>
      <c r="G291" s="44"/>
      <c r="H291" s="50">
        <v>42198</v>
      </c>
      <c r="I291" s="50">
        <v>42198</v>
      </c>
      <c r="J291" s="46" t="s">
        <v>12</v>
      </c>
      <c r="K291" s="18"/>
      <c r="L291" s="17">
        <v>52</v>
      </c>
      <c r="M291" s="17"/>
    </row>
    <row r="292" spans="1:13" ht="45" customHeight="1">
      <c r="A292" s="7" t="s">
        <v>158</v>
      </c>
      <c r="B292" s="19" t="s">
        <v>188</v>
      </c>
      <c r="C292" s="19"/>
      <c r="D292" s="10">
        <v>1</v>
      </c>
      <c r="E292" s="11"/>
      <c r="F292" s="11" t="s">
        <v>28</v>
      </c>
      <c r="G292" s="44"/>
      <c r="H292" s="50">
        <v>42198</v>
      </c>
      <c r="I292" s="50">
        <v>42198</v>
      </c>
      <c r="J292" s="46" t="s">
        <v>12</v>
      </c>
      <c r="K292" s="18"/>
      <c r="L292" s="17">
        <v>40</v>
      </c>
      <c r="M292" s="17"/>
    </row>
    <row r="293" spans="1:13" ht="45" customHeight="1">
      <c r="A293" s="7" t="s">
        <v>158</v>
      </c>
      <c r="B293" s="19" t="s">
        <v>188</v>
      </c>
      <c r="C293" s="19"/>
      <c r="D293" s="10">
        <v>1</v>
      </c>
      <c r="E293" s="11"/>
      <c r="F293" s="11" t="s">
        <v>28</v>
      </c>
      <c r="G293" s="44"/>
      <c r="H293" s="50">
        <v>42198</v>
      </c>
      <c r="I293" s="50">
        <v>42198</v>
      </c>
      <c r="J293" s="46" t="s">
        <v>12</v>
      </c>
      <c r="K293" s="18"/>
      <c r="L293" s="17">
        <v>40</v>
      </c>
      <c r="M293" s="17"/>
    </row>
    <row r="294" spans="1:13" ht="45" customHeight="1">
      <c r="A294" s="7" t="s">
        <v>158</v>
      </c>
      <c r="B294" s="19" t="s">
        <v>188</v>
      </c>
      <c r="C294" s="19"/>
      <c r="D294" s="10">
        <v>1</v>
      </c>
      <c r="E294" s="11"/>
      <c r="F294" s="11" t="s">
        <v>28</v>
      </c>
      <c r="G294" s="44"/>
      <c r="H294" s="50">
        <v>42198</v>
      </c>
      <c r="I294" s="50">
        <v>42198</v>
      </c>
      <c r="J294" s="46" t="s">
        <v>12</v>
      </c>
      <c r="K294" s="18"/>
      <c r="L294" s="17">
        <v>52</v>
      </c>
      <c r="M294" s="17"/>
    </row>
    <row r="295" spans="1:13" ht="45" customHeight="1">
      <c r="A295" s="7" t="s">
        <v>158</v>
      </c>
      <c r="B295" s="19" t="s">
        <v>188</v>
      </c>
      <c r="C295" s="19"/>
      <c r="D295" s="10">
        <v>1</v>
      </c>
      <c r="E295" s="11"/>
      <c r="F295" s="11" t="s">
        <v>28</v>
      </c>
      <c r="G295" s="44"/>
      <c r="H295" s="50">
        <v>42198</v>
      </c>
      <c r="I295" s="50">
        <v>42198</v>
      </c>
      <c r="J295" s="46" t="s">
        <v>12</v>
      </c>
      <c r="K295" s="18"/>
      <c r="L295" s="17">
        <v>200</v>
      </c>
      <c r="M295" s="17"/>
    </row>
    <row r="296" spans="1:13" ht="45" customHeight="1">
      <c r="A296" s="7" t="s">
        <v>158</v>
      </c>
      <c r="B296" s="19" t="s">
        <v>13</v>
      </c>
      <c r="C296" s="19"/>
      <c r="D296" s="10">
        <v>1</v>
      </c>
      <c r="E296" s="11"/>
      <c r="F296" s="11" t="s">
        <v>14</v>
      </c>
      <c r="G296" s="44"/>
      <c r="H296" s="50">
        <v>42198</v>
      </c>
      <c r="I296" s="50">
        <v>42198</v>
      </c>
      <c r="J296" s="46" t="s">
        <v>12</v>
      </c>
      <c r="K296" s="18"/>
      <c r="L296" s="17">
        <v>40</v>
      </c>
      <c r="M296" s="17"/>
    </row>
    <row r="297" spans="1:13" ht="45" customHeight="1">
      <c r="A297" s="7" t="s">
        <v>158</v>
      </c>
      <c r="B297" s="19" t="s">
        <v>189</v>
      </c>
      <c r="C297" s="19"/>
      <c r="D297" s="10">
        <v>1</v>
      </c>
      <c r="E297" s="11"/>
      <c r="F297" s="11" t="s">
        <v>28</v>
      </c>
      <c r="G297" s="44"/>
      <c r="H297" s="50">
        <v>42226</v>
      </c>
      <c r="I297" s="50">
        <v>42226</v>
      </c>
      <c r="J297" s="46" t="s">
        <v>12</v>
      </c>
      <c r="K297" s="18"/>
      <c r="L297" s="17">
        <v>184</v>
      </c>
      <c r="M297" s="17"/>
    </row>
    <row r="298" spans="1:13" ht="45" customHeight="1">
      <c r="A298" s="7" t="s">
        <v>158</v>
      </c>
      <c r="B298" s="19" t="s">
        <v>190</v>
      </c>
      <c r="C298" s="19"/>
      <c r="D298" s="10">
        <v>4</v>
      </c>
      <c r="E298" s="11"/>
      <c r="F298" s="11" t="s">
        <v>28</v>
      </c>
      <c r="G298" s="44"/>
      <c r="H298" s="50">
        <v>42236</v>
      </c>
      <c r="I298" s="50">
        <v>42236</v>
      </c>
      <c r="J298" s="46" t="s">
        <v>12</v>
      </c>
      <c r="K298" s="18"/>
      <c r="L298" s="17">
        <v>868</v>
      </c>
      <c r="M298" s="17"/>
    </row>
    <row r="299" spans="1:13" ht="45" customHeight="1">
      <c r="A299" s="7" t="s">
        <v>158</v>
      </c>
      <c r="B299" s="19" t="s">
        <v>190</v>
      </c>
      <c r="C299" s="19"/>
      <c r="D299" s="10">
        <v>4</v>
      </c>
      <c r="E299" s="11"/>
      <c r="F299" s="11" t="s">
        <v>28</v>
      </c>
      <c r="G299" s="44"/>
      <c r="H299" s="50">
        <v>42236</v>
      </c>
      <c r="I299" s="50">
        <v>42236</v>
      </c>
      <c r="J299" s="46" t="s">
        <v>12</v>
      </c>
      <c r="K299" s="18"/>
      <c r="L299" s="17">
        <v>953</v>
      </c>
      <c r="M299" s="17"/>
    </row>
    <row r="300" spans="1:13" ht="45" customHeight="1">
      <c r="A300" s="7" t="s">
        <v>158</v>
      </c>
      <c r="B300" s="19" t="s">
        <v>13</v>
      </c>
      <c r="C300" s="19"/>
      <c r="D300" s="10">
        <v>1</v>
      </c>
      <c r="E300" s="11"/>
      <c r="F300" s="11" t="s">
        <v>14</v>
      </c>
      <c r="G300" s="44"/>
      <c r="H300" s="50">
        <v>42236</v>
      </c>
      <c r="I300" s="50">
        <v>42236</v>
      </c>
      <c r="J300" s="46" t="s">
        <v>12</v>
      </c>
      <c r="K300" s="18"/>
      <c r="L300" s="17">
        <v>300</v>
      </c>
      <c r="M300" s="17"/>
    </row>
    <row r="301" spans="1:13" ht="45" customHeight="1">
      <c r="A301" s="7" t="s">
        <v>158</v>
      </c>
      <c r="B301" s="19" t="s">
        <v>191</v>
      </c>
      <c r="C301" s="19"/>
      <c r="D301" s="10">
        <v>7</v>
      </c>
      <c r="E301" s="11"/>
      <c r="F301" s="11" t="s">
        <v>28</v>
      </c>
      <c r="G301" s="44"/>
      <c r="H301" s="50">
        <v>42236</v>
      </c>
      <c r="I301" s="50">
        <v>42236</v>
      </c>
      <c r="J301" s="46" t="s">
        <v>12</v>
      </c>
      <c r="K301" s="18"/>
      <c r="L301" s="17">
        <v>184</v>
      </c>
      <c r="M301" s="17"/>
    </row>
    <row r="302" spans="1:13" ht="45" customHeight="1">
      <c r="A302" s="7" t="s">
        <v>158</v>
      </c>
      <c r="B302" s="19" t="s">
        <v>13</v>
      </c>
      <c r="C302" s="19"/>
      <c r="D302" s="10">
        <v>1</v>
      </c>
      <c r="E302" s="11"/>
      <c r="F302" s="11" t="s">
        <v>14</v>
      </c>
      <c r="G302" s="44"/>
      <c r="H302" s="50">
        <v>42236</v>
      </c>
      <c r="I302" s="50">
        <v>42236</v>
      </c>
      <c r="J302" s="46" t="s">
        <v>12</v>
      </c>
      <c r="K302" s="18"/>
      <c r="L302" s="17">
        <v>120</v>
      </c>
      <c r="M302" s="17"/>
    </row>
    <row r="303" spans="1:13" ht="45" customHeight="1">
      <c r="A303" s="7" t="s">
        <v>158</v>
      </c>
      <c r="B303" s="19" t="s">
        <v>192</v>
      </c>
      <c r="C303" s="19"/>
      <c r="D303" s="10">
        <v>4</v>
      </c>
      <c r="E303" s="11"/>
      <c r="F303" s="11" t="s">
        <v>28</v>
      </c>
      <c r="G303" s="44"/>
      <c r="H303" s="50">
        <v>42249</v>
      </c>
      <c r="I303" s="50">
        <v>42256</v>
      </c>
      <c r="J303" s="46" t="s">
        <v>12</v>
      </c>
      <c r="K303" s="18"/>
      <c r="L303" s="17">
        <v>534</v>
      </c>
      <c r="M303" s="17"/>
    </row>
    <row r="304" spans="1:13" ht="45" customHeight="1">
      <c r="A304" s="7" t="s">
        <v>158</v>
      </c>
      <c r="B304" s="19" t="s">
        <v>192</v>
      </c>
      <c r="C304" s="19"/>
      <c r="D304" s="10">
        <v>5</v>
      </c>
      <c r="E304" s="11"/>
      <c r="F304" s="11" t="s">
        <v>28</v>
      </c>
      <c r="G304" s="44"/>
      <c r="H304" s="50">
        <v>42249</v>
      </c>
      <c r="I304" s="50">
        <v>42256</v>
      </c>
      <c r="J304" s="46" t="s">
        <v>12</v>
      </c>
      <c r="K304" s="18"/>
      <c r="L304" s="17">
        <v>574</v>
      </c>
      <c r="M304" s="17"/>
    </row>
    <row r="305" spans="1:13" ht="45" customHeight="1">
      <c r="A305" s="7" t="s">
        <v>158</v>
      </c>
      <c r="B305" s="19" t="s">
        <v>13</v>
      </c>
      <c r="C305" s="19"/>
      <c r="D305" s="10">
        <v>1</v>
      </c>
      <c r="E305" s="11"/>
      <c r="F305" s="11" t="s">
        <v>14</v>
      </c>
      <c r="G305" s="44"/>
      <c r="H305" s="50">
        <v>42249</v>
      </c>
      <c r="I305" s="50">
        <v>42249</v>
      </c>
      <c r="J305" s="46" t="s">
        <v>12</v>
      </c>
      <c r="K305" s="18"/>
      <c r="L305" s="17">
        <v>19</v>
      </c>
      <c r="M305" s="17"/>
    </row>
    <row r="306" spans="1:13" ht="45" customHeight="1">
      <c r="A306" s="7" t="s">
        <v>158</v>
      </c>
      <c r="B306" s="19" t="s">
        <v>13</v>
      </c>
      <c r="C306" s="19"/>
      <c r="D306" s="10">
        <v>1</v>
      </c>
      <c r="E306" s="11"/>
      <c r="F306" s="11" t="s">
        <v>14</v>
      </c>
      <c r="G306" s="44"/>
      <c r="H306" s="50">
        <v>42249</v>
      </c>
      <c r="I306" s="50">
        <v>42249</v>
      </c>
      <c r="J306" s="46" t="s">
        <v>12</v>
      </c>
      <c r="K306" s="18"/>
      <c r="L306" s="17">
        <v>260</v>
      </c>
      <c r="M306" s="17"/>
    </row>
    <row r="307" spans="1:13" ht="45" customHeight="1">
      <c r="A307" s="7" t="s">
        <v>158</v>
      </c>
      <c r="B307" s="19" t="s">
        <v>193</v>
      </c>
      <c r="C307" s="19"/>
      <c r="D307" s="10">
        <v>2</v>
      </c>
      <c r="E307" s="11"/>
      <c r="F307" s="11" t="s">
        <v>28</v>
      </c>
      <c r="G307" s="44"/>
      <c r="H307" s="50">
        <v>42257</v>
      </c>
      <c r="I307" s="50">
        <v>42257</v>
      </c>
      <c r="J307" s="46" t="s">
        <v>12</v>
      </c>
      <c r="K307" s="18"/>
      <c r="L307" s="17">
        <v>184</v>
      </c>
      <c r="M307" s="17"/>
    </row>
    <row r="308" spans="1:13" ht="45" customHeight="1">
      <c r="A308" s="7" t="s">
        <v>158</v>
      </c>
      <c r="B308" s="19" t="s">
        <v>193</v>
      </c>
      <c r="C308" s="19"/>
      <c r="D308" s="10">
        <v>2</v>
      </c>
      <c r="E308" s="11"/>
      <c r="F308" s="11" t="s">
        <v>28</v>
      </c>
      <c r="G308" s="44"/>
      <c r="H308" s="50">
        <v>42257</v>
      </c>
      <c r="I308" s="50">
        <v>42257</v>
      </c>
      <c r="J308" s="46" t="s">
        <v>12</v>
      </c>
      <c r="K308" s="18"/>
      <c r="L308" s="17">
        <v>973</v>
      </c>
      <c r="M308" s="17"/>
    </row>
    <row r="309" spans="1:13" ht="45" customHeight="1">
      <c r="A309" s="7" t="s">
        <v>158</v>
      </c>
      <c r="B309" s="19" t="s">
        <v>13</v>
      </c>
      <c r="C309" s="19"/>
      <c r="D309" s="10">
        <v>1</v>
      </c>
      <c r="E309" s="11"/>
      <c r="F309" s="11" t="s">
        <v>14</v>
      </c>
      <c r="G309" s="44"/>
      <c r="H309" s="50">
        <v>42257</v>
      </c>
      <c r="I309" s="50">
        <v>42257</v>
      </c>
      <c r="J309" s="46" t="s">
        <v>12</v>
      </c>
      <c r="K309" s="18"/>
      <c r="L309" s="17">
        <v>200</v>
      </c>
      <c r="M309" s="17"/>
    </row>
    <row r="310" spans="1:13" ht="45" customHeight="1">
      <c r="A310" s="7" t="s">
        <v>158</v>
      </c>
      <c r="B310" s="19" t="s">
        <v>194</v>
      </c>
      <c r="C310" s="19"/>
      <c r="D310" s="10">
        <v>3</v>
      </c>
      <c r="E310" s="11"/>
      <c r="F310" s="11" t="s">
        <v>28</v>
      </c>
      <c r="G310" s="44"/>
      <c r="H310" s="50">
        <v>42237</v>
      </c>
      <c r="I310" s="50">
        <v>42237</v>
      </c>
      <c r="J310" s="46" t="s">
        <v>12</v>
      </c>
      <c r="K310" s="18"/>
      <c r="L310" s="17">
        <v>184</v>
      </c>
      <c r="M310" s="17"/>
    </row>
    <row r="311" spans="1:13" ht="45" customHeight="1">
      <c r="A311" s="7" t="s">
        <v>158</v>
      </c>
      <c r="B311" s="19" t="s">
        <v>194</v>
      </c>
      <c r="C311" s="19"/>
      <c r="D311" s="10">
        <v>3</v>
      </c>
      <c r="E311" s="11"/>
      <c r="F311" s="11" t="s">
        <v>28</v>
      </c>
      <c r="G311" s="44"/>
      <c r="H311" s="50">
        <v>42237</v>
      </c>
      <c r="I311" s="50">
        <v>42237</v>
      </c>
      <c r="J311" s="46" t="s">
        <v>12</v>
      </c>
      <c r="K311" s="18"/>
      <c r="L311" s="17">
        <v>630</v>
      </c>
      <c r="M311" s="17"/>
    </row>
    <row r="312" spans="1:13" ht="45" customHeight="1">
      <c r="A312" s="7" t="s">
        <v>158</v>
      </c>
      <c r="B312" s="19" t="s">
        <v>13</v>
      </c>
      <c r="C312" s="19"/>
      <c r="D312" s="10">
        <v>1</v>
      </c>
      <c r="E312" s="11"/>
      <c r="F312" s="11" t="s">
        <v>14</v>
      </c>
      <c r="G312" s="44"/>
      <c r="H312" s="50">
        <v>42237</v>
      </c>
      <c r="I312" s="50">
        <v>42237</v>
      </c>
      <c r="J312" s="46" t="s">
        <v>12</v>
      </c>
      <c r="K312" s="18"/>
      <c r="L312" s="17">
        <v>140</v>
      </c>
      <c r="M312" s="17"/>
    </row>
    <row r="313" spans="1:13" ht="45" customHeight="1">
      <c r="A313" s="7" t="s">
        <v>158</v>
      </c>
      <c r="B313" s="19" t="s">
        <v>195</v>
      </c>
      <c r="C313" s="19"/>
      <c r="D313" s="10">
        <v>3</v>
      </c>
      <c r="E313" s="11"/>
      <c r="F313" s="11" t="s">
        <v>28</v>
      </c>
      <c r="G313" s="44"/>
      <c r="H313" s="50">
        <v>42278</v>
      </c>
      <c r="I313" s="50">
        <v>42279</v>
      </c>
      <c r="J313" s="46" t="s">
        <v>12</v>
      </c>
      <c r="K313" s="18"/>
      <c r="L313" s="17">
        <v>366</v>
      </c>
      <c r="M313" s="17"/>
    </row>
    <row r="314" spans="1:13" ht="45" customHeight="1">
      <c r="A314" s="7" t="s">
        <v>158</v>
      </c>
      <c r="B314" s="19" t="s">
        <v>195</v>
      </c>
      <c r="C314" s="19"/>
      <c r="D314" s="10">
        <v>3</v>
      </c>
      <c r="E314" s="11"/>
      <c r="F314" s="11" t="s">
        <v>28</v>
      </c>
      <c r="G314" s="44"/>
      <c r="H314" s="50">
        <v>42278</v>
      </c>
      <c r="I314" s="50">
        <v>42279</v>
      </c>
      <c r="J314" s="46" t="s">
        <v>12</v>
      </c>
      <c r="K314" s="18"/>
      <c r="L314" s="17">
        <v>714</v>
      </c>
      <c r="M314" s="17"/>
    </row>
    <row r="315" spans="1:13" ht="45" customHeight="1">
      <c r="A315" s="7" t="s">
        <v>158</v>
      </c>
      <c r="B315" s="19" t="s">
        <v>196</v>
      </c>
      <c r="C315" s="19"/>
      <c r="D315" s="10">
        <v>3</v>
      </c>
      <c r="E315" s="11"/>
      <c r="F315" s="11" t="s">
        <v>28</v>
      </c>
      <c r="G315" s="44"/>
      <c r="H315" s="50">
        <v>42275</v>
      </c>
      <c r="I315" s="50">
        <v>42275</v>
      </c>
      <c r="J315" s="46" t="s">
        <v>12</v>
      </c>
      <c r="K315" s="18"/>
      <c r="L315" s="17">
        <v>184</v>
      </c>
      <c r="M315" s="17"/>
    </row>
    <row r="316" spans="1:13" ht="45" customHeight="1">
      <c r="A316" s="7" t="s">
        <v>158</v>
      </c>
      <c r="B316" s="19" t="s">
        <v>13</v>
      </c>
      <c r="C316" s="19"/>
      <c r="D316" s="10">
        <v>1</v>
      </c>
      <c r="E316" s="11"/>
      <c r="F316" s="11" t="s">
        <v>14</v>
      </c>
      <c r="G316" s="44"/>
      <c r="H316" s="50">
        <v>42275</v>
      </c>
      <c r="I316" s="50">
        <v>42275</v>
      </c>
      <c r="J316" s="46" t="s">
        <v>12</v>
      </c>
      <c r="K316" s="18"/>
      <c r="L316" s="17">
        <v>140</v>
      </c>
      <c r="M316" s="17"/>
    </row>
    <row r="317" spans="1:13" ht="45" customHeight="1">
      <c r="A317" s="7" t="s">
        <v>158</v>
      </c>
      <c r="B317" s="19" t="s">
        <v>197</v>
      </c>
      <c r="C317" s="19"/>
      <c r="D317" s="10">
        <v>1</v>
      </c>
      <c r="E317" s="11"/>
      <c r="F317" s="11" t="s">
        <v>28</v>
      </c>
      <c r="G317" s="44"/>
      <c r="H317" s="50">
        <v>42296</v>
      </c>
      <c r="I317" s="50">
        <v>42296</v>
      </c>
      <c r="J317" s="46" t="s">
        <v>12</v>
      </c>
      <c r="K317" s="18"/>
      <c r="L317" s="17">
        <v>684</v>
      </c>
      <c r="M317" s="17"/>
    </row>
    <row r="318" spans="1:13" ht="45" customHeight="1">
      <c r="A318" s="7" t="s">
        <v>158</v>
      </c>
      <c r="B318" s="19" t="s">
        <v>198</v>
      </c>
      <c r="C318" s="19"/>
      <c r="D318" s="10">
        <v>1</v>
      </c>
      <c r="E318" s="11"/>
      <c r="F318" s="11" t="s">
        <v>28</v>
      </c>
      <c r="G318" s="44"/>
      <c r="H318" s="50">
        <v>42293</v>
      </c>
      <c r="I318" s="50">
        <v>42293</v>
      </c>
      <c r="J318" s="46" t="s">
        <v>12</v>
      </c>
      <c r="K318" s="18"/>
      <c r="L318" s="17">
        <v>684</v>
      </c>
      <c r="M318" s="17"/>
    </row>
    <row r="319" spans="1:13" ht="45" customHeight="1">
      <c r="A319" s="7" t="s">
        <v>158</v>
      </c>
      <c r="B319" s="19" t="s">
        <v>199</v>
      </c>
      <c r="C319" s="19"/>
      <c r="D319" s="10">
        <v>4</v>
      </c>
      <c r="E319" s="11"/>
      <c r="F319" s="11" t="s">
        <v>28</v>
      </c>
      <c r="G319" s="44"/>
      <c r="H319" s="50">
        <v>42303</v>
      </c>
      <c r="I319" s="50">
        <v>42303</v>
      </c>
      <c r="J319" s="46" t="s">
        <v>12</v>
      </c>
      <c r="K319" s="18"/>
      <c r="L319" s="17">
        <v>684</v>
      </c>
      <c r="M319" s="17"/>
    </row>
    <row r="320" spans="1:13" ht="45" customHeight="1">
      <c r="A320" s="7" t="s">
        <v>158</v>
      </c>
      <c r="B320" s="19" t="s">
        <v>200</v>
      </c>
      <c r="C320" s="19"/>
      <c r="D320" s="10">
        <v>3</v>
      </c>
      <c r="E320" s="11"/>
      <c r="F320" s="11" t="s">
        <v>201</v>
      </c>
      <c r="G320" s="44"/>
      <c r="H320" s="50">
        <v>42306</v>
      </c>
      <c r="I320" s="50">
        <v>42306</v>
      </c>
      <c r="J320" s="46" t="s">
        <v>12</v>
      </c>
      <c r="K320" s="18"/>
      <c r="L320" s="17">
        <v>300.44</v>
      </c>
      <c r="M320" s="17"/>
    </row>
    <row r="321" spans="1:13" ht="45" customHeight="1">
      <c r="A321" s="7" t="s">
        <v>158</v>
      </c>
      <c r="B321" s="19" t="s">
        <v>202</v>
      </c>
      <c r="C321" s="19"/>
      <c r="D321" s="10">
        <v>1</v>
      </c>
      <c r="E321" s="11"/>
      <c r="F321" s="11" t="s">
        <v>28</v>
      </c>
      <c r="G321" s="44"/>
      <c r="H321" s="50">
        <v>42312</v>
      </c>
      <c r="I321" s="50">
        <v>42312</v>
      </c>
      <c r="J321" s="46" t="s">
        <v>12</v>
      </c>
      <c r="K321" s="18"/>
      <c r="L321" s="17">
        <v>664</v>
      </c>
      <c r="M321" s="17"/>
    </row>
    <row r="322" spans="1:13" ht="45" customHeight="1">
      <c r="A322" s="7" t="s">
        <v>158</v>
      </c>
      <c r="B322" s="19" t="s">
        <v>203</v>
      </c>
      <c r="C322" s="19"/>
      <c r="D322" s="10">
        <v>3</v>
      </c>
      <c r="E322" s="11"/>
      <c r="F322" s="11" t="s">
        <v>28</v>
      </c>
      <c r="G322" s="44"/>
      <c r="H322" s="50">
        <v>42320</v>
      </c>
      <c r="I322" s="50">
        <v>42320</v>
      </c>
      <c r="J322" s="46" t="s">
        <v>12</v>
      </c>
      <c r="K322" s="18"/>
      <c r="L322" s="17">
        <v>312</v>
      </c>
      <c r="M322" s="17"/>
    </row>
    <row r="323" spans="1:13" ht="45" customHeight="1">
      <c r="A323" s="7" t="s">
        <v>158</v>
      </c>
      <c r="B323" s="19" t="s">
        <v>204</v>
      </c>
      <c r="C323" s="19"/>
      <c r="D323" s="10">
        <v>1</v>
      </c>
      <c r="E323" s="11"/>
      <c r="F323" s="11" t="s">
        <v>28</v>
      </c>
      <c r="G323" s="44"/>
      <c r="H323" s="50">
        <v>42327</v>
      </c>
      <c r="I323" s="50">
        <v>42327</v>
      </c>
      <c r="J323" s="46" t="s">
        <v>12</v>
      </c>
      <c r="K323" s="18"/>
      <c r="L323" s="17">
        <v>1155</v>
      </c>
      <c r="M323" s="17"/>
    </row>
    <row r="324" spans="1:13" ht="45" customHeight="1">
      <c r="A324" s="7" t="s">
        <v>158</v>
      </c>
      <c r="B324" s="19" t="s">
        <v>202</v>
      </c>
      <c r="C324" s="19"/>
      <c r="D324" s="10">
        <v>1</v>
      </c>
      <c r="E324" s="11"/>
      <c r="F324" s="11" t="s">
        <v>28</v>
      </c>
      <c r="G324" s="44"/>
      <c r="H324" s="50">
        <v>42312</v>
      </c>
      <c r="I324" s="50">
        <v>42312</v>
      </c>
      <c r="J324" s="46" t="s">
        <v>12</v>
      </c>
      <c r="K324" s="18"/>
      <c r="L324" s="17">
        <v>334</v>
      </c>
      <c r="M324" s="17"/>
    </row>
    <row r="325" spans="1:13" ht="45" customHeight="1">
      <c r="A325" s="7" t="s">
        <v>158</v>
      </c>
      <c r="B325" s="19" t="s">
        <v>203</v>
      </c>
      <c r="C325" s="19"/>
      <c r="D325" s="10">
        <v>3</v>
      </c>
      <c r="E325" s="11"/>
      <c r="F325" s="11" t="s">
        <v>28</v>
      </c>
      <c r="G325" s="44"/>
      <c r="H325" s="50">
        <v>42320</v>
      </c>
      <c r="I325" s="50">
        <v>42320</v>
      </c>
      <c r="J325" s="46" t="s">
        <v>12</v>
      </c>
      <c r="K325" s="18"/>
      <c r="L325" s="17">
        <v>75.010000000000005</v>
      </c>
      <c r="M325" s="17"/>
    </row>
    <row r="326" spans="1:13" ht="45" customHeight="1">
      <c r="A326" s="7" t="s">
        <v>158</v>
      </c>
      <c r="B326" s="19" t="s">
        <v>204</v>
      </c>
      <c r="C326" s="19"/>
      <c r="D326" s="10">
        <v>1</v>
      </c>
      <c r="E326" s="11"/>
      <c r="F326" s="11" t="s">
        <v>28</v>
      </c>
      <c r="G326" s="44"/>
      <c r="H326" s="50">
        <v>42327</v>
      </c>
      <c r="I326" s="50">
        <v>42327</v>
      </c>
      <c r="J326" s="46" t="s">
        <v>12</v>
      </c>
      <c r="K326" s="18"/>
      <c r="L326" s="17">
        <v>780</v>
      </c>
      <c r="M326" s="17"/>
    </row>
    <row r="327" spans="1:13" ht="45" customHeight="1">
      <c r="A327" s="7" t="s">
        <v>158</v>
      </c>
      <c r="B327" s="19" t="s">
        <v>13</v>
      </c>
      <c r="C327" s="19"/>
      <c r="D327" s="10">
        <v>1</v>
      </c>
      <c r="E327" s="11"/>
      <c r="F327" s="11" t="s">
        <v>14</v>
      </c>
      <c r="G327" s="44"/>
      <c r="H327" s="50">
        <v>42327</v>
      </c>
      <c r="I327" s="50">
        <v>42327</v>
      </c>
      <c r="J327" s="46" t="s">
        <v>12</v>
      </c>
      <c r="K327" s="18"/>
      <c r="L327" s="17">
        <v>369.5</v>
      </c>
      <c r="M327" s="17"/>
    </row>
    <row r="328" spans="1:13" ht="45" customHeight="1">
      <c r="A328" s="7" t="s">
        <v>158</v>
      </c>
      <c r="B328" s="19" t="s">
        <v>205</v>
      </c>
      <c r="C328" s="19"/>
      <c r="D328" s="10">
        <v>1</v>
      </c>
      <c r="E328" s="11"/>
      <c r="F328" s="11" t="s">
        <v>28</v>
      </c>
      <c r="G328" s="44"/>
      <c r="H328" s="50">
        <v>42328</v>
      </c>
      <c r="I328" s="50">
        <v>42328</v>
      </c>
      <c r="J328" s="46" t="s">
        <v>12</v>
      </c>
      <c r="K328" s="18"/>
      <c r="L328" s="17">
        <v>286</v>
      </c>
      <c r="M328" s="17"/>
    </row>
    <row r="329" spans="1:13" ht="45" customHeight="1">
      <c r="A329" s="7" t="s">
        <v>158</v>
      </c>
      <c r="B329" s="19" t="s">
        <v>206</v>
      </c>
      <c r="C329" s="19"/>
      <c r="D329" s="10">
        <v>1</v>
      </c>
      <c r="E329" s="11"/>
      <c r="F329" s="11" t="s">
        <v>171</v>
      </c>
      <c r="G329" s="44"/>
      <c r="H329" s="50">
        <v>42333</v>
      </c>
      <c r="I329" s="50">
        <v>42333</v>
      </c>
      <c r="J329" s="46" t="s">
        <v>12</v>
      </c>
      <c r="K329" s="18"/>
      <c r="L329" s="17">
        <v>104</v>
      </c>
      <c r="M329" s="17"/>
    </row>
    <row r="330" spans="1:13" ht="45" customHeight="1">
      <c r="A330" s="7" t="s">
        <v>158</v>
      </c>
      <c r="B330" s="19" t="s">
        <v>207</v>
      </c>
      <c r="C330" s="19"/>
      <c r="D330" s="10">
        <v>1</v>
      </c>
      <c r="E330" s="11"/>
      <c r="F330" s="11" t="s">
        <v>28</v>
      </c>
      <c r="G330" s="44"/>
      <c r="H330" s="50">
        <v>42334</v>
      </c>
      <c r="I330" s="50">
        <v>42334</v>
      </c>
      <c r="J330" s="46" t="s">
        <v>12</v>
      </c>
      <c r="K330" s="18"/>
      <c r="L330" s="17">
        <v>184</v>
      </c>
      <c r="M330" s="17"/>
    </row>
    <row r="331" spans="1:13" ht="45" customHeight="1">
      <c r="A331" s="7" t="s">
        <v>158</v>
      </c>
      <c r="B331" s="19" t="s">
        <v>205</v>
      </c>
      <c r="C331" s="19"/>
      <c r="D331" s="10">
        <v>1</v>
      </c>
      <c r="E331" s="11"/>
      <c r="F331" s="11" t="s">
        <v>28</v>
      </c>
      <c r="G331" s="44"/>
      <c r="H331" s="50">
        <v>42328</v>
      </c>
      <c r="I331" s="50">
        <v>42328</v>
      </c>
      <c r="J331" s="46" t="s">
        <v>12</v>
      </c>
      <c r="K331" s="18"/>
      <c r="L331" s="17">
        <v>490</v>
      </c>
      <c r="M331" s="17"/>
    </row>
    <row r="332" spans="1:13" ht="45" customHeight="1">
      <c r="A332" s="7" t="s">
        <v>158</v>
      </c>
      <c r="B332" s="19" t="s">
        <v>208</v>
      </c>
      <c r="C332" s="19"/>
      <c r="D332" s="10">
        <v>1</v>
      </c>
      <c r="E332" s="11"/>
      <c r="F332" s="11" t="s">
        <v>11</v>
      </c>
      <c r="G332" s="44"/>
      <c r="H332" s="50">
        <v>42312</v>
      </c>
      <c r="I332" s="50">
        <v>42312</v>
      </c>
      <c r="J332" s="46" t="s">
        <v>12</v>
      </c>
      <c r="K332" s="18"/>
      <c r="L332" s="17">
        <v>2975</v>
      </c>
      <c r="M332" s="17"/>
    </row>
    <row r="333" spans="1:13" ht="45" customHeight="1">
      <c r="A333" s="7" t="s">
        <v>158</v>
      </c>
      <c r="B333" s="19" t="s">
        <v>209</v>
      </c>
      <c r="C333" s="19"/>
      <c r="D333" s="10">
        <v>2</v>
      </c>
      <c r="E333" s="11"/>
      <c r="F333" s="11" t="s">
        <v>11</v>
      </c>
      <c r="G333" s="44"/>
      <c r="H333" s="50">
        <v>42300</v>
      </c>
      <c r="I333" s="50">
        <v>42300</v>
      </c>
      <c r="J333" s="46" t="s">
        <v>12</v>
      </c>
      <c r="K333" s="18"/>
      <c r="L333" s="17">
        <v>8252</v>
      </c>
      <c r="M333" s="17"/>
    </row>
    <row r="334" spans="1:13" ht="45" customHeight="1">
      <c r="A334" s="7" t="s">
        <v>158</v>
      </c>
      <c r="B334" s="19" t="s">
        <v>209</v>
      </c>
      <c r="C334" s="19"/>
      <c r="D334" s="10">
        <v>2</v>
      </c>
      <c r="E334" s="11"/>
      <c r="F334" s="11" t="s">
        <v>11</v>
      </c>
      <c r="G334" s="44"/>
      <c r="H334" s="50">
        <v>42306</v>
      </c>
      <c r="I334" s="50">
        <v>42306</v>
      </c>
      <c r="J334" s="46" t="s">
        <v>12</v>
      </c>
      <c r="K334" s="18"/>
      <c r="L334" s="17">
        <v>8252</v>
      </c>
      <c r="M334" s="17"/>
    </row>
    <row r="335" spans="1:13" ht="45" customHeight="1">
      <c r="A335" s="7" t="s">
        <v>158</v>
      </c>
      <c r="B335" s="19" t="s">
        <v>210</v>
      </c>
      <c r="C335" s="19"/>
      <c r="D335" s="10">
        <v>1</v>
      </c>
      <c r="E335" s="11"/>
      <c r="F335" s="11" t="s">
        <v>28</v>
      </c>
      <c r="G335" s="44"/>
      <c r="H335" s="50">
        <v>42326</v>
      </c>
      <c r="I335" s="50">
        <v>42326</v>
      </c>
      <c r="J335" s="46" t="s">
        <v>12</v>
      </c>
      <c r="K335" s="18"/>
      <c r="L335" s="17">
        <v>144</v>
      </c>
      <c r="M335" s="17"/>
    </row>
    <row r="336" spans="1:13" ht="45" customHeight="1">
      <c r="A336" s="7" t="s">
        <v>158</v>
      </c>
      <c r="B336" s="19" t="s">
        <v>211</v>
      </c>
      <c r="C336" s="19"/>
      <c r="D336" s="10">
        <v>1</v>
      </c>
      <c r="E336" s="11"/>
      <c r="F336" s="11" t="s">
        <v>28</v>
      </c>
      <c r="G336" s="44"/>
      <c r="H336" s="50">
        <v>42326</v>
      </c>
      <c r="I336" s="50">
        <v>42326</v>
      </c>
      <c r="J336" s="46" t="s">
        <v>12</v>
      </c>
      <c r="K336" s="18"/>
      <c r="L336" s="17">
        <v>669.43</v>
      </c>
      <c r="M336" s="17"/>
    </row>
    <row r="337" spans="1:13" ht="45" customHeight="1">
      <c r="A337" s="7" t="s">
        <v>158</v>
      </c>
      <c r="B337" s="19" t="s">
        <v>210</v>
      </c>
      <c r="C337" s="19"/>
      <c r="D337" s="10">
        <v>1</v>
      </c>
      <c r="E337" s="11"/>
      <c r="F337" s="11" t="s">
        <v>28</v>
      </c>
      <c r="G337" s="44"/>
      <c r="H337" s="50">
        <v>42326</v>
      </c>
      <c r="I337" s="50">
        <v>42326</v>
      </c>
      <c r="J337" s="46" t="s">
        <v>12</v>
      </c>
      <c r="K337" s="18"/>
      <c r="L337" s="17">
        <v>256</v>
      </c>
      <c r="M337" s="17"/>
    </row>
    <row r="338" spans="1:13" ht="45" customHeight="1">
      <c r="A338" s="7" t="s">
        <v>158</v>
      </c>
      <c r="B338" s="19" t="s">
        <v>13</v>
      </c>
      <c r="C338" s="19"/>
      <c r="D338" s="10">
        <v>1</v>
      </c>
      <c r="E338" s="11"/>
      <c r="F338" s="11" t="s">
        <v>14</v>
      </c>
      <c r="G338" s="44"/>
      <c r="H338" s="50">
        <v>42326</v>
      </c>
      <c r="I338" s="50">
        <v>42326</v>
      </c>
      <c r="J338" s="46" t="s">
        <v>12</v>
      </c>
      <c r="K338" s="18"/>
      <c r="L338" s="17">
        <v>19</v>
      </c>
      <c r="M338" s="17"/>
    </row>
    <row r="339" spans="1:13" ht="45" customHeight="1">
      <c r="A339" s="7" t="s">
        <v>158</v>
      </c>
      <c r="B339" s="19" t="s">
        <v>212</v>
      </c>
      <c r="C339" s="19"/>
      <c r="D339" s="10">
        <v>1</v>
      </c>
      <c r="E339" s="11"/>
      <c r="F339" s="11" t="s">
        <v>28</v>
      </c>
      <c r="G339" s="44"/>
      <c r="H339" s="50">
        <v>42354</v>
      </c>
      <c r="I339" s="50">
        <v>42354</v>
      </c>
      <c r="J339" s="46" t="s">
        <v>12</v>
      </c>
      <c r="K339" s="18"/>
      <c r="L339" s="17">
        <v>144</v>
      </c>
      <c r="M339" s="17"/>
    </row>
    <row r="340" spans="1:13" ht="45" customHeight="1">
      <c r="A340" s="7" t="s">
        <v>213</v>
      </c>
      <c r="B340" s="19" t="s">
        <v>214</v>
      </c>
      <c r="C340" s="19"/>
      <c r="D340" s="18">
        <v>1</v>
      </c>
      <c r="E340" s="18"/>
      <c r="F340" s="20" t="s">
        <v>28</v>
      </c>
      <c r="G340" s="43"/>
      <c r="H340" s="48">
        <v>42041</v>
      </c>
      <c r="I340" s="48">
        <v>42041</v>
      </c>
      <c r="J340" s="46" t="s">
        <v>12</v>
      </c>
      <c r="K340" s="18"/>
      <c r="L340" s="17">
        <v>601.4</v>
      </c>
      <c r="M340" s="17">
        <f>SUM(L340:L340)</f>
        <v>601.4</v>
      </c>
    </row>
    <row r="341" spans="1:13" ht="45" customHeight="1">
      <c r="A341" s="7" t="s">
        <v>213</v>
      </c>
      <c r="B341" s="19" t="s">
        <v>214</v>
      </c>
      <c r="C341" s="19"/>
      <c r="D341" s="18">
        <v>1</v>
      </c>
      <c r="E341" s="18"/>
      <c r="F341" s="20" t="s">
        <v>28</v>
      </c>
      <c r="G341" s="43"/>
      <c r="H341" s="48">
        <v>42044</v>
      </c>
      <c r="I341" s="48">
        <v>42044</v>
      </c>
      <c r="J341" s="46" t="s">
        <v>12</v>
      </c>
      <c r="K341" s="18"/>
      <c r="L341" s="17">
        <v>564</v>
      </c>
      <c r="M341" s="17">
        <f>SUM(L340:L340,L341:L341)</f>
        <v>1165.4000000000001</v>
      </c>
    </row>
    <row r="342" spans="1:13" ht="45" customHeight="1">
      <c r="A342" s="7" t="s">
        <v>213</v>
      </c>
      <c r="B342" s="19" t="s">
        <v>214</v>
      </c>
      <c r="C342" s="19"/>
      <c r="D342" s="18">
        <v>1</v>
      </c>
      <c r="E342" s="18"/>
      <c r="F342" s="20" t="s">
        <v>28</v>
      </c>
      <c r="G342" s="43"/>
      <c r="H342" s="48">
        <v>42039</v>
      </c>
      <c r="I342" s="48">
        <v>42039</v>
      </c>
      <c r="J342" s="46" t="s">
        <v>12</v>
      </c>
      <c r="K342" s="18"/>
      <c r="L342" s="17">
        <v>528</v>
      </c>
      <c r="M342" s="17">
        <f>SUM(L340:L340,L341:L341,L342:L342)</f>
        <v>1693.4</v>
      </c>
    </row>
    <row r="343" spans="1:13" ht="45" customHeight="1">
      <c r="A343" s="7" t="s">
        <v>213</v>
      </c>
      <c r="B343" s="19" t="s">
        <v>214</v>
      </c>
      <c r="C343" s="19"/>
      <c r="D343" s="18">
        <v>1</v>
      </c>
      <c r="E343" s="18"/>
      <c r="F343" s="20" t="s">
        <v>28</v>
      </c>
      <c r="G343" s="43"/>
      <c r="H343" s="48">
        <v>42039</v>
      </c>
      <c r="I343" s="48">
        <v>42039</v>
      </c>
      <c r="J343" s="46" t="s">
        <v>12</v>
      </c>
      <c r="K343" s="18"/>
      <c r="L343" s="17">
        <v>550</v>
      </c>
      <c r="M343" s="17">
        <f>SUM(L340:L340,L341:L341,L342:L342,L343:L343)</f>
        <v>2243.4</v>
      </c>
    </row>
    <row r="344" spans="1:13" ht="45" customHeight="1">
      <c r="A344" s="7" t="s">
        <v>213</v>
      </c>
      <c r="B344" s="19" t="s">
        <v>214</v>
      </c>
      <c r="C344" s="19"/>
      <c r="D344" s="18">
        <v>1</v>
      </c>
      <c r="E344" s="18"/>
      <c r="F344" s="20" t="s">
        <v>28</v>
      </c>
      <c r="G344" s="43"/>
      <c r="H344" s="48">
        <v>42040</v>
      </c>
      <c r="I344" s="48">
        <v>42040</v>
      </c>
      <c r="J344" s="46" t="s">
        <v>12</v>
      </c>
      <c r="K344" s="18"/>
      <c r="L344" s="17">
        <v>676</v>
      </c>
      <c r="M344" s="17">
        <f>SUM(L340:L340,L341:L341,L342:L342,L343:L343,L344:L344)</f>
        <v>2919.4</v>
      </c>
    </row>
    <row r="345" spans="1:13" ht="45" customHeight="1">
      <c r="A345" s="7" t="s">
        <v>213</v>
      </c>
      <c r="B345" s="19" t="s">
        <v>214</v>
      </c>
      <c r="C345" s="19"/>
      <c r="D345" s="18">
        <v>1</v>
      </c>
      <c r="E345" s="18"/>
      <c r="F345" s="20" t="s">
        <v>28</v>
      </c>
      <c r="G345" s="43"/>
      <c r="H345" s="48">
        <v>42045</v>
      </c>
      <c r="I345" s="48">
        <v>42045</v>
      </c>
      <c r="J345" s="46" t="s">
        <v>12</v>
      </c>
      <c r="K345" s="18"/>
      <c r="L345" s="17">
        <v>1046.99</v>
      </c>
      <c r="M345" s="17">
        <f>SUM(L340:L340,L341:L341,L342:L342,L343:L343,L344:L344,L345:L345)</f>
        <v>3966.3900000000003</v>
      </c>
    </row>
    <row r="346" spans="1:13" ht="45" customHeight="1">
      <c r="A346" s="7" t="s">
        <v>213</v>
      </c>
      <c r="B346" s="19" t="s">
        <v>215</v>
      </c>
      <c r="C346" s="19"/>
      <c r="D346" s="18">
        <v>1</v>
      </c>
      <c r="E346" s="18"/>
      <c r="F346" s="20" t="s">
        <v>11</v>
      </c>
      <c r="G346" s="43"/>
      <c r="H346" s="48">
        <v>42045</v>
      </c>
      <c r="I346" s="48">
        <v>42045</v>
      </c>
      <c r="J346" s="46" t="s">
        <v>12</v>
      </c>
      <c r="K346" s="18"/>
      <c r="L346" s="17">
        <v>1420</v>
      </c>
      <c r="M346" s="17">
        <f>SUM(L340:L340,L341:L341,L342:L342,L343:L343,L344:L344,L345:L345,L346:L346)</f>
        <v>5386.39</v>
      </c>
    </row>
    <row r="347" spans="1:13" ht="45" customHeight="1">
      <c r="A347" s="7" t="s">
        <v>213</v>
      </c>
      <c r="B347" s="19" t="s">
        <v>214</v>
      </c>
      <c r="C347" s="19"/>
      <c r="D347" s="18">
        <v>1</v>
      </c>
      <c r="E347" s="18"/>
      <c r="F347" s="20" t="s">
        <v>28</v>
      </c>
      <c r="G347" s="43"/>
      <c r="H347" s="48">
        <v>42046</v>
      </c>
      <c r="I347" s="48">
        <v>42046</v>
      </c>
      <c r="J347" s="46" t="s">
        <v>12</v>
      </c>
      <c r="K347" s="18"/>
      <c r="L347" s="17">
        <v>571</v>
      </c>
      <c r="M347" s="17">
        <f>SUM(L340:L340,L341:L341,L342:L342,L343:L343,L344:L344,L345:L345,L346:L346,L347:L347)</f>
        <v>5957.39</v>
      </c>
    </row>
    <row r="348" spans="1:13" ht="45" customHeight="1">
      <c r="A348" s="7" t="s">
        <v>213</v>
      </c>
      <c r="B348" s="19" t="s">
        <v>214</v>
      </c>
      <c r="C348" s="19"/>
      <c r="D348" s="18">
        <v>1</v>
      </c>
      <c r="E348" s="18"/>
      <c r="F348" s="20" t="s">
        <v>28</v>
      </c>
      <c r="G348" s="43"/>
      <c r="H348" s="48">
        <v>42048</v>
      </c>
      <c r="I348" s="48">
        <v>42048</v>
      </c>
      <c r="J348" s="46" t="s">
        <v>12</v>
      </c>
      <c r="K348" s="18"/>
      <c r="L348" s="17">
        <v>637.70000000000005</v>
      </c>
      <c r="M348" s="17">
        <f>SUM(L340:L340,L341:L341,L342:L342,L343:L343,L344:L344,L345:L345,L346:L346,L347:L347,L348:L348)</f>
        <v>6595.09</v>
      </c>
    </row>
    <row r="349" spans="1:13" ht="45" customHeight="1">
      <c r="A349" s="7" t="s">
        <v>213</v>
      </c>
      <c r="B349" s="19" t="s">
        <v>214</v>
      </c>
      <c r="C349" s="19"/>
      <c r="D349" s="18">
        <v>1</v>
      </c>
      <c r="E349" s="18"/>
      <c r="F349" s="20" t="s">
        <v>28</v>
      </c>
      <c r="G349" s="43"/>
      <c r="H349" s="48">
        <v>42054</v>
      </c>
      <c r="I349" s="48">
        <v>42054</v>
      </c>
      <c r="J349" s="46" t="s">
        <v>12</v>
      </c>
      <c r="K349" s="18"/>
      <c r="L349" s="17">
        <v>558</v>
      </c>
      <c r="M349" s="17">
        <f>SUM(L340:L340,L341:L341,L342:L342,L343:L343,L344:L344,L345:L345,L346:L346,L347:L347,L348:L348,L349:L349)</f>
        <v>7153.09</v>
      </c>
    </row>
    <row r="350" spans="1:13" ht="45" customHeight="1">
      <c r="A350" s="7" t="s">
        <v>213</v>
      </c>
      <c r="B350" s="19" t="s">
        <v>214</v>
      </c>
      <c r="C350" s="19"/>
      <c r="D350" s="18">
        <v>1</v>
      </c>
      <c r="E350" s="18"/>
      <c r="F350" s="20" t="s">
        <v>28</v>
      </c>
      <c r="G350" s="43"/>
      <c r="H350" s="48">
        <v>42054</v>
      </c>
      <c r="I350" s="48">
        <v>42054</v>
      </c>
      <c r="J350" s="46" t="s">
        <v>12</v>
      </c>
      <c r="K350" s="18"/>
      <c r="L350" s="17">
        <v>614</v>
      </c>
      <c r="M350" s="17">
        <f>SUM(L340:L340,L341:L341,L342:L342,L343:L343,L344:L344,L345:L345,L346:L346,L347:L347,L348:L348,L349:L349,L350:L350)</f>
        <v>7767.09</v>
      </c>
    </row>
    <row r="351" spans="1:13" ht="45" customHeight="1">
      <c r="A351" s="7" t="s">
        <v>213</v>
      </c>
      <c r="B351" s="19" t="s">
        <v>214</v>
      </c>
      <c r="C351" s="19"/>
      <c r="D351" s="18">
        <v>1</v>
      </c>
      <c r="E351" s="18"/>
      <c r="F351" s="20" t="s">
        <v>28</v>
      </c>
      <c r="G351" s="43"/>
      <c r="H351" s="48">
        <v>42024</v>
      </c>
      <c r="I351" s="48">
        <v>42024</v>
      </c>
      <c r="J351" s="46" t="s">
        <v>12</v>
      </c>
      <c r="K351" s="18"/>
      <c r="L351" s="17">
        <v>542</v>
      </c>
      <c r="M351" s="17">
        <f>SUM(L340:L340,L341:L341,L342:L342,L343:L343,L344:L344,L345:L345,L346:L346,L347:L347,L348:L348,L349:L349,L350:L350,L351:L351)</f>
        <v>8309.09</v>
      </c>
    </row>
    <row r="352" spans="1:13" ht="45" customHeight="1">
      <c r="A352" s="7" t="s">
        <v>213</v>
      </c>
      <c r="B352" s="19" t="s">
        <v>214</v>
      </c>
      <c r="C352" s="19"/>
      <c r="D352" s="18">
        <v>1</v>
      </c>
      <c r="E352" s="18"/>
      <c r="F352" s="20" t="s">
        <v>28</v>
      </c>
      <c r="G352" s="43"/>
      <c r="H352" s="48">
        <v>42058</v>
      </c>
      <c r="I352" s="48">
        <v>42055</v>
      </c>
      <c r="J352" s="46" t="s">
        <v>12</v>
      </c>
      <c r="K352" s="18"/>
      <c r="L352" s="17">
        <v>555.20000000000005</v>
      </c>
      <c r="M352" s="17">
        <f>SUM(L340:L340,L341:L341,L342:L342,L343:L343,L344:L344,L345:L345,L346:L346,L347:L347,L348:L348,L349:L349,L350:L350,L351:L351,L352:L352)</f>
        <v>8864.2900000000009</v>
      </c>
    </row>
    <row r="353" spans="1:13" ht="45" customHeight="1">
      <c r="A353" s="7" t="s">
        <v>213</v>
      </c>
      <c r="B353" s="19" t="s">
        <v>214</v>
      </c>
      <c r="C353" s="19"/>
      <c r="D353" s="18">
        <v>1</v>
      </c>
      <c r="E353" s="18"/>
      <c r="F353" s="20" t="s">
        <v>28</v>
      </c>
      <c r="G353" s="43"/>
      <c r="H353" s="48">
        <v>42024</v>
      </c>
      <c r="I353" s="48">
        <v>42024</v>
      </c>
      <c r="J353" s="46" t="s">
        <v>12</v>
      </c>
      <c r="K353" s="18"/>
      <c r="L353" s="17">
        <v>614</v>
      </c>
      <c r="M353" s="17">
        <f>SUM(L340:L340,L341:L341,L342:L342,L343:L343,L344:L344,L345:L345,L346:L346,L347:L347,L348:L348,L349:L349,L350:L350,L351:L351,L352:L352,L353:L353)</f>
        <v>9478.2900000000009</v>
      </c>
    </row>
    <row r="354" spans="1:13" ht="45" customHeight="1">
      <c r="A354" s="7" t="s">
        <v>213</v>
      </c>
      <c r="B354" s="19" t="s">
        <v>214</v>
      </c>
      <c r="C354" s="19"/>
      <c r="D354" s="18">
        <v>1</v>
      </c>
      <c r="E354" s="18"/>
      <c r="F354" s="20" t="s">
        <v>28</v>
      </c>
      <c r="G354" s="43"/>
      <c r="H354" s="48">
        <v>42030</v>
      </c>
      <c r="I354" s="48">
        <v>42030</v>
      </c>
      <c r="J354" s="46" t="s">
        <v>12</v>
      </c>
      <c r="K354" s="18"/>
      <c r="L354" s="17">
        <v>606</v>
      </c>
      <c r="M354" s="17">
        <f>SUM(L340:L340,L341:L341,L342:L342,L343:L343,L344:L344,L345:L345,L346:L346,L347:L347,L348:L348,L349:L349,L350:L350,L351:L351,L352:L352,L353:L353,L354:L354)</f>
        <v>10084.290000000001</v>
      </c>
    </row>
    <row r="355" spans="1:13" ht="45" customHeight="1">
      <c r="A355" s="7" t="s">
        <v>213</v>
      </c>
      <c r="B355" s="19" t="s">
        <v>214</v>
      </c>
      <c r="C355" s="19"/>
      <c r="D355" s="18">
        <v>1</v>
      </c>
      <c r="E355" s="18"/>
      <c r="F355" s="20" t="s">
        <v>28</v>
      </c>
      <c r="G355" s="43"/>
      <c r="H355" s="48">
        <v>42031</v>
      </c>
      <c r="I355" s="48">
        <v>42031</v>
      </c>
      <c r="J355" s="46" t="s">
        <v>12</v>
      </c>
      <c r="K355" s="18"/>
      <c r="L355" s="17">
        <v>676</v>
      </c>
      <c r="M355" s="17">
        <f>SUM(L340:L340,L341:L341,L342:L342,L343:L343,L344:L344,L345:L345,L346:L346,L347:L347,L348:L348,L349:L349,L350:L350,L351:L351,L352:L352,L353:L353,L354:L354,L355:L355)</f>
        <v>10760.29</v>
      </c>
    </row>
    <row r="356" spans="1:13" ht="45" customHeight="1">
      <c r="A356" s="7" t="s">
        <v>213</v>
      </c>
      <c r="B356" s="19" t="s">
        <v>214</v>
      </c>
      <c r="C356" s="19"/>
      <c r="D356" s="18">
        <v>1</v>
      </c>
      <c r="E356" s="18"/>
      <c r="F356" s="20" t="s">
        <v>28</v>
      </c>
      <c r="G356" s="43"/>
      <c r="H356" s="48">
        <v>42031</v>
      </c>
      <c r="I356" s="48">
        <v>42031</v>
      </c>
      <c r="J356" s="46" t="s">
        <v>12</v>
      </c>
      <c r="K356" s="18"/>
      <c r="L356" s="17">
        <v>561.20000000000005</v>
      </c>
      <c r="M356" s="17">
        <f>SUM(L340:L340,L341:L341,L342:L342,L343:L343,L344:L344,L345:L345,L346:L346,L347:L347,L348:L348,L349:L349,L350:L350,L351:L351,L352:L352,L353:L353,L354:L354,L355:L355,L356:L356)</f>
        <v>11321.490000000002</v>
      </c>
    </row>
    <row r="357" spans="1:13" ht="45" customHeight="1">
      <c r="A357" s="7" t="s">
        <v>213</v>
      </c>
      <c r="B357" s="19" t="s">
        <v>214</v>
      </c>
      <c r="C357" s="19"/>
      <c r="D357" s="18">
        <v>1</v>
      </c>
      <c r="E357" s="18"/>
      <c r="F357" s="20" t="s">
        <v>28</v>
      </c>
      <c r="G357" s="43"/>
      <c r="H357" s="48">
        <v>42032</v>
      </c>
      <c r="I357" s="48">
        <v>42032</v>
      </c>
      <c r="J357" s="46" t="s">
        <v>12</v>
      </c>
      <c r="K357" s="18"/>
      <c r="L357" s="17">
        <v>550</v>
      </c>
      <c r="M357" s="17">
        <f>SUM(L340:L340,L341:L341,L342:L342,L343:L343,L344:L344,L345:L345,L346:L346,L347:L347,L348:L348,L349:L349,L350:L350,L351:L351,L352:L352,L353:L353,L354:L354,L355:L355,L356:L356,L357:L357)</f>
        <v>11871.490000000002</v>
      </c>
    </row>
    <row r="358" spans="1:13" ht="45" customHeight="1">
      <c r="A358" s="7" t="s">
        <v>213</v>
      </c>
      <c r="B358" s="19" t="s">
        <v>214</v>
      </c>
      <c r="C358" s="19"/>
      <c r="D358" s="18">
        <v>1</v>
      </c>
      <c r="E358" s="18"/>
      <c r="F358" s="20" t="s">
        <v>28</v>
      </c>
      <c r="G358" s="43"/>
      <c r="H358" s="48">
        <v>42033</v>
      </c>
      <c r="I358" s="48">
        <v>42033</v>
      </c>
      <c r="J358" s="46" t="s">
        <v>12</v>
      </c>
      <c r="K358" s="18"/>
      <c r="L358" s="17">
        <v>676.01</v>
      </c>
      <c r="M358" s="17">
        <f>SUM(L340:L340,L341:L341,L342:L342,L343:L343,L344:L344,L345:L345,L346:L346,L347:L347,L348:L348,L349:L349,L350:L350,L351:L351,L352:L352,L353:L353,L354:L354,L355:L355,L356:L356,L357:L357,L358:L358)</f>
        <v>12547.500000000002</v>
      </c>
    </row>
    <row r="359" spans="1:13" ht="45" customHeight="1">
      <c r="A359" s="7" t="s">
        <v>213</v>
      </c>
      <c r="B359" s="19" t="s">
        <v>214</v>
      </c>
      <c r="C359" s="19"/>
      <c r="D359" s="18">
        <v>1</v>
      </c>
      <c r="E359" s="18"/>
      <c r="F359" s="20" t="s">
        <v>28</v>
      </c>
      <c r="G359" s="43"/>
      <c r="H359" s="48">
        <v>42033</v>
      </c>
      <c r="I359" s="48">
        <v>42033</v>
      </c>
      <c r="J359" s="46" t="s">
        <v>12</v>
      </c>
      <c r="K359" s="18"/>
      <c r="L359" s="17">
        <v>568</v>
      </c>
      <c r="M359" s="17">
        <f>SUM(L340:L340,L341:L341,L342:L342,L343:L343,L344:L344,L345:L345,L346:L346,L347:L347,L348:L348,L349:L349,L350:L350,L351:L351,L352:L352,L353:L353,L354:L354,L355:L355,L356:L356,L357:L357,L358:L358,L359:L359)</f>
        <v>13115.500000000002</v>
      </c>
    </row>
    <row r="360" spans="1:13" ht="45" customHeight="1">
      <c r="A360" s="7" t="s">
        <v>213</v>
      </c>
      <c r="B360" s="19" t="s">
        <v>214</v>
      </c>
      <c r="C360" s="19"/>
      <c r="D360" s="18">
        <v>1</v>
      </c>
      <c r="E360" s="18"/>
      <c r="F360" s="20" t="s">
        <v>28</v>
      </c>
      <c r="G360" s="43"/>
      <c r="H360" s="48">
        <v>42034</v>
      </c>
      <c r="I360" s="48">
        <v>42034</v>
      </c>
      <c r="J360" s="46" t="s">
        <v>12</v>
      </c>
      <c r="K360" s="18"/>
      <c r="L360" s="17">
        <v>614</v>
      </c>
      <c r="M360" s="17">
        <f>SUM(L340:L340,L341:L341,L342:L342,L343:L343,L344:L344,L345:L345,L346:L346,L347:L347,L348:L348,L349:L349,L350:L350,L351:L351,L352:L352,L353:L353,L354:L354,L355:L355,L356:L356,L357:L357,L358:L358,L359:L359,L360:L360)</f>
        <v>13729.500000000002</v>
      </c>
    </row>
    <row r="361" spans="1:13" ht="45" customHeight="1">
      <c r="A361" s="7" t="s">
        <v>213</v>
      </c>
      <c r="B361" s="19" t="s">
        <v>216</v>
      </c>
      <c r="C361" s="19"/>
      <c r="D361" s="18">
        <v>1</v>
      </c>
      <c r="E361" s="18"/>
      <c r="F361" s="20" t="s">
        <v>28</v>
      </c>
      <c r="G361" s="43"/>
      <c r="H361" s="48">
        <v>42011</v>
      </c>
      <c r="I361" s="48">
        <v>42011</v>
      </c>
      <c r="J361" s="46" t="s">
        <v>12</v>
      </c>
      <c r="K361" s="18"/>
      <c r="L361" s="17">
        <v>414</v>
      </c>
      <c r="M361" s="17">
        <f>SUM(L340:L340,L341:L341,L342:L342,L343:L343,L344:L344,L345:L345,L346:L346,L347:L347,L348:L348,L349:L349,L350:L350,L351:L351,L352:L352,L353:L353,L354:L354,L355:L355,L356:L356,L357:L357,L358:L358,L359:L359,L360:L360,L361:L361)</f>
        <v>14143.500000000002</v>
      </c>
    </row>
    <row r="362" spans="1:13" ht="45" customHeight="1">
      <c r="A362" s="7" t="s">
        <v>213</v>
      </c>
      <c r="B362" s="19" t="s">
        <v>217</v>
      </c>
      <c r="C362" s="19"/>
      <c r="D362" s="18">
        <v>1</v>
      </c>
      <c r="E362" s="18"/>
      <c r="F362" s="20" t="s">
        <v>28</v>
      </c>
      <c r="G362" s="43"/>
      <c r="H362" s="48">
        <v>42011</v>
      </c>
      <c r="I362" s="48">
        <v>42011</v>
      </c>
      <c r="J362" s="46" t="s">
        <v>12</v>
      </c>
      <c r="K362" s="18"/>
      <c r="L362" s="17">
        <v>406</v>
      </c>
      <c r="M362" s="17">
        <f>SUM(L340:L340,L341:L341,L342:L342,L343:L343,L344:L344,L345:L345,L346:L346,L347:L347,L348:L348,L349:L349,L350:L350,L351:L351,L352:L352,L353:L353,L354:L354,L355:L355,L356:L356,L357:L357,L358:L358,L359:L359,L360:L360,L361:L361,L362:L362)</f>
        <v>14549.500000000002</v>
      </c>
    </row>
    <row r="363" spans="1:13" ht="45" customHeight="1">
      <c r="A363" s="7" t="s">
        <v>213</v>
      </c>
      <c r="B363" s="19" t="s">
        <v>218</v>
      </c>
      <c r="C363" s="19"/>
      <c r="D363" s="18">
        <v>1</v>
      </c>
      <c r="E363" s="18"/>
      <c r="F363" s="20" t="s">
        <v>28</v>
      </c>
      <c r="G363" s="43"/>
      <c r="H363" s="48">
        <v>42016</v>
      </c>
      <c r="I363" s="48">
        <v>42016</v>
      </c>
      <c r="J363" s="46" t="s">
        <v>12</v>
      </c>
      <c r="K363" s="18"/>
      <c r="L363" s="17">
        <v>406</v>
      </c>
      <c r="M363" s="17">
        <f>SUM(L340:L340,L341:L341,L342:L342,L343:L343,L344:L344,L345:L345,L346:L346,L347:L347,L348:L348,L349:L349,L350:L350,L351:L351,L352:L352,L353:L353,L354:L354,L355:L355,L356:L356,L357:L357,L358:L358,L359:L359,L360:L360,L361:L361,L362:L362,L363:L363)</f>
        <v>14955.500000000002</v>
      </c>
    </row>
    <row r="364" spans="1:13" ht="45" customHeight="1">
      <c r="A364" s="7" t="s">
        <v>213</v>
      </c>
      <c r="B364" s="19" t="s">
        <v>218</v>
      </c>
      <c r="C364" s="19"/>
      <c r="D364" s="18">
        <v>1</v>
      </c>
      <c r="E364" s="18"/>
      <c r="F364" s="20" t="s">
        <v>28</v>
      </c>
      <c r="G364" s="43"/>
      <c r="H364" s="48">
        <v>42017</v>
      </c>
      <c r="I364" s="48">
        <v>42017</v>
      </c>
      <c r="J364" s="46" t="s">
        <v>12</v>
      </c>
      <c r="K364" s="18"/>
      <c r="L364" s="17">
        <v>406</v>
      </c>
      <c r="M364" s="17">
        <f>SUM(L340:L340,L341:L341,L342:L342,L343:L343,L344:L344,L345:L345,L346:L346,L347:L347,L348:L348,L349:L349,L350:L350,L351:L351,L352:L352,L353:L353,L354:L354,L355:L355,L356:L356,L357:L357,L358:L358,L359:L359,L360:L360,L361:L361,L362:L362,L363:L363,L364:L364)</f>
        <v>15361.500000000002</v>
      </c>
    </row>
    <row r="365" spans="1:13" ht="45" customHeight="1">
      <c r="A365" s="7" t="s">
        <v>213</v>
      </c>
      <c r="B365" s="19" t="s">
        <v>218</v>
      </c>
      <c r="C365" s="19"/>
      <c r="D365" s="18">
        <v>1</v>
      </c>
      <c r="E365" s="18"/>
      <c r="F365" s="20" t="s">
        <v>28</v>
      </c>
      <c r="G365" s="43"/>
      <c r="H365" s="48">
        <v>42017</v>
      </c>
      <c r="I365" s="48">
        <v>42017</v>
      </c>
      <c r="J365" s="46" t="s">
        <v>12</v>
      </c>
      <c r="K365" s="18"/>
      <c r="L365" s="17">
        <v>350</v>
      </c>
      <c r="M365" s="17">
        <f>SUM(L340:L340,L341:L341,L342:L342,L343:L343,L344:L344,L345:L345,L346:L346,L347:L347,L348:L348,L349:L349,L350:L350,L351:L351,L352:L352,L353:L353,L354:L354,L355:L355,L356:L356,L357:L357,L358:L358,L359:L359,L360:L360,L361:L361,L362:L362,L363:L363,L364:L364,L365:L365)</f>
        <v>15711.500000000002</v>
      </c>
    </row>
    <row r="366" spans="1:13" ht="45" customHeight="1">
      <c r="A366" s="7" t="s">
        <v>213</v>
      </c>
      <c r="B366" s="19" t="s">
        <v>218</v>
      </c>
      <c r="C366" s="19"/>
      <c r="D366" s="18">
        <v>1</v>
      </c>
      <c r="E366" s="18"/>
      <c r="F366" s="20" t="s">
        <v>28</v>
      </c>
      <c r="G366" s="43"/>
      <c r="H366" s="48">
        <v>42018</v>
      </c>
      <c r="I366" s="48">
        <v>42018</v>
      </c>
      <c r="J366" s="46" t="s">
        <v>12</v>
      </c>
      <c r="K366" s="18"/>
      <c r="L366" s="17">
        <v>476</v>
      </c>
      <c r="M366" s="17">
        <f>SUM(L340:L340,L341:L341,L342:L342,L343:L343,L344:L344,L345:L345,L346:L346,L347:L347,L348:L348,L349:L349,L350:L350,L351:L351,L352:L352,L353:L353,L354:L354,L355:L355,L356:L356,L357:L357,L358:L358,L359:L359,L360:L360,L361:L361,L362:L362,L363:L363,L364:L364,L365:L365,L366:L366)</f>
        <v>16187.500000000002</v>
      </c>
    </row>
    <row r="367" spans="1:13" ht="45" customHeight="1">
      <c r="A367" s="7" t="s">
        <v>213</v>
      </c>
      <c r="B367" s="19" t="s">
        <v>218</v>
      </c>
      <c r="C367" s="19"/>
      <c r="D367" s="18">
        <v>1</v>
      </c>
      <c r="E367" s="18"/>
      <c r="F367" s="20" t="s">
        <v>28</v>
      </c>
      <c r="G367" s="43"/>
      <c r="H367" s="48">
        <v>42019</v>
      </c>
      <c r="I367" s="48">
        <v>42019</v>
      </c>
      <c r="J367" s="46" t="s">
        <v>12</v>
      </c>
      <c r="K367" s="18"/>
      <c r="L367" s="17">
        <v>406</v>
      </c>
      <c r="M367" s="17">
        <f>SUM(L340:L340,L341:L341,L342:L342,L343:L343,L344:L344,L345:L345,L346:L346,L347:L347,L348:L348,L349:L349,L350:L350,L351:L351,L352:L352,L353:L353,L354:L354,L355:L355,L356:L356,L357:L357,L358:L358,L359:L359,L360:L360,L361:L361,L362:L362,L363:L363,L364:L364,L365:L365,L366:L366,L367:L367)</f>
        <v>16593.5</v>
      </c>
    </row>
    <row r="368" spans="1:13" ht="45" customHeight="1">
      <c r="A368" s="7" t="s">
        <v>213</v>
      </c>
      <c r="B368" s="19" t="s">
        <v>216</v>
      </c>
      <c r="C368" s="19"/>
      <c r="D368" s="18">
        <v>1</v>
      </c>
      <c r="E368" s="18"/>
      <c r="F368" s="20" t="s">
        <v>28</v>
      </c>
      <c r="G368" s="43"/>
      <c r="H368" s="48">
        <v>42011</v>
      </c>
      <c r="I368" s="48">
        <v>42011</v>
      </c>
      <c r="J368" s="46" t="s">
        <v>12</v>
      </c>
      <c r="K368" s="18"/>
      <c r="L368" s="17">
        <v>168</v>
      </c>
      <c r="M368" s="17">
        <f>SUM(L340:L340,L341:L341,L342:L342,L343:L343,L344:L344,L345:L345,L346:L346,L347:L347,L348:L348,L349:L349,L350:L350,L351:L351,L352:L352,L353:L353,L354:L354,L355:L355,L356:L356,L357:L357,L358:L358,L359:L359,L360:L360,L361:L361,L362:L362,L363:L363,L364:L364,L365:L365,L366:L366,L367:L367,L368:L368)</f>
        <v>16761.5</v>
      </c>
    </row>
    <row r="369" spans="1:13" ht="45" customHeight="1">
      <c r="A369" s="7" t="s">
        <v>213</v>
      </c>
      <c r="B369" s="19" t="s">
        <v>219</v>
      </c>
      <c r="C369" s="19"/>
      <c r="D369" s="18">
        <v>1</v>
      </c>
      <c r="E369" s="18"/>
      <c r="F369" s="20" t="s">
        <v>28</v>
      </c>
      <c r="G369" s="43"/>
      <c r="H369" s="48">
        <v>42011</v>
      </c>
      <c r="I369" s="48">
        <v>42011</v>
      </c>
      <c r="J369" s="46" t="s">
        <v>12</v>
      </c>
      <c r="K369" s="18"/>
      <c r="L369" s="17">
        <v>162</v>
      </c>
      <c r="M369" s="17">
        <f>SUM(L340:L340,L341:L341,L342:L342,L343:L343,L344:L344,L345:L345,L346:L346,L347:L347,L348:L348,L349:L349,L350:L350,L351:L351,L352:L352,L353:L353,L354:L354,L355:L355,L356:L356,L357:L357,L358:L358,L359:L359,L360:L360,L361:L361,L362:L362,L363:L363,L364:L364,L365:L365,L366:L366,L367:L367,L368:L368,L369:L369)</f>
        <v>16923.5</v>
      </c>
    </row>
    <row r="370" spans="1:13" ht="45" customHeight="1">
      <c r="A370" s="7" t="s">
        <v>213</v>
      </c>
      <c r="B370" s="19" t="s">
        <v>218</v>
      </c>
      <c r="C370" s="19"/>
      <c r="D370" s="18">
        <v>1</v>
      </c>
      <c r="E370" s="18"/>
      <c r="F370" s="20" t="s">
        <v>28</v>
      </c>
      <c r="G370" s="43"/>
      <c r="H370" s="48">
        <v>42016</v>
      </c>
      <c r="I370" s="48">
        <v>42016</v>
      </c>
      <c r="J370" s="46" t="s">
        <v>12</v>
      </c>
      <c r="K370" s="18"/>
      <c r="L370" s="17">
        <v>122.25</v>
      </c>
      <c r="M370" s="17" t="e">
        <f>#N/A</f>
        <v>#N/A</v>
      </c>
    </row>
    <row r="371" spans="1:13" ht="45" customHeight="1">
      <c r="A371" s="7" t="s">
        <v>213</v>
      </c>
      <c r="B371" s="19" t="s">
        <v>218</v>
      </c>
      <c r="C371" s="19"/>
      <c r="D371" s="18">
        <v>1</v>
      </c>
      <c r="E371" s="18"/>
      <c r="F371" s="20" t="s">
        <v>28</v>
      </c>
      <c r="G371" s="43"/>
      <c r="H371" s="48">
        <v>42017</v>
      </c>
      <c r="I371" s="48">
        <v>42017</v>
      </c>
      <c r="J371" s="46" t="s">
        <v>12</v>
      </c>
      <c r="K371" s="18"/>
      <c r="L371" s="17">
        <v>200</v>
      </c>
      <c r="M371" s="17" t="e">
        <f>#N/A</f>
        <v>#N/A</v>
      </c>
    </row>
    <row r="372" spans="1:13" ht="45" customHeight="1">
      <c r="A372" s="7" t="s">
        <v>213</v>
      </c>
      <c r="B372" s="19" t="s">
        <v>218</v>
      </c>
      <c r="C372" s="19"/>
      <c r="D372" s="18">
        <v>1</v>
      </c>
      <c r="E372" s="18"/>
      <c r="F372" s="20" t="s">
        <v>28</v>
      </c>
      <c r="G372" s="43"/>
      <c r="H372" s="48">
        <v>42017</v>
      </c>
      <c r="I372" s="48">
        <v>42017</v>
      </c>
      <c r="J372" s="46" t="s">
        <v>12</v>
      </c>
      <c r="K372" s="18"/>
      <c r="L372" s="17">
        <v>200</v>
      </c>
      <c r="M372" s="17" t="e">
        <f>#N/A</f>
        <v>#N/A</v>
      </c>
    </row>
    <row r="373" spans="1:13" ht="45" customHeight="1">
      <c r="A373" s="7" t="s">
        <v>213</v>
      </c>
      <c r="B373" s="19" t="s">
        <v>218</v>
      </c>
      <c r="C373" s="19"/>
      <c r="D373" s="18">
        <v>1</v>
      </c>
      <c r="E373" s="18"/>
      <c r="F373" s="20" t="s">
        <v>28</v>
      </c>
      <c r="G373" s="43"/>
      <c r="H373" s="48">
        <v>42018</v>
      </c>
      <c r="I373" s="48">
        <v>42018</v>
      </c>
      <c r="J373" s="46" t="s">
        <v>12</v>
      </c>
      <c r="K373" s="18"/>
      <c r="L373" s="17">
        <v>200</v>
      </c>
      <c r="M373" s="17" t="e">
        <f>#N/A</f>
        <v>#N/A</v>
      </c>
    </row>
    <row r="374" spans="1:13" ht="45" customHeight="1">
      <c r="A374" s="7" t="s">
        <v>213</v>
      </c>
      <c r="B374" s="19" t="s">
        <v>218</v>
      </c>
      <c r="C374" s="19"/>
      <c r="D374" s="18">
        <v>1</v>
      </c>
      <c r="E374" s="18"/>
      <c r="F374" s="20" t="s">
        <v>28</v>
      </c>
      <c r="G374" s="43"/>
      <c r="H374" s="48">
        <v>42019</v>
      </c>
      <c r="I374" s="48">
        <v>42019</v>
      </c>
      <c r="J374" s="46" t="s">
        <v>12</v>
      </c>
      <c r="K374" s="18"/>
      <c r="L374" s="17">
        <v>134</v>
      </c>
      <c r="M374" s="17" t="e">
        <f>#N/A</f>
        <v>#N/A</v>
      </c>
    </row>
    <row r="375" spans="1:13" ht="45" customHeight="1">
      <c r="A375" s="7" t="s">
        <v>213</v>
      </c>
      <c r="B375" s="19" t="s">
        <v>13</v>
      </c>
      <c r="C375" s="19"/>
      <c r="D375" s="18">
        <v>1</v>
      </c>
      <c r="E375" s="18"/>
      <c r="F375" s="20" t="s">
        <v>14</v>
      </c>
      <c r="G375" s="43"/>
      <c r="H375" s="48">
        <v>42019</v>
      </c>
      <c r="I375" s="48">
        <v>42019</v>
      </c>
      <c r="J375" s="46" t="s">
        <v>12</v>
      </c>
      <c r="K375" s="18"/>
      <c r="L375" s="17">
        <v>220</v>
      </c>
      <c r="M375" s="17" t="e">
        <f>#N/A</f>
        <v>#N/A</v>
      </c>
    </row>
    <row r="376" spans="1:13" ht="45" customHeight="1">
      <c r="A376" s="7" t="s">
        <v>213</v>
      </c>
      <c r="B376" s="19" t="s">
        <v>220</v>
      </c>
      <c r="C376" s="19"/>
      <c r="D376" s="18">
        <v>1</v>
      </c>
      <c r="E376" s="18"/>
      <c r="F376" s="20" t="s">
        <v>28</v>
      </c>
      <c r="G376" s="43"/>
      <c r="H376" s="48">
        <v>42074</v>
      </c>
      <c r="I376" s="48">
        <v>42074</v>
      </c>
      <c r="J376" s="46" t="s">
        <v>12</v>
      </c>
      <c r="K376" s="18"/>
      <c r="L376" s="17">
        <v>414</v>
      </c>
      <c r="M376" s="17" t="e">
        <f>#N/A</f>
        <v>#N/A</v>
      </c>
    </row>
    <row r="377" spans="1:13" ht="45" customHeight="1">
      <c r="A377" s="7" t="s">
        <v>213</v>
      </c>
      <c r="B377" s="19" t="s">
        <v>220</v>
      </c>
      <c r="C377" s="19"/>
      <c r="D377" s="18">
        <v>1</v>
      </c>
      <c r="E377" s="18"/>
      <c r="F377" s="20" t="s">
        <v>28</v>
      </c>
      <c r="G377" s="43"/>
      <c r="H377" s="48">
        <v>42075</v>
      </c>
      <c r="I377" s="48">
        <v>42075</v>
      </c>
      <c r="J377" s="46" t="s">
        <v>12</v>
      </c>
      <c r="K377" s="18"/>
      <c r="L377" s="17">
        <v>356</v>
      </c>
      <c r="M377" s="17" t="e">
        <f>#N/A</f>
        <v>#N/A</v>
      </c>
    </row>
    <row r="378" spans="1:13" ht="45" customHeight="1">
      <c r="A378" s="7" t="s">
        <v>213</v>
      </c>
      <c r="B378" s="19" t="s">
        <v>220</v>
      </c>
      <c r="C378" s="19"/>
      <c r="D378" s="18">
        <v>1</v>
      </c>
      <c r="E378" s="18"/>
      <c r="F378" s="20" t="s">
        <v>28</v>
      </c>
      <c r="G378" s="43"/>
      <c r="H378" s="48">
        <v>42075</v>
      </c>
      <c r="I378" s="48">
        <v>42075</v>
      </c>
      <c r="J378" s="46" t="s">
        <v>12</v>
      </c>
      <c r="K378" s="18"/>
      <c r="L378" s="17">
        <v>480</v>
      </c>
      <c r="M378" s="17" t="e">
        <f>#N/A</f>
        <v>#N/A</v>
      </c>
    </row>
    <row r="379" spans="1:13" ht="45" customHeight="1">
      <c r="A379" s="7" t="s">
        <v>213</v>
      </c>
      <c r="B379" s="19" t="s">
        <v>220</v>
      </c>
      <c r="C379" s="19"/>
      <c r="D379" s="18">
        <v>1</v>
      </c>
      <c r="E379" s="18"/>
      <c r="F379" s="20" t="s">
        <v>28</v>
      </c>
      <c r="G379" s="43"/>
      <c r="H379" s="48">
        <v>42080</v>
      </c>
      <c r="I379" s="48">
        <v>42080</v>
      </c>
      <c r="J379" s="46" t="s">
        <v>12</v>
      </c>
      <c r="K379" s="18"/>
      <c r="L379" s="17">
        <v>406</v>
      </c>
      <c r="M379" s="17" t="e">
        <f>#N/A</f>
        <v>#N/A</v>
      </c>
    </row>
    <row r="380" spans="1:13" ht="45" customHeight="1">
      <c r="A380" s="7" t="s">
        <v>213</v>
      </c>
      <c r="B380" s="19" t="s">
        <v>220</v>
      </c>
      <c r="C380" s="19"/>
      <c r="D380" s="18">
        <v>1</v>
      </c>
      <c r="E380" s="18"/>
      <c r="F380" s="20" t="s">
        <v>28</v>
      </c>
      <c r="G380" s="43"/>
      <c r="H380" s="48">
        <v>42081</v>
      </c>
      <c r="I380" s="48">
        <v>42081</v>
      </c>
      <c r="J380" s="46" t="s">
        <v>12</v>
      </c>
      <c r="K380" s="18"/>
      <c r="L380" s="17">
        <v>364</v>
      </c>
      <c r="M380" s="17" t="e">
        <f>#N/A</f>
        <v>#N/A</v>
      </c>
    </row>
    <row r="381" spans="1:13" ht="45" customHeight="1">
      <c r="A381" s="7" t="s">
        <v>213</v>
      </c>
      <c r="B381" s="19" t="s">
        <v>220</v>
      </c>
      <c r="C381" s="19"/>
      <c r="D381" s="18">
        <v>1</v>
      </c>
      <c r="E381" s="18"/>
      <c r="F381" s="20" t="s">
        <v>28</v>
      </c>
      <c r="G381" s="43"/>
      <c r="H381" s="48">
        <v>42082</v>
      </c>
      <c r="I381" s="48">
        <v>42082</v>
      </c>
      <c r="J381" s="46" t="s">
        <v>12</v>
      </c>
      <c r="K381" s="18"/>
      <c r="L381" s="17">
        <v>684</v>
      </c>
      <c r="M381" s="17" t="e">
        <f>#N/A</f>
        <v>#N/A</v>
      </c>
    </row>
    <row r="382" spans="1:13" ht="45" customHeight="1">
      <c r="A382" s="7" t="s">
        <v>213</v>
      </c>
      <c r="B382" s="19" t="s">
        <v>220</v>
      </c>
      <c r="C382" s="19"/>
      <c r="D382" s="18">
        <v>1</v>
      </c>
      <c r="E382" s="18"/>
      <c r="F382" s="20" t="s">
        <v>28</v>
      </c>
      <c r="G382" s="43"/>
      <c r="H382" s="48">
        <v>42082</v>
      </c>
      <c r="I382" s="48">
        <v>42082</v>
      </c>
      <c r="J382" s="46" t="s">
        <v>12</v>
      </c>
      <c r="K382" s="18"/>
      <c r="L382" s="17">
        <v>406</v>
      </c>
      <c r="M382" s="17" t="e">
        <f>#N/A</f>
        <v>#N/A</v>
      </c>
    </row>
    <row r="383" spans="1:13" ht="45" customHeight="1">
      <c r="A383" s="7" t="s">
        <v>213</v>
      </c>
      <c r="B383" s="19" t="s">
        <v>220</v>
      </c>
      <c r="C383" s="19"/>
      <c r="D383" s="18">
        <v>1</v>
      </c>
      <c r="E383" s="18"/>
      <c r="F383" s="20" t="s">
        <v>28</v>
      </c>
      <c r="G383" s="43"/>
      <c r="H383" s="48">
        <v>42086</v>
      </c>
      <c r="I383" s="48">
        <v>42086</v>
      </c>
      <c r="J383" s="46" t="s">
        <v>12</v>
      </c>
      <c r="K383" s="18"/>
      <c r="L383" s="17">
        <v>364</v>
      </c>
      <c r="M383" s="17" t="e">
        <f>#N/A</f>
        <v>#N/A</v>
      </c>
    </row>
    <row r="384" spans="1:13" ht="45" customHeight="1">
      <c r="A384" s="7" t="s">
        <v>213</v>
      </c>
      <c r="B384" s="19" t="s">
        <v>220</v>
      </c>
      <c r="C384" s="19"/>
      <c r="D384" s="18">
        <v>1</v>
      </c>
      <c r="E384" s="18"/>
      <c r="F384" s="20" t="s">
        <v>28</v>
      </c>
      <c r="G384" s="43"/>
      <c r="H384" s="48">
        <v>42086</v>
      </c>
      <c r="I384" s="48">
        <v>42086</v>
      </c>
      <c r="J384" s="46" t="s">
        <v>12</v>
      </c>
      <c r="K384" s="18"/>
      <c r="L384" s="17">
        <v>584.03</v>
      </c>
      <c r="M384" s="17" t="e">
        <f>#N/A</f>
        <v>#N/A</v>
      </c>
    </row>
    <row r="385" spans="1:13" ht="45" customHeight="1">
      <c r="A385" s="7" t="s">
        <v>213</v>
      </c>
      <c r="B385" s="19" t="s">
        <v>220</v>
      </c>
      <c r="C385" s="19"/>
      <c r="D385" s="18">
        <v>1</v>
      </c>
      <c r="E385" s="18"/>
      <c r="F385" s="20" t="s">
        <v>28</v>
      </c>
      <c r="G385" s="43"/>
      <c r="H385" s="48">
        <v>42088</v>
      </c>
      <c r="I385" s="48">
        <v>42088</v>
      </c>
      <c r="J385" s="46" t="s">
        <v>12</v>
      </c>
      <c r="K385" s="18"/>
      <c r="L385" s="17">
        <v>684</v>
      </c>
      <c r="M385" s="17" t="e">
        <f>#N/A</f>
        <v>#N/A</v>
      </c>
    </row>
    <row r="386" spans="1:13" ht="45" customHeight="1">
      <c r="A386" s="7" t="s">
        <v>213</v>
      </c>
      <c r="B386" s="19" t="s">
        <v>220</v>
      </c>
      <c r="C386" s="19"/>
      <c r="D386" s="18">
        <v>1</v>
      </c>
      <c r="E386" s="18"/>
      <c r="F386" s="20" t="s">
        <v>28</v>
      </c>
      <c r="G386" s="43"/>
      <c r="H386" s="48">
        <v>42088</v>
      </c>
      <c r="I386" s="48">
        <v>42088</v>
      </c>
      <c r="J386" s="46" t="s">
        <v>12</v>
      </c>
      <c r="K386" s="18"/>
      <c r="L386" s="17">
        <v>406</v>
      </c>
      <c r="M386" s="17" t="e">
        <f>#N/A</f>
        <v>#N/A</v>
      </c>
    </row>
    <row r="387" spans="1:13" ht="45" customHeight="1">
      <c r="A387" s="7" t="s">
        <v>213</v>
      </c>
      <c r="B387" s="19" t="s">
        <v>220</v>
      </c>
      <c r="C387" s="19"/>
      <c r="D387" s="18">
        <v>1</v>
      </c>
      <c r="E387" s="18"/>
      <c r="F387" s="20" t="s">
        <v>28</v>
      </c>
      <c r="G387" s="43"/>
      <c r="H387" s="48">
        <v>42089</v>
      </c>
      <c r="I387" s="48">
        <v>42089</v>
      </c>
      <c r="J387" s="46" t="s">
        <v>12</v>
      </c>
      <c r="K387" s="18"/>
      <c r="L387" s="17">
        <v>406</v>
      </c>
      <c r="M387" s="17" t="e">
        <f>#N/A</f>
        <v>#N/A</v>
      </c>
    </row>
    <row r="388" spans="1:13" ht="45" customHeight="1">
      <c r="A388" s="7" t="s">
        <v>213</v>
      </c>
      <c r="B388" s="19" t="s">
        <v>220</v>
      </c>
      <c r="C388" s="19"/>
      <c r="D388" s="18">
        <v>1</v>
      </c>
      <c r="E388" s="18"/>
      <c r="F388" s="20" t="s">
        <v>28</v>
      </c>
      <c r="G388" s="43"/>
      <c r="H388" s="48">
        <v>42090</v>
      </c>
      <c r="I388" s="48">
        <v>42090</v>
      </c>
      <c r="J388" s="46" t="s">
        <v>12</v>
      </c>
      <c r="K388" s="18"/>
      <c r="L388" s="17">
        <v>406</v>
      </c>
      <c r="M388" s="17" t="e">
        <f>#N/A</f>
        <v>#N/A</v>
      </c>
    </row>
    <row r="389" spans="1:13" ht="45" customHeight="1">
      <c r="A389" s="7" t="s">
        <v>213</v>
      </c>
      <c r="B389" s="19" t="s">
        <v>220</v>
      </c>
      <c r="C389" s="19"/>
      <c r="D389" s="18">
        <v>1</v>
      </c>
      <c r="E389" s="18"/>
      <c r="F389" s="20" t="s">
        <v>28</v>
      </c>
      <c r="G389" s="43"/>
      <c r="H389" s="48">
        <v>42093</v>
      </c>
      <c r="I389" s="48">
        <v>42093</v>
      </c>
      <c r="J389" s="46" t="s">
        <v>12</v>
      </c>
      <c r="K389" s="18"/>
      <c r="L389" s="17">
        <v>414</v>
      </c>
      <c r="M389" s="17" t="e">
        <f>#N/A</f>
        <v>#N/A</v>
      </c>
    </row>
    <row r="390" spans="1:13" ht="45" customHeight="1">
      <c r="A390" s="7" t="s">
        <v>213</v>
      </c>
      <c r="B390" s="19" t="s">
        <v>220</v>
      </c>
      <c r="C390" s="19"/>
      <c r="D390" s="18">
        <v>1</v>
      </c>
      <c r="E390" s="18"/>
      <c r="F390" s="20" t="s">
        <v>28</v>
      </c>
      <c r="G390" s="43"/>
      <c r="H390" s="48">
        <v>42093</v>
      </c>
      <c r="I390" s="48">
        <v>42093</v>
      </c>
      <c r="J390" s="46" t="s">
        <v>12</v>
      </c>
      <c r="K390" s="18"/>
      <c r="L390" s="17">
        <v>684</v>
      </c>
      <c r="M390" s="17" t="e">
        <f>#N/A</f>
        <v>#N/A</v>
      </c>
    </row>
    <row r="391" spans="1:13" ht="45" customHeight="1">
      <c r="A391" s="7" t="s">
        <v>213</v>
      </c>
      <c r="B391" s="19" t="s">
        <v>220</v>
      </c>
      <c r="C391" s="19"/>
      <c r="D391" s="18">
        <v>1</v>
      </c>
      <c r="E391" s="18"/>
      <c r="F391" s="20" t="s">
        <v>28</v>
      </c>
      <c r="G391" s="43"/>
      <c r="H391" s="48">
        <v>42094</v>
      </c>
      <c r="I391" s="48">
        <v>42094</v>
      </c>
      <c r="J391" s="46" t="s">
        <v>12</v>
      </c>
      <c r="K391" s="18"/>
      <c r="L391" s="17">
        <v>414</v>
      </c>
      <c r="M391" s="17" t="e">
        <f>#N/A</f>
        <v>#N/A</v>
      </c>
    </row>
    <row r="392" spans="1:13" ht="45" customHeight="1">
      <c r="A392" s="7" t="s">
        <v>213</v>
      </c>
      <c r="B392" s="19" t="s">
        <v>220</v>
      </c>
      <c r="C392" s="19"/>
      <c r="D392" s="18">
        <v>1</v>
      </c>
      <c r="E392" s="18"/>
      <c r="F392" s="20" t="s">
        <v>28</v>
      </c>
      <c r="G392" s="43"/>
      <c r="H392" s="48">
        <v>42074</v>
      </c>
      <c r="I392" s="48">
        <v>42074</v>
      </c>
      <c r="J392" s="46" t="s">
        <v>12</v>
      </c>
      <c r="K392" s="18"/>
      <c r="L392" s="17">
        <v>196</v>
      </c>
      <c r="M392" s="17" t="e">
        <f>#N/A</f>
        <v>#N/A</v>
      </c>
    </row>
    <row r="393" spans="1:13" ht="45" customHeight="1">
      <c r="A393" s="7" t="s">
        <v>213</v>
      </c>
      <c r="B393" s="19" t="s">
        <v>220</v>
      </c>
      <c r="C393" s="19"/>
      <c r="D393" s="18">
        <v>1</v>
      </c>
      <c r="E393" s="18"/>
      <c r="F393" s="20" t="s">
        <v>28</v>
      </c>
      <c r="G393" s="43"/>
      <c r="H393" s="48">
        <v>42075</v>
      </c>
      <c r="I393" s="48">
        <v>42075</v>
      </c>
      <c r="J393" s="46" t="s">
        <v>12</v>
      </c>
      <c r="K393" s="18"/>
      <c r="L393" s="17">
        <v>189</v>
      </c>
      <c r="M393" s="17" t="e">
        <f>#N/A</f>
        <v>#N/A</v>
      </c>
    </row>
    <row r="394" spans="1:13" ht="45" customHeight="1">
      <c r="A394" s="7" t="s">
        <v>213</v>
      </c>
      <c r="B394" s="19" t="s">
        <v>220</v>
      </c>
      <c r="C394" s="19"/>
      <c r="D394" s="18">
        <v>1</v>
      </c>
      <c r="E394" s="18"/>
      <c r="F394" s="20" t="s">
        <v>28</v>
      </c>
      <c r="G394" s="43"/>
      <c r="H394" s="48">
        <v>42075</v>
      </c>
      <c r="I394" s="48">
        <v>42075</v>
      </c>
      <c r="J394" s="46" t="s">
        <v>12</v>
      </c>
      <c r="K394" s="18"/>
      <c r="L394" s="17">
        <v>200</v>
      </c>
      <c r="M394" s="17" t="e">
        <f>#N/A</f>
        <v>#N/A</v>
      </c>
    </row>
    <row r="395" spans="1:13" ht="45" customHeight="1">
      <c r="A395" s="7" t="s">
        <v>213</v>
      </c>
      <c r="B395" s="19" t="s">
        <v>220</v>
      </c>
      <c r="C395" s="19"/>
      <c r="D395" s="18">
        <v>1</v>
      </c>
      <c r="E395" s="18"/>
      <c r="F395" s="20" t="s">
        <v>28</v>
      </c>
      <c r="G395" s="43"/>
      <c r="H395" s="48">
        <v>42080</v>
      </c>
      <c r="I395" s="48">
        <v>42080</v>
      </c>
      <c r="J395" s="46" t="s">
        <v>12</v>
      </c>
      <c r="K395" s="18"/>
      <c r="L395" s="17">
        <v>140.4</v>
      </c>
      <c r="M395" s="17" t="e">
        <f>#N/A</f>
        <v>#N/A</v>
      </c>
    </row>
    <row r="396" spans="1:13" ht="45" customHeight="1">
      <c r="A396" s="7" t="s">
        <v>213</v>
      </c>
      <c r="B396" s="19" t="s">
        <v>220</v>
      </c>
      <c r="C396" s="19"/>
      <c r="D396" s="18">
        <v>1</v>
      </c>
      <c r="E396" s="18"/>
      <c r="F396" s="20" t="s">
        <v>28</v>
      </c>
      <c r="G396" s="43"/>
      <c r="H396" s="48">
        <v>42081</v>
      </c>
      <c r="I396" s="48">
        <v>42081</v>
      </c>
      <c r="J396" s="46" t="s">
        <v>12</v>
      </c>
      <c r="K396" s="18"/>
      <c r="L396" s="17">
        <v>200</v>
      </c>
      <c r="M396" s="17" t="e">
        <f>#N/A</f>
        <v>#N/A</v>
      </c>
    </row>
    <row r="397" spans="1:13" ht="45" customHeight="1">
      <c r="A397" s="7" t="s">
        <v>213</v>
      </c>
      <c r="B397" s="19" t="s">
        <v>220</v>
      </c>
      <c r="C397" s="19"/>
      <c r="D397" s="18">
        <v>1</v>
      </c>
      <c r="E397" s="18"/>
      <c r="F397" s="20" t="s">
        <v>28</v>
      </c>
      <c r="G397" s="43"/>
      <c r="H397" s="48">
        <v>42082</v>
      </c>
      <c r="I397" s="48">
        <v>42082</v>
      </c>
      <c r="J397" s="46" t="s">
        <v>12</v>
      </c>
      <c r="K397" s="18"/>
      <c r="L397" s="17">
        <v>200</v>
      </c>
      <c r="M397" s="17" t="e">
        <f>#N/A</f>
        <v>#N/A</v>
      </c>
    </row>
    <row r="398" spans="1:13" ht="45" customHeight="1">
      <c r="A398" s="7" t="s">
        <v>213</v>
      </c>
      <c r="B398" s="19" t="s">
        <v>220</v>
      </c>
      <c r="C398" s="19"/>
      <c r="D398" s="18">
        <v>1</v>
      </c>
      <c r="E398" s="18"/>
      <c r="F398" s="20" t="s">
        <v>28</v>
      </c>
      <c r="G398" s="43"/>
      <c r="H398" s="48">
        <v>42082</v>
      </c>
      <c r="I398" s="48">
        <v>42082</v>
      </c>
      <c r="J398" s="46" t="s">
        <v>12</v>
      </c>
      <c r="K398" s="18"/>
      <c r="L398" s="17">
        <v>119</v>
      </c>
      <c r="M398" s="17" t="e">
        <f>#N/A</f>
        <v>#N/A</v>
      </c>
    </row>
    <row r="399" spans="1:13" ht="45" customHeight="1">
      <c r="A399" s="7" t="s">
        <v>213</v>
      </c>
      <c r="B399" s="19" t="s">
        <v>220</v>
      </c>
      <c r="C399" s="19"/>
      <c r="D399" s="18">
        <v>1</v>
      </c>
      <c r="E399" s="18"/>
      <c r="F399" s="20" t="s">
        <v>28</v>
      </c>
      <c r="G399" s="43"/>
      <c r="H399" s="48">
        <v>42086</v>
      </c>
      <c r="I399" s="48">
        <v>42086</v>
      </c>
      <c r="J399" s="46" t="s">
        <v>12</v>
      </c>
      <c r="K399" s="18"/>
      <c r="L399" s="17">
        <v>158.55000000000001</v>
      </c>
      <c r="M399" s="17" t="e">
        <f>#N/A</f>
        <v>#N/A</v>
      </c>
    </row>
    <row r="400" spans="1:13" ht="45" customHeight="1">
      <c r="A400" s="7" t="s">
        <v>213</v>
      </c>
      <c r="B400" s="19" t="s">
        <v>220</v>
      </c>
      <c r="C400" s="19"/>
      <c r="D400" s="18">
        <v>1</v>
      </c>
      <c r="E400" s="18"/>
      <c r="F400" s="20" t="s">
        <v>28</v>
      </c>
      <c r="G400" s="43"/>
      <c r="H400" s="48">
        <v>42088</v>
      </c>
      <c r="I400" s="48">
        <v>42088</v>
      </c>
      <c r="J400" s="46" t="s">
        <v>12</v>
      </c>
      <c r="K400" s="18"/>
      <c r="L400" s="17">
        <v>146.69999999999999</v>
      </c>
      <c r="M400" s="17" t="e">
        <f>#N/A</f>
        <v>#N/A</v>
      </c>
    </row>
    <row r="401" spans="1:13" ht="45" customHeight="1">
      <c r="A401" s="7" t="s">
        <v>213</v>
      </c>
      <c r="B401" s="19" t="s">
        <v>220</v>
      </c>
      <c r="C401" s="19"/>
      <c r="D401" s="18">
        <v>1</v>
      </c>
      <c r="E401" s="18"/>
      <c r="F401" s="20" t="s">
        <v>28</v>
      </c>
      <c r="G401" s="43"/>
      <c r="H401" s="48">
        <v>42088</v>
      </c>
      <c r="I401" s="48">
        <v>42088</v>
      </c>
      <c r="J401" s="46" t="s">
        <v>12</v>
      </c>
      <c r="K401" s="18"/>
      <c r="L401" s="17">
        <v>183.5</v>
      </c>
      <c r="M401" s="17" t="e">
        <f>#N/A</f>
        <v>#N/A</v>
      </c>
    </row>
    <row r="402" spans="1:13" ht="45" customHeight="1">
      <c r="A402" s="7" t="s">
        <v>213</v>
      </c>
      <c r="B402" s="19" t="s">
        <v>220</v>
      </c>
      <c r="C402" s="19"/>
      <c r="D402" s="18">
        <v>1</v>
      </c>
      <c r="E402" s="18"/>
      <c r="F402" s="20" t="s">
        <v>28</v>
      </c>
      <c r="G402" s="43"/>
      <c r="H402" s="48">
        <v>42089</v>
      </c>
      <c r="I402" s="48">
        <v>42089</v>
      </c>
      <c r="J402" s="46" t="s">
        <v>12</v>
      </c>
      <c r="K402" s="18"/>
      <c r="L402" s="17">
        <v>200</v>
      </c>
      <c r="M402" s="17" t="e">
        <f>#N/A</f>
        <v>#N/A</v>
      </c>
    </row>
    <row r="403" spans="1:13" ht="45" customHeight="1">
      <c r="A403" s="7" t="s">
        <v>213</v>
      </c>
      <c r="B403" s="19" t="s">
        <v>220</v>
      </c>
      <c r="C403" s="19"/>
      <c r="D403" s="18">
        <v>1</v>
      </c>
      <c r="E403" s="18"/>
      <c r="F403" s="20" t="s">
        <v>28</v>
      </c>
      <c r="G403" s="43"/>
      <c r="H403" s="48">
        <v>42090</v>
      </c>
      <c r="I403" s="48">
        <v>42090</v>
      </c>
      <c r="J403" s="46" t="s">
        <v>12</v>
      </c>
      <c r="K403" s="18"/>
      <c r="L403" s="17">
        <v>143</v>
      </c>
      <c r="M403" s="17" t="e">
        <f>#N/A</f>
        <v>#N/A</v>
      </c>
    </row>
    <row r="404" spans="1:13" ht="45" customHeight="1">
      <c r="A404" s="7" t="s">
        <v>213</v>
      </c>
      <c r="B404" s="19" t="s">
        <v>220</v>
      </c>
      <c r="C404" s="19"/>
      <c r="D404" s="18">
        <v>1</v>
      </c>
      <c r="E404" s="18"/>
      <c r="F404" s="20" t="s">
        <v>28</v>
      </c>
      <c r="G404" s="43"/>
      <c r="H404" s="48">
        <v>42093</v>
      </c>
      <c r="I404" s="48">
        <v>42093</v>
      </c>
      <c r="J404" s="46" t="s">
        <v>12</v>
      </c>
      <c r="K404" s="18"/>
      <c r="L404" s="17">
        <v>155.1</v>
      </c>
      <c r="M404" s="17" t="e">
        <f>#N/A</f>
        <v>#N/A</v>
      </c>
    </row>
    <row r="405" spans="1:13" ht="45" customHeight="1">
      <c r="A405" s="7" t="s">
        <v>213</v>
      </c>
      <c r="B405" s="19" t="s">
        <v>220</v>
      </c>
      <c r="C405" s="19"/>
      <c r="D405" s="18">
        <v>1</v>
      </c>
      <c r="E405" s="18"/>
      <c r="F405" s="20" t="s">
        <v>28</v>
      </c>
      <c r="G405" s="43"/>
      <c r="H405" s="48">
        <v>42093</v>
      </c>
      <c r="I405" s="48">
        <v>42093</v>
      </c>
      <c r="J405" s="46" t="s">
        <v>12</v>
      </c>
      <c r="K405" s="18"/>
      <c r="L405" s="17">
        <v>200</v>
      </c>
      <c r="M405" s="17" t="e">
        <f>#N/A</f>
        <v>#N/A</v>
      </c>
    </row>
    <row r="406" spans="1:13" ht="45" customHeight="1">
      <c r="A406" s="7" t="s">
        <v>213</v>
      </c>
      <c r="B406" s="19" t="s">
        <v>220</v>
      </c>
      <c r="C406" s="19"/>
      <c r="D406" s="18">
        <v>1</v>
      </c>
      <c r="E406" s="18"/>
      <c r="F406" s="20" t="s">
        <v>28</v>
      </c>
      <c r="G406" s="43"/>
      <c r="H406" s="48">
        <v>42086</v>
      </c>
      <c r="I406" s="48">
        <v>42086</v>
      </c>
      <c r="J406" s="46" t="s">
        <v>12</v>
      </c>
      <c r="K406" s="18"/>
      <c r="L406" s="17">
        <v>200</v>
      </c>
      <c r="M406" s="17" t="e">
        <f>#N/A</f>
        <v>#N/A</v>
      </c>
    </row>
    <row r="407" spans="1:13" ht="45" customHeight="1">
      <c r="A407" s="7" t="s">
        <v>213</v>
      </c>
      <c r="B407" s="19" t="s">
        <v>220</v>
      </c>
      <c r="C407" s="19"/>
      <c r="D407" s="18">
        <v>1</v>
      </c>
      <c r="E407" s="18"/>
      <c r="F407" s="20" t="s">
        <v>28</v>
      </c>
      <c r="G407" s="43"/>
      <c r="H407" s="48">
        <v>42094</v>
      </c>
      <c r="I407" s="48">
        <v>42094</v>
      </c>
      <c r="J407" s="46" t="s">
        <v>12</v>
      </c>
      <c r="K407" s="18"/>
      <c r="L407" s="17">
        <v>200</v>
      </c>
      <c r="M407" s="17" t="e">
        <f>#N/A</f>
        <v>#N/A</v>
      </c>
    </row>
    <row r="408" spans="1:13" ht="45" customHeight="1">
      <c r="A408" s="7" t="s">
        <v>213</v>
      </c>
      <c r="B408" s="19" t="s">
        <v>13</v>
      </c>
      <c r="C408" s="19"/>
      <c r="D408" s="18">
        <v>1</v>
      </c>
      <c r="E408" s="18"/>
      <c r="F408" s="20" t="s">
        <v>14</v>
      </c>
      <c r="G408" s="43"/>
      <c r="H408" s="48">
        <v>42094</v>
      </c>
      <c r="I408" s="48">
        <v>42094</v>
      </c>
      <c r="J408" s="46" t="s">
        <v>12</v>
      </c>
      <c r="K408" s="18"/>
      <c r="L408" s="17">
        <v>400</v>
      </c>
      <c r="M408" s="17" t="e">
        <f>#N/A</f>
        <v>#N/A</v>
      </c>
    </row>
    <row r="409" spans="1:13" ht="45" customHeight="1">
      <c r="A409" s="7" t="s">
        <v>213</v>
      </c>
      <c r="B409" s="19" t="s">
        <v>13</v>
      </c>
      <c r="C409" s="19"/>
      <c r="D409" s="18">
        <v>1</v>
      </c>
      <c r="E409" s="18"/>
      <c r="F409" s="20" t="s">
        <v>14</v>
      </c>
      <c r="G409" s="43"/>
      <c r="H409" s="48">
        <v>42111</v>
      </c>
      <c r="I409" s="48">
        <v>42111</v>
      </c>
      <c r="J409" s="46" t="s">
        <v>12</v>
      </c>
      <c r="K409" s="18"/>
      <c r="L409" s="17">
        <v>7206</v>
      </c>
      <c r="M409" s="17" t="e">
        <f>#N/A</f>
        <v>#N/A</v>
      </c>
    </row>
    <row r="410" spans="1:13" ht="45" customHeight="1">
      <c r="A410" s="7" t="s">
        <v>213</v>
      </c>
      <c r="B410" s="19" t="s">
        <v>13</v>
      </c>
      <c r="C410" s="19"/>
      <c r="D410" s="18">
        <v>1</v>
      </c>
      <c r="E410" s="18"/>
      <c r="F410" s="20" t="s">
        <v>14</v>
      </c>
      <c r="G410" s="43"/>
      <c r="H410" s="48">
        <v>42111</v>
      </c>
      <c r="I410" s="48">
        <v>42111</v>
      </c>
      <c r="J410" s="46" t="s">
        <v>12</v>
      </c>
      <c r="K410" s="18"/>
      <c r="L410" s="17">
        <v>2400.85</v>
      </c>
      <c r="M410" s="17" t="e">
        <f>#N/A</f>
        <v>#N/A</v>
      </c>
    </row>
    <row r="411" spans="1:13" ht="45" customHeight="1">
      <c r="A411" s="7" t="s">
        <v>213</v>
      </c>
      <c r="B411" s="19" t="s">
        <v>13</v>
      </c>
      <c r="C411" s="19"/>
      <c r="D411" s="18">
        <v>1</v>
      </c>
      <c r="E411" s="18"/>
      <c r="F411" s="20" t="s">
        <v>14</v>
      </c>
      <c r="G411" s="43"/>
      <c r="H411" s="48">
        <v>42111</v>
      </c>
      <c r="I411" s="48">
        <v>42111</v>
      </c>
      <c r="J411" s="46" t="s">
        <v>12</v>
      </c>
      <c r="K411" s="18"/>
      <c r="L411" s="17">
        <v>666</v>
      </c>
      <c r="M411" s="17" t="e">
        <f>#N/A</f>
        <v>#N/A</v>
      </c>
    </row>
    <row r="412" spans="1:13" ht="45" customHeight="1">
      <c r="A412" s="7" t="s">
        <v>213</v>
      </c>
      <c r="B412" s="19" t="s">
        <v>221</v>
      </c>
      <c r="C412" s="19"/>
      <c r="D412" s="18">
        <v>1</v>
      </c>
      <c r="E412" s="18"/>
      <c r="F412" s="20" t="s">
        <v>28</v>
      </c>
      <c r="G412" s="43"/>
      <c r="H412" s="48">
        <v>42018</v>
      </c>
      <c r="I412" s="48">
        <v>42018</v>
      </c>
      <c r="J412" s="46" t="s">
        <v>12</v>
      </c>
      <c r="K412" s="18"/>
      <c r="L412" s="17">
        <v>176</v>
      </c>
      <c r="M412" s="17" t="e">
        <f>#N/A</f>
        <v>#N/A</v>
      </c>
    </row>
    <row r="413" spans="1:13" ht="45" customHeight="1">
      <c r="A413" s="7" t="s">
        <v>213</v>
      </c>
      <c r="B413" s="19" t="s">
        <v>222</v>
      </c>
      <c r="C413" s="19"/>
      <c r="D413" s="18">
        <v>1</v>
      </c>
      <c r="E413" s="18"/>
      <c r="F413" s="20" t="s">
        <v>28</v>
      </c>
      <c r="G413" s="43"/>
      <c r="H413" s="48">
        <v>42020</v>
      </c>
      <c r="I413" s="48">
        <v>42020</v>
      </c>
      <c r="J413" s="46" t="s">
        <v>12</v>
      </c>
      <c r="K413" s="18"/>
      <c r="L413" s="17">
        <v>256</v>
      </c>
      <c r="M413" s="17" t="e">
        <f>#N/A</f>
        <v>#N/A</v>
      </c>
    </row>
    <row r="414" spans="1:13" ht="45" customHeight="1">
      <c r="A414" s="7" t="s">
        <v>213</v>
      </c>
      <c r="B414" s="19" t="s">
        <v>223</v>
      </c>
      <c r="C414" s="19"/>
      <c r="D414" s="18">
        <v>1</v>
      </c>
      <c r="E414" s="18"/>
      <c r="F414" s="20" t="s">
        <v>28</v>
      </c>
      <c r="G414" s="43"/>
      <c r="H414" s="48">
        <v>42076</v>
      </c>
      <c r="I414" s="48">
        <v>42076</v>
      </c>
      <c r="J414" s="46" t="s">
        <v>12</v>
      </c>
      <c r="K414" s="18"/>
      <c r="L414" s="17">
        <v>256</v>
      </c>
      <c r="M414" s="17" t="e">
        <f>#N/A</f>
        <v>#N/A</v>
      </c>
    </row>
    <row r="415" spans="1:13" ht="45" customHeight="1">
      <c r="A415" s="7" t="s">
        <v>213</v>
      </c>
      <c r="B415" s="19" t="s">
        <v>223</v>
      </c>
      <c r="C415" s="19"/>
      <c r="D415" s="18">
        <v>1</v>
      </c>
      <c r="E415" s="18"/>
      <c r="F415" s="20" t="s">
        <v>28</v>
      </c>
      <c r="G415" s="43"/>
      <c r="H415" s="48">
        <v>42100</v>
      </c>
      <c r="I415" s="48">
        <v>42100</v>
      </c>
      <c r="J415" s="46" t="s">
        <v>12</v>
      </c>
      <c r="K415" s="18"/>
      <c r="L415" s="17">
        <v>406</v>
      </c>
      <c r="M415" s="17" t="e">
        <f>#N/A</f>
        <v>#N/A</v>
      </c>
    </row>
    <row r="416" spans="1:13" ht="45" customHeight="1">
      <c r="A416" s="7" t="s">
        <v>213</v>
      </c>
      <c r="B416" s="19" t="s">
        <v>223</v>
      </c>
      <c r="C416" s="19"/>
      <c r="D416" s="18">
        <v>1</v>
      </c>
      <c r="E416" s="18"/>
      <c r="F416" s="20" t="s">
        <v>28</v>
      </c>
      <c r="G416" s="43"/>
      <c r="H416" s="48">
        <v>42101</v>
      </c>
      <c r="I416" s="48">
        <v>42101</v>
      </c>
      <c r="J416" s="46" t="s">
        <v>12</v>
      </c>
      <c r="K416" s="18"/>
      <c r="L416" s="17">
        <v>406</v>
      </c>
      <c r="M416" s="17" t="e">
        <f>#N/A</f>
        <v>#N/A</v>
      </c>
    </row>
    <row r="417" spans="1:13" ht="45" customHeight="1">
      <c r="A417" s="7" t="s">
        <v>213</v>
      </c>
      <c r="B417" s="19" t="s">
        <v>223</v>
      </c>
      <c r="C417" s="19"/>
      <c r="D417" s="18">
        <v>1</v>
      </c>
      <c r="E417" s="18"/>
      <c r="F417" s="20" t="s">
        <v>28</v>
      </c>
      <c r="G417" s="43"/>
      <c r="H417" s="48">
        <v>42101</v>
      </c>
      <c r="I417" s="48">
        <v>42101</v>
      </c>
      <c r="J417" s="46" t="s">
        <v>12</v>
      </c>
      <c r="K417" s="18"/>
      <c r="L417" s="17">
        <v>484</v>
      </c>
      <c r="M417" s="17" t="e">
        <f>#N/A</f>
        <v>#N/A</v>
      </c>
    </row>
    <row r="418" spans="1:13" ht="45" customHeight="1">
      <c r="A418" s="7" t="s">
        <v>213</v>
      </c>
      <c r="B418" s="19" t="s">
        <v>223</v>
      </c>
      <c r="C418" s="19"/>
      <c r="D418" s="18">
        <v>1</v>
      </c>
      <c r="E418" s="18"/>
      <c r="F418" s="20" t="s">
        <v>28</v>
      </c>
      <c r="G418" s="43"/>
      <c r="H418" s="48">
        <v>42102</v>
      </c>
      <c r="I418" s="48">
        <v>42102</v>
      </c>
      <c r="J418" s="46" t="s">
        <v>12</v>
      </c>
      <c r="K418" s="18"/>
      <c r="L418" s="17">
        <v>406</v>
      </c>
      <c r="M418" s="17" t="e">
        <f>#N/A</f>
        <v>#N/A</v>
      </c>
    </row>
    <row r="419" spans="1:13" ht="45" customHeight="1">
      <c r="A419" s="7" t="s">
        <v>213</v>
      </c>
      <c r="B419" s="19" t="s">
        <v>223</v>
      </c>
      <c r="C419" s="19"/>
      <c r="D419" s="18">
        <v>1</v>
      </c>
      <c r="E419" s="18"/>
      <c r="F419" s="20" t="s">
        <v>28</v>
      </c>
      <c r="G419" s="43"/>
      <c r="H419" s="48">
        <v>42103</v>
      </c>
      <c r="I419" s="48">
        <v>42103</v>
      </c>
      <c r="J419" s="46" t="s">
        <v>12</v>
      </c>
      <c r="K419" s="18"/>
      <c r="L419" s="17">
        <v>484</v>
      </c>
      <c r="M419" s="17" t="e">
        <f>#N/A</f>
        <v>#N/A</v>
      </c>
    </row>
    <row r="420" spans="1:13" ht="45" customHeight="1">
      <c r="A420" s="7" t="s">
        <v>213</v>
      </c>
      <c r="B420" s="19" t="s">
        <v>223</v>
      </c>
      <c r="C420" s="19"/>
      <c r="D420" s="18">
        <v>1</v>
      </c>
      <c r="E420" s="18"/>
      <c r="F420" s="20" t="s">
        <v>28</v>
      </c>
      <c r="G420" s="43"/>
      <c r="H420" s="48">
        <v>42103</v>
      </c>
      <c r="I420" s="48">
        <v>42103</v>
      </c>
      <c r="J420" s="46" t="s">
        <v>12</v>
      </c>
      <c r="K420" s="18"/>
      <c r="L420" s="17">
        <v>406</v>
      </c>
      <c r="M420" s="17" t="e">
        <f>#N/A</f>
        <v>#N/A</v>
      </c>
    </row>
    <row r="421" spans="1:13" ht="45" customHeight="1">
      <c r="A421" s="7" t="s">
        <v>213</v>
      </c>
      <c r="B421" s="19" t="s">
        <v>223</v>
      </c>
      <c r="C421" s="19"/>
      <c r="D421" s="18">
        <v>1</v>
      </c>
      <c r="E421" s="18"/>
      <c r="F421" s="20" t="s">
        <v>28</v>
      </c>
      <c r="G421" s="43"/>
      <c r="H421" s="48">
        <v>42104</v>
      </c>
      <c r="I421" s="48">
        <v>42104</v>
      </c>
      <c r="J421" s="46" t="s">
        <v>12</v>
      </c>
      <c r="K421" s="18"/>
      <c r="L421" s="17">
        <v>406</v>
      </c>
      <c r="M421" s="17" t="e">
        <f>#N/A</f>
        <v>#N/A</v>
      </c>
    </row>
    <row r="422" spans="1:13" ht="45" customHeight="1">
      <c r="A422" s="7" t="s">
        <v>213</v>
      </c>
      <c r="B422" s="19" t="s">
        <v>224</v>
      </c>
      <c r="C422" s="19"/>
      <c r="D422" s="18">
        <v>1</v>
      </c>
      <c r="E422" s="18"/>
      <c r="F422" s="20" t="s">
        <v>28</v>
      </c>
      <c r="G422" s="43"/>
      <c r="H422" s="48">
        <v>42107</v>
      </c>
      <c r="I422" s="48">
        <v>42107</v>
      </c>
      <c r="J422" s="46" t="s">
        <v>12</v>
      </c>
      <c r="K422" s="18"/>
      <c r="L422" s="17">
        <v>278</v>
      </c>
      <c r="M422" s="17" t="e">
        <f>#N/A</f>
        <v>#N/A</v>
      </c>
    </row>
    <row r="423" spans="1:13" ht="45" customHeight="1">
      <c r="A423" s="7" t="s">
        <v>213</v>
      </c>
      <c r="B423" s="19" t="s">
        <v>223</v>
      </c>
      <c r="C423" s="19"/>
      <c r="D423" s="18">
        <v>1</v>
      </c>
      <c r="E423" s="18"/>
      <c r="F423" s="20" t="s">
        <v>28</v>
      </c>
      <c r="G423" s="43"/>
      <c r="H423" s="48">
        <v>42107</v>
      </c>
      <c r="I423" s="48">
        <v>42107</v>
      </c>
      <c r="J423" s="46" t="s">
        <v>12</v>
      </c>
      <c r="K423" s="18"/>
      <c r="L423" s="17">
        <v>484.03</v>
      </c>
      <c r="M423" s="17" t="e">
        <f>#N/A</f>
        <v>#N/A</v>
      </c>
    </row>
    <row r="424" spans="1:13" ht="45" customHeight="1">
      <c r="A424" s="7" t="s">
        <v>213</v>
      </c>
      <c r="B424" s="19" t="s">
        <v>223</v>
      </c>
      <c r="C424" s="19"/>
      <c r="D424" s="18">
        <v>1</v>
      </c>
      <c r="E424" s="18"/>
      <c r="F424" s="20" t="s">
        <v>28</v>
      </c>
      <c r="G424" s="43"/>
      <c r="H424" s="48">
        <v>42107</v>
      </c>
      <c r="I424" s="48">
        <v>42107</v>
      </c>
      <c r="J424" s="46" t="s">
        <v>12</v>
      </c>
      <c r="K424" s="18"/>
      <c r="L424" s="17">
        <v>406</v>
      </c>
      <c r="M424" s="17" t="e">
        <f>#N/A</f>
        <v>#N/A</v>
      </c>
    </row>
    <row r="425" spans="1:13" ht="45" customHeight="1">
      <c r="A425" s="7" t="s">
        <v>213</v>
      </c>
      <c r="B425" s="19" t="s">
        <v>223</v>
      </c>
      <c r="C425" s="19"/>
      <c r="D425" s="18">
        <v>1</v>
      </c>
      <c r="E425" s="18"/>
      <c r="F425" s="20" t="s">
        <v>28</v>
      </c>
      <c r="G425" s="43"/>
      <c r="H425" s="48">
        <v>42138</v>
      </c>
      <c r="I425" s="48">
        <v>42138</v>
      </c>
      <c r="J425" s="46" t="s">
        <v>12</v>
      </c>
      <c r="K425" s="18"/>
      <c r="L425" s="17">
        <v>406</v>
      </c>
      <c r="M425" s="17" t="e">
        <f>#N/A</f>
        <v>#N/A</v>
      </c>
    </row>
    <row r="426" spans="1:13" ht="45" customHeight="1">
      <c r="A426" s="7" t="s">
        <v>213</v>
      </c>
      <c r="B426" s="19" t="s">
        <v>223</v>
      </c>
      <c r="C426" s="19"/>
      <c r="D426" s="18">
        <v>1</v>
      </c>
      <c r="E426" s="18"/>
      <c r="F426" s="20" t="s">
        <v>28</v>
      </c>
      <c r="G426" s="43"/>
      <c r="H426" s="48">
        <v>42109</v>
      </c>
      <c r="I426" s="48">
        <v>42109</v>
      </c>
      <c r="J426" s="46" t="s">
        <v>12</v>
      </c>
      <c r="K426" s="18"/>
      <c r="L426" s="17">
        <v>406</v>
      </c>
      <c r="M426" s="17" t="e">
        <f>#N/A</f>
        <v>#N/A</v>
      </c>
    </row>
    <row r="427" spans="1:13" ht="45" customHeight="1">
      <c r="A427" s="7" t="s">
        <v>213</v>
      </c>
      <c r="B427" s="19" t="s">
        <v>223</v>
      </c>
      <c r="C427" s="19"/>
      <c r="D427" s="18">
        <v>1</v>
      </c>
      <c r="E427" s="18"/>
      <c r="F427" s="20" t="s">
        <v>28</v>
      </c>
      <c r="G427" s="43"/>
      <c r="H427" s="48">
        <v>42114</v>
      </c>
      <c r="I427" s="48">
        <v>42114</v>
      </c>
      <c r="J427" s="46" t="s">
        <v>12</v>
      </c>
      <c r="K427" s="18"/>
      <c r="L427" s="17">
        <v>406</v>
      </c>
      <c r="M427" s="17" t="e">
        <f>#N/A</f>
        <v>#N/A</v>
      </c>
    </row>
    <row r="428" spans="1:13" ht="45" customHeight="1">
      <c r="A428" s="7" t="s">
        <v>213</v>
      </c>
      <c r="B428" s="19" t="s">
        <v>223</v>
      </c>
      <c r="C428" s="19"/>
      <c r="D428" s="18">
        <v>1</v>
      </c>
      <c r="E428" s="18"/>
      <c r="F428" s="20" t="s">
        <v>28</v>
      </c>
      <c r="G428" s="43"/>
      <c r="H428" s="48">
        <v>42115</v>
      </c>
      <c r="I428" s="48">
        <v>42115</v>
      </c>
      <c r="J428" s="46" t="s">
        <v>12</v>
      </c>
      <c r="K428" s="18"/>
      <c r="L428" s="17">
        <v>406</v>
      </c>
      <c r="M428" s="17" t="e">
        <f>#N/A</f>
        <v>#N/A</v>
      </c>
    </row>
    <row r="429" spans="1:13" ht="45" customHeight="1">
      <c r="A429" s="7" t="s">
        <v>213</v>
      </c>
      <c r="B429" s="19" t="s">
        <v>223</v>
      </c>
      <c r="C429" s="19"/>
      <c r="D429" s="18">
        <v>1</v>
      </c>
      <c r="E429" s="18"/>
      <c r="F429" s="20" t="s">
        <v>28</v>
      </c>
      <c r="G429" s="43"/>
      <c r="H429" s="48">
        <v>42114</v>
      </c>
      <c r="I429" s="48">
        <v>42114</v>
      </c>
      <c r="J429" s="46" t="s">
        <v>12</v>
      </c>
      <c r="K429" s="18"/>
      <c r="L429" s="17">
        <v>484</v>
      </c>
      <c r="M429" s="17" t="e">
        <f>#N/A</f>
        <v>#N/A</v>
      </c>
    </row>
    <row r="430" spans="1:13" ht="45" customHeight="1">
      <c r="A430" s="7" t="s">
        <v>213</v>
      </c>
      <c r="B430" s="19" t="s">
        <v>223</v>
      </c>
      <c r="C430" s="19"/>
      <c r="D430" s="18">
        <v>1</v>
      </c>
      <c r="E430" s="18"/>
      <c r="F430" s="20" t="s">
        <v>28</v>
      </c>
      <c r="G430" s="43"/>
      <c r="H430" s="48">
        <v>42116</v>
      </c>
      <c r="I430" s="48">
        <v>42116</v>
      </c>
      <c r="J430" s="46" t="s">
        <v>12</v>
      </c>
      <c r="K430" s="18"/>
      <c r="L430" s="17">
        <v>406</v>
      </c>
      <c r="M430" s="17" t="e">
        <f>#N/A</f>
        <v>#N/A</v>
      </c>
    </row>
    <row r="431" spans="1:13" ht="45" customHeight="1">
      <c r="A431" s="7" t="s">
        <v>213</v>
      </c>
      <c r="B431" s="19" t="s">
        <v>223</v>
      </c>
      <c r="C431" s="19"/>
      <c r="D431" s="18">
        <v>1</v>
      </c>
      <c r="E431" s="18"/>
      <c r="F431" s="20" t="s">
        <v>28</v>
      </c>
      <c r="G431" s="43"/>
      <c r="H431" s="48">
        <v>42118</v>
      </c>
      <c r="I431" s="48">
        <v>42118</v>
      </c>
      <c r="J431" s="46" t="s">
        <v>12</v>
      </c>
      <c r="K431" s="18"/>
      <c r="L431" s="17">
        <v>406</v>
      </c>
      <c r="M431" s="17" t="e">
        <f>#N/A</f>
        <v>#N/A</v>
      </c>
    </row>
    <row r="432" spans="1:13" ht="45" customHeight="1">
      <c r="A432" s="7" t="s">
        <v>213</v>
      </c>
      <c r="B432" s="19" t="s">
        <v>223</v>
      </c>
      <c r="C432" s="19"/>
      <c r="D432" s="18">
        <v>1</v>
      </c>
      <c r="E432" s="18"/>
      <c r="F432" s="20" t="s">
        <v>28</v>
      </c>
      <c r="G432" s="43"/>
      <c r="H432" s="48">
        <v>42122</v>
      </c>
      <c r="I432" s="48">
        <v>42122</v>
      </c>
      <c r="J432" s="46" t="s">
        <v>12</v>
      </c>
      <c r="K432" s="18"/>
      <c r="L432" s="17">
        <v>406</v>
      </c>
      <c r="M432" s="17" t="e">
        <f>#N/A</f>
        <v>#N/A</v>
      </c>
    </row>
    <row r="433" spans="1:13" ht="45" customHeight="1">
      <c r="A433" s="7" t="s">
        <v>213</v>
      </c>
      <c r="B433" s="19" t="s">
        <v>223</v>
      </c>
      <c r="C433" s="19"/>
      <c r="D433" s="18">
        <v>1</v>
      </c>
      <c r="E433" s="18"/>
      <c r="F433" s="20" t="s">
        <v>28</v>
      </c>
      <c r="G433" s="43"/>
      <c r="H433" s="48">
        <v>42123</v>
      </c>
      <c r="I433" s="48">
        <v>42123</v>
      </c>
      <c r="J433" s="46" t="s">
        <v>12</v>
      </c>
      <c r="K433" s="18"/>
      <c r="L433" s="17">
        <v>484</v>
      </c>
      <c r="M433" s="17" t="e">
        <f>#N/A</f>
        <v>#N/A</v>
      </c>
    </row>
    <row r="434" spans="1:13" ht="45" customHeight="1">
      <c r="A434" s="7" t="s">
        <v>213</v>
      </c>
      <c r="B434" s="19" t="s">
        <v>223</v>
      </c>
      <c r="C434" s="19"/>
      <c r="D434" s="18">
        <v>1</v>
      </c>
      <c r="E434" s="18"/>
      <c r="F434" s="20" t="s">
        <v>28</v>
      </c>
      <c r="G434" s="43"/>
      <c r="H434" s="48">
        <v>42121</v>
      </c>
      <c r="I434" s="48">
        <v>42121</v>
      </c>
      <c r="J434" s="46" t="s">
        <v>12</v>
      </c>
      <c r="K434" s="18"/>
      <c r="L434" s="17">
        <v>406</v>
      </c>
      <c r="M434" s="17" t="e">
        <f>#N/A</f>
        <v>#N/A</v>
      </c>
    </row>
    <row r="435" spans="1:13" ht="45" customHeight="1">
      <c r="A435" s="7" t="s">
        <v>213</v>
      </c>
      <c r="B435" s="19" t="s">
        <v>223</v>
      </c>
      <c r="C435" s="19"/>
      <c r="D435" s="18">
        <v>1</v>
      </c>
      <c r="E435" s="18"/>
      <c r="F435" s="20" t="s">
        <v>28</v>
      </c>
      <c r="G435" s="43"/>
      <c r="H435" s="48">
        <v>42123</v>
      </c>
      <c r="I435" s="48">
        <v>42123</v>
      </c>
      <c r="J435" s="46" t="s">
        <v>12</v>
      </c>
      <c r="K435" s="18"/>
      <c r="L435" s="17">
        <v>406</v>
      </c>
      <c r="M435" s="17" t="e">
        <f>#N/A</f>
        <v>#N/A</v>
      </c>
    </row>
    <row r="436" spans="1:13" ht="45" customHeight="1">
      <c r="A436" s="7" t="s">
        <v>213</v>
      </c>
      <c r="B436" s="19" t="s">
        <v>223</v>
      </c>
      <c r="C436" s="19"/>
      <c r="D436" s="18">
        <v>1</v>
      </c>
      <c r="E436" s="18"/>
      <c r="F436" s="20" t="s">
        <v>28</v>
      </c>
      <c r="G436" s="43"/>
      <c r="H436" s="48">
        <v>42124</v>
      </c>
      <c r="I436" s="48">
        <v>42124</v>
      </c>
      <c r="J436" s="46" t="s">
        <v>12</v>
      </c>
      <c r="K436" s="18"/>
      <c r="L436" s="17">
        <v>406</v>
      </c>
      <c r="M436" s="17" t="e">
        <f>#N/A</f>
        <v>#N/A</v>
      </c>
    </row>
    <row r="437" spans="1:13" ht="45" customHeight="1">
      <c r="A437" s="7" t="s">
        <v>213</v>
      </c>
      <c r="B437" s="19" t="s">
        <v>223</v>
      </c>
      <c r="C437" s="19"/>
      <c r="D437" s="18">
        <v>1</v>
      </c>
      <c r="E437" s="18"/>
      <c r="F437" s="20" t="s">
        <v>28</v>
      </c>
      <c r="G437" s="43"/>
      <c r="H437" s="48">
        <v>42131</v>
      </c>
      <c r="I437" s="48">
        <v>42131</v>
      </c>
      <c r="J437" s="46" t="s">
        <v>12</v>
      </c>
      <c r="K437" s="18"/>
      <c r="L437" s="17">
        <v>406</v>
      </c>
      <c r="M437" s="17" t="e">
        <f>#N/A</f>
        <v>#N/A</v>
      </c>
    </row>
    <row r="438" spans="1:13" ht="45" customHeight="1">
      <c r="A438" s="7" t="s">
        <v>213</v>
      </c>
      <c r="B438" s="19" t="s">
        <v>223</v>
      </c>
      <c r="C438" s="19"/>
      <c r="D438" s="18">
        <v>1</v>
      </c>
      <c r="E438" s="18"/>
      <c r="F438" s="20" t="s">
        <v>28</v>
      </c>
      <c r="G438" s="43"/>
      <c r="H438" s="48">
        <v>42136</v>
      </c>
      <c r="I438" s="48">
        <v>42136</v>
      </c>
      <c r="J438" s="46" t="s">
        <v>12</v>
      </c>
      <c r="K438" s="18"/>
      <c r="L438" s="17">
        <v>406</v>
      </c>
      <c r="M438" s="17" t="e">
        <f>#N/A</f>
        <v>#N/A</v>
      </c>
    </row>
    <row r="439" spans="1:13" ht="45" customHeight="1">
      <c r="A439" s="7" t="s">
        <v>213</v>
      </c>
      <c r="B439" s="19" t="s">
        <v>223</v>
      </c>
      <c r="C439" s="19"/>
      <c r="D439" s="18">
        <v>1</v>
      </c>
      <c r="E439" s="18"/>
      <c r="F439" s="20" t="s">
        <v>28</v>
      </c>
      <c r="G439" s="43"/>
      <c r="H439" s="48">
        <v>42136</v>
      </c>
      <c r="I439" s="48">
        <v>42136</v>
      </c>
      <c r="J439" s="46" t="s">
        <v>12</v>
      </c>
      <c r="K439" s="18"/>
      <c r="L439" s="17">
        <v>484</v>
      </c>
      <c r="M439" s="17" t="e">
        <f>#N/A</f>
        <v>#N/A</v>
      </c>
    </row>
    <row r="440" spans="1:13" ht="45" customHeight="1">
      <c r="A440" s="7" t="s">
        <v>213</v>
      </c>
      <c r="B440" s="19" t="s">
        <v>223</v>
      </c>
      <c r="C440" s="19"/>
      <c r="D440" s="18">
        <v>1</v>
      </c>
      <c r="E440" s="18"/>
      <c r="F440" s="20" t="s">
        <v>28</v>
      </c>
      <c r="G440" s="43"/>
      <c r="H440" s="48">
        <v>42137</v>
      </c>
      <c r="I440" s="48">
        <v>42137</v>
      </c>
      <c r="J440" s="46" t="s">
        <v>12</v>
      </c>
      <c r="K440" s="18"/>
      <c r="L440" s="17">
        <v>406</v>
      </c>
      <c r="M440" s="17" t="e">
        <f>#N/A</f>
        <v>#N/A</v>
      </c>
    </row>
    <row r="441" spans="1:13" ht="45" customHeight="1">
      <c r="A441" s="7" t="s">
        <v>213</v>
      </c>
      <c r="B441" s="19" t="s">
        <v>223</v>
      </c>
      <c r="C441" s="19"/>
      <c r="D441" s="18">
        <v>1</v>
      </c>
      <c r="E441" s="18"/>
      <c r="F441" s="20" t="s">
        <v>28</v>
      </c>
      <c r="G441" s="43"/>
      <c r="H441" s="48">
        <v>42138</v>
      </c>
      <c r="I441" s="48">
        <v>42138</v>
      </c>
      <c r="J441" s="46" t="s">
        <v>12</v>
      </c>
      <c r="K441" s="18"/>
      <c r="L441" s="17">
        <v>406</v>
      </c>
      <c r="M441" s="17" t="e">
        <f>#N/A</f>
        <v>#N/A</v>
      </c>
    </row>
    <row r="442" spans="1:13" ht="45" customHeight="1">
      <c r="A442" s="7" t="s">
        <v>213</v>
      </c>
      <c r="B442" s="19" t="s">
        <v>225</v>
      </c>
      <c r="C442" s="19"/>
      <c r="D442" s="18">
        <v>1</v>
      </c>
      <c r="E442" s="18"/>
      <c r="F442" s="20" t="s">
        <v>11</v>
      </c>
      <c r="G442" s="43"/>
      <c r="H442" s="48">
        <v>42139</v>
      </c>
      <c r="I442" s="48">
        <v>42139</v>
      </c>
      <c r="J442" s="46" t="s">
        <v>12</v>
      </c>
      <c r="K442" s="18"/>
      <c r="L442" s="17">
        <v>1390</v>
      </c>
      <c r="M442" s="17" t="e">
        <f>#N/A</f>
        <v>#N/A</v>
      </c>
    </row>
    <row r="443" spans="1:13" ht="45" customHeight="1">
      <c r="A443" s="7" t="s">
        <v>213</v>
      </c>
      <c r="B443" s="19" t="s">
        <v>223</v>
      </c>
      <c r="C443" s="19"/>
      <c r="D443" s="18">
        <v>1</v>
      </c>
      <c r="E443" s="18"/>
      <c r="F443" s="20" t="s">
        <v>28</v>
      </c>
      <c r="G443" s="43"/>
      <c r="H443" s="48">
        <v>42143</v>
      </c>
      <c r="I443" s="48">
        <v>42143</v>
      </c>
      <c r="J443" s="46" t="s">
        <v>12</v>
      </c>
      <c r="K443" s="18"/>
      <c r="L443" s="17">
        <v>406</v>
      </c>
      <c r="M443" s="17" t="e">
        <f>#N/A</f>
        <v>#N/A</v>
      </c>
    </row>
    <row r="444" spans="1:13" ht="45" customHeight="1">
      <c r="A444" s="7" t="s">
        <v>213</v>
      </c>
      <c r="B444" s="19" t="s">
        <v>223</v>
      </c>
      <c r="C444" s="19"/>
      <c r="D444" s="18">
        <v>1</v>
      </c>
      <c r="E444" s="18"/>
      <c r="F444" s="20" t="s">
        <v>28</v>
      </c>
      <c r="G444" s="43"/>
      <c r="H444" s="48">
        <v>42139</v>
      </c>
      <c r="I444" s="48">
        <v>42139</v>
      </c>
      <c r="J444" s="46" t="s">
        <v>12</v>
      </c>
      <c r="K444" s="18"/>
      <c r="L444" s="17">
        <v>256</v>
      </c>
      <c r="M444" s="17" t="e">
        <f>#N/A</f>
        <v>#N/A</v>
      </c>
    </row>
    <row r="445" spans="1:13" ht="45" customHeight="1">
      <c r="A445" s="7" t="s">
        <v>213</v>
      </c>
      <c r="B445" s="19" t="s">
        <v>223</v>
      </c>
      <c r="C445" s="19"/>
      <c r="D445" s="18">
        <v>1</v>
      </c>
      <c r="E445" s="18"/>
      <c r="F445" s="20" t="s">
        <v>28</v>
      </c>
      <c r="G445" s="43"/>
      <c r="H445" s="48">
        <v>42144</v>
      </c>
      <c r="I445" s="48">
        <v>42144</v>
      </c>
      <c r="J445" s="46" t="s">
        <v>12</v>
      </c>
      <c r="K445" s="18"/>
      <c r="L445" s="17">
        <v>256</v>
      </c>
      <c r="M445" s="17" t="e">
        <f>#N/A</f>
        <v>#N/A</v>
      </c>
    </row>
    <row r="446" spans="1:13" ht="45" customHeight="1">
      <c r="A446" s="7" t="s">
        <v>213</v>
      </c>
      <c r="B446" s="19" t="s">
        <v>223</v>
      </c>
      <c r="C446" s="19"/>
      <c r="D446" s="18">
        <v>1</v>
      </c>
      <c r="E446" s="18"/>
      <c r="F446" s="20" t="s">
        <v>28</v>
      </c>
      <c r="G446" s="43"/>
      <c r="H446" s="48">
        <v>42145</v>
      </c>
      <c r="I446" s="48">
        <v>42145</v>
      </c>
      <c r="J446" s="46" t="s">
        <v>12</v>
      </c>
      <c r="K446" s="18"/>
      <c r="L446" s="17">
        <v>406</v>
      </c>
      <c r="M446" s="17" t="e">
        <f>#N/A</f>
        <v>#N/A</v>
      </c>
    </row>
    <row r="447" spans="1:13" ht="45" customHeight="1">
      <c r="A447" s="7" t="s">
        <v>213</v>
      </c>
      <c r="B447" s="19" t="s">
        <v>223</v>
      </c>
      <c r="C447" s="19"/>
      <c r="D447" s="18">
        <v>1</v>
      </c>
      <c r="E447" s="18"/>
      <c r="F447" s="20" t="s">
        <v>28</v>
      </c>
      <c r="G447" s="43"/>
      <c r="H447" s="48">
        <v>42146</v>
      </c>
      <c r="I447" s="48">
        <v>42146</v>
      </c>
      <c r="J447" s="46" t="s">
        <v>12</v>
      </c>
      <c r="K447" s="18"/>
      <c r="L447" s="17">
        <v>406</v>
      </c>
      <c r="M447" s="17" t="e">
        <f>#N/A</f>
        <v>#N/A</v>
      </c>
    </row>
    <row r="448" spans="1:13" ht="45" customHeight="1">
      <c r="A448" s="7" t="s">
        <v>213</v>
      </c>
      <c r="B448" s="19" t="s">
        <v>223</v>
      </c>
      <c r="C448" s="19"/>
      <c r="D448" s="18">
        <v>1</v>
      </c>
      <c r="E448" s="18"/>
      <c r="F448" s="20" t="s">
        <v>28</v>
      </c>
      <c r="G448" s="43"/>
      <c r="H448" s="48">
        <v>42149</v>
      </c>
      <c r="I448" s="48">
        <v>42149</v>
      </c>
      <c r="J448" s="46" t="s">
        <v>12</v>
      </c>
      <c r="K448" s="18"/>
      <c r="L448" s="17">
        <v>406</v>
      </c>
      <c r="M448" s="17" t="e">
        <f>#N/A</f>
        <v>#N/A</v>
      </c>
    </row>
    <row r="449" spans="1:13" ht="45" customHeight="1">
      <c r="A449" s="7" t="s">
        <v>213</v>
      </c>
      <c r="B449" s="19" t="s">
        <v>223</v>
      </c>
      <c r="C449" s="19"/>
      <c r="D449" s="18">
        <v>1</v>
      </c>
      <c r="E449" s="18"/>
      <c r="F449" s="20" t="s">
        <v>28</v>
      </c>
      <c r="G449" s="43"/>
      <c r="H449" s="48">
        <v>42149</v>
      </c>
      <c r="I449" s="48">
        <v>42149</v>
      </c>
      <c r="J449" s="46" t="s">
        <v>12</v>
      </c>
      <c r="K449" s="18"/>
      <c r="L449" s="17">
        <v>484</v>
      </c>
      <c r="M449" s="17" t="e">
        <f>#N/A</f>
        <v>#N/A</v>
      </c>
    </row>
    <row r="450" spans="1:13" ht="45" customHeight="1">
      <c r="A450" s="7" t="s">
        <v>213</v>
      </c>
      <c r="B450" s="19" t="s">
        <v>223</v>
      </c>
      <c r="C450" s="19"/>
      <c r="D450" s="18">
        <v>1</v>
      </c>
      <c r="E450" s="18"/>
      <c r="F450" s="20" t="s">
        <v>28</v>
      </c>
      <c r="G450" s="43"/>
      <c r="H450" s="48">
        <v>42151</v>
      </c>
      <c r="I450" s="48">
        <v>42151</v>
      </c>
      <c r="J450" s="46" t="s">
        <v>12</v>
      </c>
      <c r="K450" s="18"/>
      <c r="L450" s="17">
        <v>406</v>
      </c>
      <c r="M450" s="17" t="e">
        <f>#N/A</f>
        <v>#N/A</v>
      </c>
    </row>
    <row r="451" spans="1:13" ht="45" customHeight="1">
      <c r="A451" s="7" t="s">
        <v>213</v>
      </c>
      <c r="B451" s="19" t="s">
        <v>223</v>
      </c>
      <c r="C451" s="19"/>
      <c r="D451" s="18">
        <v>1</v>
      </c>
      <c r="E451" s="18"/>
      <c r="F451" s="20" t="s">
        <v>28</v>
      </c>
      <c r="G451" s="43"/>
      <c r="H451" s="48">
        <v>42152</v>
      </c>
      <c r="I451" s="48">
        <v>42152</v>
      </c>
      <c r="J451" s="46" t="s">
        <v>12</v>
      </c>
      <c r="K451" s="18"/>
      <c r="L451" s="17">
        <v>406</v>
      </c>
      <c r="M451" s="17" t="e">
        <f>#N/A</f>
        <v>#N/A</v>
      </c>
    </row>
    <row r="452" spans="1:13" ht="45" customHeight="1">
      <c r="A452" s="7" t="s">
        <v>213</v>
      </c>
      <c r="B452" s="19" t="s">
        <v>223</v>
      </c>
      <c r="C452" s="19"/>
      <c r="D452" s="18">
        <v>1</v>
      </c>
      <c r="E452" s="18"/>
      <c r="F452" s="20" t="s">
        <v>28</v>
      </c>
      <c r="G452" s="43"/>
      <c r="H452" s="48">
        <v>42153</v>
      </c>
      <c r="I452" s="48">
        <v>42153</v>
      </c>
      <c r="J452" s="46" t="s">
        <v>12</v>
      </c>
      <c r="K452" s="18"/>
      <c r="L452" s="17">
        <v>256</v>
      </c>
      <c r="M452" s="17" t="e">
        <f>#N/A</f>
        <v>#N/A</v>
      </c>
    </row>
    <row r="453" spans="1:13" ht="45" customHeight="1">
      <c r="A453" s="7" t="s">
        <v>213</v>
      </c>
      <c r="B453" s="19" t="s">
        <v>223</v>
      </c>
      <c r="C453" s="19"/>
      <c r="D453" s="18">
        <v>1</v>
      </c>
      <c r="E453" s="18"/>
      <c r="F453" s="20" t="s">
        <v>28</v>
      </c>
      <c r="G453" s="43"/>
      <c r="H453" s="48">
        <v>42153</v>
      </c>
      <c r="I453" s="48">
        <v>42153</v>
      </c>
      <c r="J453" s="46" t="s">
        <v>12</v>
      </c>
      <c r="K453" s="18"/>
      <c r="L453" s="17">
        <v>406</v>
      </c>
      <c r="M453" s="17" t="e">
        <f>#N/A</f>
        <v>#N/A</v>
      </c>
    </row>
    <row r="454" spans="1:13" ht="45" customHeight="1">
      <c r="A454" s="7" t="s">
        <v>213</v>
      </c>
      <c r="B454" s="19" t="s">
        <v>223</v>
      </c>
      <c r="C454" s="19"/>
      <c r="D454" s="18">
        <v>1</v>
      </c>
      <c r="E454" s="18"/>
      <c r="F454" s="20" t="s">
        <v>28</v>
      </c>
      <c r="G454" s="43"/>
      <c r="H454" s="48">
        <v>42156</v>
      </c>
      <c r="I454" s="48">
        <v>42156</v>
      </c>
      <c r="J454" s="46" t="s">
        <v>12</v>
      </c>
      <c r="K454" s="18"/>
      <c r="L454" s="17">
        <v>406</v>
      </c>
      <c r="M454" s="17" t="e">
        <f>#N/A</f>
        <v>#N/A</v>
      </c>
    </row>
    <row r="455" spans="1:13" ht="45" customHeight="1">
      <c r="A455" s="7" t="s">
        <v>213</v>
      </c>
      <c r="B455" s="19" t="s">
        <v>223</v>
      </c>
      <c r="C455" s="19"/>
      <c r="D455" s="18">
        <v>1</v>
      </c>
      <c r="E455" s="18"/>
      <c r="F455" s="20" t="s">
        <v>28</v>
      </c>
      <c r="G455" s="43"/>
      <c r="H455" s="48">
        <v>42159</v>
      </c>
      <c r="I455" s="48">
        <v>42159</v>
      </c>
      <c r="J455" s="46" t="s">
        <v>12</v>
      </c>
      <c r="K455" s="18"/>
      <c r="L455" s="17">
        <v>406</v>
      </c>
      <c r="M455" s="17" t="e">
        <f>#N/A</f>
        <v>#N/A</v>
      </c>
    </row>
    <row r="456" spans="1:13" ht="45" customHeight="1">
      <c r="A456" s="7" t="s">
        <v>213</v>
      </c>
      <c r="B456" s="19" t="s">
        <v>223</v>
      </c>
      <c r="C456" s="19"/>
      <c r="D456" s="18">
        <v>1</v>
      </c>
      <c r="E456" s="18"/>
      <c r="F456" s="20" t="s">
        <v>28</v>
      </c>
      <c r="G456" s="43"/>
      <c r="H456" s="48">
        <v>42156</v>
      </c>
      <c r="I456" s="48">
        <v>42156</v>
      </c>
      <c r="J456" s="46" t="s">
        <v>12</v>
      </c>
      <c r="K456" s="18"/>
      <c r="L456" s="17">
        <v>684</v>
      </c>
      <c r="M456" s="17" t="e">
        <f>#N/A</f>
        <v>#N/A</v>
      </c>
    </row>
    <row r="457" spans="1:13" ht="45" customHeight="1">
      <c r="A457" s="7" t="s">
        <v>213</v>
      </c>
      <c r="B457" s="19" t="s">
        <v>223</v>
      </c>
      <c r="C457" s="19"/>
      <c r="D457" s="18">
        <v>1</v>
      </c>
      <c r="E457" s="18"/>
      <c r="F457" s="20" t="s">
        <v>28</v>
      </c>
      <c r="G457" s="43"/>
      <c r="H457" s="48">
        <v>42157</v>
      </c>
      <c r="I457" s="48">
        <v>42157</v>
      </c>
      <c r="J457" s="46" t="s">
        <v>12</v>
      </c>
      <c r="K457" s="18"/>
      <c r="L457" s="17">
        <v>256</v>
      </c>
      <c r="M457" s="17" t="e">
        <f>#N/A</f>
        <v>#N/A</v>
      </c>
    </row>
    <row r="458" spans="1:13" ht="45" customHeight="1">
      <c r="A458" s="7" t="s">
        <v>213</v>
      </c>
      <c r="B458" s="19" t="s">
        <v>223</v>
      </c>
      <c r="C458" s="19"/>
      <c r="D458" s="18">
        <v>1</v>
      </c>
      <c r="E458" s="18"/>
      <c r="F458" s="20" t="s">
        <v>28</v>
      </c>
      <c r="G458" s="43"/>
      <c r="H458" s="48">
        <v>42157</v>
      </c>
      <c r="I458" s="48">
        <v>42157</v>
      </c>
      <c r="J458" s="46" t="s">
        <v>12</v>
      </c>
      <c r="K458" s="18"/>
      <c r="L458" s="17">
        <v>150</v>
      </c>
      <c r="M458" s="17" t="e">
        <f>#N/A</f>
        <v>#N/A</v>
      </c>
    </row>
    <row r="459" spans="1:13" ht="45" customHeight="1">
      <c r="A459" s="7" t="s">
        <v>213</v>
      </c>
      <c r="B459" s="19" t="s">
        <v>223</v>
      </c>
      <c r="C459" s="19"/>
      <c r="D459" s="18">
        <v>1</v>
      </c>
      <c r="E459" s="18"/>
      <c r="F459" s="20" t="s">
        <v>28</v>
      </c>
      <c r="G459" s="43"/>
      <c r="H459" s="48">
        <v>42153</v>
      </c>
      <c r="I459" s="48">
        <v>42153</v>
      </c>
      <c r="J459" s="46" t="s">
        <v>12</v>
      </c>
      <c r="K459" s="18"/>
      <c r="L459" s="17">
        <v>158</v>
      </c>
      <c r="M459" s="17" t="e">
        <f>#N/A</f>
        <v>#N/A</v>
      </c>
    </row>
    <row r="460" spans="1:13" ht="45" customHeight="1">
      <c r="A460" s="7" t="s">
        <v>213</v>
      </c>
      <c r="B460" s="19" t="s">
        <v>223</v>
      </c>
      <c r="C460" s="19"/>
      <c r="D460" s="18">
        <v>1</v>
      </c>
      <c r="E460" s="18"/>
      <c r="F460" s="20" t="s">
        <v>28</v>
      </c>
      <c r="G460" s="43"/>
      <c r="H460" s="48">
        <v>42139</v>
      </c>
      <c r="I460" s="48">
        <v>42139</v>
      </c>
      <c r="J460" s="46" t="s">
        <v>12</v>
      </c>
      <c r="K460" s="18"/>
      <c r="L460" s="17">
        <v>166</v>
      </c>
      <c r="M460" s="17" t="e">
        <f>#N/A</f>
        <v>#N/A</v>
      </c>
    </row>
    <row r="461" spans="1:13" ht="45" customHeight="1">
      <c r="A461" s="7" t="s">
        <v>213</v>
      </c>
      <c r="B461" s="19" t="s">
        <v>223</v>
      </c>
      <c r="C461" s="19"/>
      <c r="D461" s="18">
        <v>1</v>
      </c>
      <c r="E461" s="18"/>
      <c r="F461" s="20" t="s">
        <v>28</v>
      </c>
      <c r="G461" s="43"/>
      <c r="H461" s="48">
        <v>42144</v>
      </c>
      <c r="I461" s="48">
        <v>42144</v>
      </c>
      <c r="J461" s="46" t="s">
        <v>12</v>
      </c>
      <c r="K461" s="18"/>
      <c r="L461" s="17">
        <v>166</v>
      </c>
      <c r="M461" s="17" t="e">
        <f>#N/A</f>
        <v>#N/A</v>
      </c>
    </row>
    <row r="462" spans="1:13" ht="45" customHeight="1">
      <c r="A462" s="7" t="s">
        <v>213</v>
      </c>
      <c r="B462" s="19" t="s">
        <v>223</v>
      </c>
      <c r="C462" s="19"/>
      <c r="D462" s="18">
        <v>1</v>
      </c>
      <c r="E462" s="18"/>
      <c r="F462" s="20" t="s">
        <v>28</v>
      </c>
      <c r="G462" s="43"/>
      <c r="H462" s="48">
        <v>42101</v>
      </c>
      <c r="I462" s="48">
        <v>42101</v>
      </c>
      <c r="J462" s="46" t="s">
        <v>12</v>
      </c>
      <c r="K462" s="18"/>
      <c r="L462" s="17">
        <v>8</v>
      </c>
      <c r="M462" s="17" t="e">
        <f>#N/A</f>
        <v>#N/A</v>
      </c>
    </row>
    <row r="463" spans="1:13" ht="45" customHeight="1">
      <c r="A463" s="7" t="s">
        <v>213</v>
      </c>
      <c r="B463" s="19" t="s">
        <v>223</v>
      </c>
      <c r="C463" s="19"/>
      <c r="D463" s="18">
        <v>1</v>
      </c>
      <c r="E463" s="18"/>
      <c r="F463" s="20" t="s">
        <v>28</v>
      </c>
      <c r="G463" s="43"/>
      <c r="H463" s="48">
        <v>42100</v>
      </c>
      <c r="I463" s="48">
        <v>42100</v>
      </c>
      <c r="J463" s="46" t="s">
        <v>12</v>
      </c>
      <c r="K463" s="18"/>
      <c r="L463" s="17">
        <v>8</v>
      </c>
      <c r="M463" s="17" t="e">
        <f>#N/A</f>
        <v>#N/A</v>
      </c>
    </row>
    <row r="464" spans="1:13" ht="45" customHeight="1">
      <c r="A464" s="7" t="s">
        <v>213</v>
      </c>
      <c r="B464" s="19" t="s">
        <v>223</v>
      </c>
      <c r="C464" s="19"/>
      <c r="D464" s="18">
        <v>1</v>
      </c>
      <c r="E464" s="18"/>
      <c r="F464" s="20" t="s">
        <v>28</v>
      </c>
      <c r="G464" s="43"/>
      <c r="H464" s="48">
        <v>42076</v>
      </c>
      <c r="I464" s="48">
        <v>42076</v>
      </c>
      <c r="J464" s="46" t="s">
        <v>12</v>
      </c>
      <c r="K464" s="18"/>
      <c r="L464" s="17">
        <v>166</v>
      </c>
      <c r="M464" s="17" t="e">
        <f>#N/A</f>
        <v>#N/A</v>
      </c>
    </row>
    <row r="465" spans="1:13" ht="45" customHeight="1">
      <c r="A465" s="7" t="s">
        <v>213</v>
      </c>
      <c r="B465" s="19" t="s">
        <v>221</v>
      </c>
      <c r="C465" s="19"/>
      <c r="D465" s="18">
        <v>1</v>
      </c>
      <c r="E465" s="18"/>
      <c r="F465" s="20" t="s">
        <v>28</v>
      </c>
      <c r="G465" s="43"/>
      <c r="H465" s="48">
        <v>42018</v>
      </c>
      <c r="I465" s="48">
        <v>42018</v>
      </c>
      <c r="J465" s="46" t="s">
        <v>12</v>
      </c>
      <c r="K465" s="18"/>
      <c r="L465" s="17">
        <v>18</v>
      </c>
      <c r="M465" s="17" t="e">
        <f>#N/A</f>
        <v>#N/A</v>
      </c>
    </row>
    <row r="466" spans="1:13" ht="45" customHeight="1">
      <c r="A466" s="7" t="s">
        <v>213</v>
      </c>
      <c r="B466" s="19" t="s">
        <v>223</v>
      </c>
      <c r="C466" s="19"/>
      <c r="D466" s="18">
        <v>1</v>
      </c>
      <c r="E466" s="18"/>
      <c r="F466" s="20" t="s">
        <v>28</v>
      </c>
      <c r="G466" s="43"/>
      <c r="H466" s="48">
        <v>42157</v>
      </c>
      <c r="I466" s="48">
        <v>42157</v>
      </c>
      <c r="J466" s="46" t="s">
        <v>12</v>
      </c>
      <c r="K466" s="18"/>
      <c r="L466" s="17">
        <v>200</v>
      </c>
      <c r="M466" s="17" t="e">
        <f>#N/A</f>
        <v>#N/A</v>
      </c>
    </row>
    <row r="467" spans="1:13" ht="45" customHeight="1">
      <c r="A467" s="7" t="s">
        <v>213</v>
      </c>
      <c r="B467" s="19" t="s">
        <v>223</v>
      </c>
      <c r="C467" s="19"/>
      <c r="D467" s="18">
        <v>1</v>
      </c>
      <c r="E467" s="18"/>
      <c r="F467" s="20" t="s">
        <v>28</v>
      </c>
      <c r="G467" s="43"/>
      <c r="H467" s="48">
        <v>42156</v>
      </c>
      <c r="I467" s="48">
        <v>42156</v>
      </c>
      <c r="J467" s="46" t="s">
        <v>12</v>
      </c>
      <c r="K467" s="18"/>
      <c r="L467" s="17">
        <v>200</v>
      </c>
      <c r="M467" s="17" t="e">
        <f>#N/A</f>
        <v>#N/A</v>
      </c>
    </row>
    <row r="468" spans="1:13" ht="45" customHeight="1">
      <c r="A468" s="7" t="s">
        <v>213</v>
      </c>
      <c r="B468" s="19" t="s">
        <v>223</v>
      </c>
      <c r="C468" s="19"/>
      <c r="D468" s="18">
        <v>1</v>
      </c>
      <c r="E468" s="18"/>
      <c r="F468" s="20" t="s">
        <v>28</v>
      </c>
      <c r="G468" s="43"/>
      <c r="H468" s="48">
        <v>42159</v>
      </c>
      <c r="I468" s="48">
        <v>42159</v>
      </c>
      <c r="J468" s="46" t="s">
        <v>12</v>
      </c>
      <c r="K468" s="18"/>
      <c r="L468" s="17">
        <v>195</v>
      </c>
      <c r="M468" s="17" t="e">
        <f>#N/A</f>
        <v>#N/A</v>
      </c>
    </row>
    <row r="469" spans="1:13" ht="45" customHeight="1">
      <c r="A469" s="7" t="s">
        <v>213</v>
      </c>
      <c r="B469" s="19" t="s">
        <v>223</v>
      </c>
      <c r="C469" s="19"/>
      <c r="D469" s="18">
        <v>1</v>
      </c>
      <c r="E469" s="18"/>
      <c r="F469" s="20" t="s">
        <v>28</v>
      </c>
      <c r="G469" s="43"/>
      <c r="H469" s="48">
        <v>42156</v>
      </c>
      <c r="I469" s="48">
        <v>42156</v>
      </c>
      <c r="J469" s="46" t="s">
        <v>12</v>
      </c>
      <c r="K469" s="18"/>
      <c r="L469" s="17">
        <v>196.65</v>
      </c>
      <c r="M469" s="17" t="e">
        <f>#N/A</f>
        <v>#N/A</v>
      </c>
    </row>
    <row r="470" spans="1:13" ht="45" customHeight="1">
      <c r="A470" s="7" t="s">
        <v>213</v>
      </c>
      <c r="B470" s="19" t="s">
        <v>223</v>
      </c>
      <c r="C470" s="19"/>
      <c r="D470" s="18">
        <v>1</v>
      </c>
      <c r="E470" s="18"/>
      <c r="F470" s="20" t="s">
        <v>28</v>
      </c>
      <c r="G470" s="43"/>
      <c r="H470" s="48">
        <v>42153</v>
      </c>
      <c r="I470" s="48">
        <v>42153</v>
      </c>
      <c r="J470" s="46" t="s">
        <v>12</v>
      </c>
      <c r="K470" s="18"/>
      <c r="L470" s="17">
        <v>122.5</v>
      </c>
      <c r="M470" s="17" t="e">
        <f>#N/A</f>
        <v>#N/A</v>
      </c>
    </row>
    <row r="471" spans="1:13" ht="45" customHeight="1">
      <c r="A471" s="7" t="s">
        <v>213</v>
      </c>
      <c r="B471" s="19" t="s">
        <v>223</v>
      </c>
      <c r="C471" s="19"/>
      <c r="D471" s="18">
        <v>1</v>
      </c>
      <c r="E471" s="18"/>
      <c r="F471" s="20" t="s">
        <v>28</v>
      </c>
      <c r="G471" s="43"/>
      <c r="H471" s="48">
        <v>42153</v>
      </c>
      <c r="I471" s="48">
        <v>42153</v>
      </c>
      <c r="J471" s="46" t="s">
        <v>12</v>
      </c>
      <c r="K471" s="18"/>
      <c r="L471" s="17">
        <v>156.5</v>
      </c>
      <c r="M471" s="17" t="e">
        <f>#N/A</f>
        <v>#N/A</v>
      </c>
    </row>
    <row r="472" spans="1:13" ht="45" customHeight="1">
      <c r="A472" s="7" t="s">
        <v>213</v>
      </c>
      <c r="B472" s="19" t="s">
        <v>223</v>
      </c>
      <c r="C472" s="19"/>
      <c r="D472" s="18">
        <v>1</v>
      </c>
      <c r="E472" s="18"/>
      <c r="F472" s="20" t="s">
        <v>28</v>
      </c>
      <c r="G472" s="43"/>
      <c r="H472" s="48">
        <v>42152</v>
      </c>
      <c r="I472" s="48">
        <v>42152</v>
      </c>
      <c r="J472" s="46" t="s">
        <v>12</v>
      </c>
      <c r="K472" s="18"/>
      <c r="L472" s="17">
        <v>107.1</v>
      </c>
      <c r="M472" s="17" t="e">
        <f>#N/A</f>
        <v>#N/A</v>
      </c>
    </row>
    <row r="473" spans="1:13" ht="45" customHeight="1">
      <c r="A473" s="7" t="s">
        <v>213</v>
      </c>
      <c r="B473" s="19" t="s">
        <v>223</v>
      </c>
      <c r="C473" s="19"/>
      <c r="D473" s="18">
        <v>1</v>
      </c>
      <c r="E473" s="18"/>
      <c r="F473" s="20" t="s">
        <v>28</v>
      </c>
      <c r="G473" s="43"/>
      <c r="H473" s="48">
        <v>42151</v>
      </c>
      <c r="I473" s="48">
        <v>42151</v>
      </c>
      <c r="J473" s="46" t="s">
        <v>12</v>
      </c>
      <c r="K473" s="18"/>
      <c r="L473" s="17">
        <v>94.5</v>
      </c>
      <c r="M473" s="17" t="e">
        <f>#N/A</f>
        <v>#N/A</v>
      </c>
    </row>
    <row r="474" spans="1:13" ht="45" customHeight="1">
      <c r="A474" s="7" t="s">
        <v>213</v>
      </c>
      <c r="B474" s="19" t="s">
        <v>223</v>
      </c>
      <c r="C474" s="19"/>
      <c r="D474" s="18">
        <v>1</v>
      </c>
      <c r="E474" s="18"/>
      <c r="F474" s="20" t="s">
        <v>28</v>
      </c>
      <c r="G474" s="43"/>
      <c r="H474" s="48">
        <v>42149</v>
      </c>
      <c r="I474" s="48">
        <v>42149</v>
      </c>
      <c r="J474" s="46" t="s">
        <v>12</v>
      </c>
      <c r="K474" s="18"/>
      <c r="L474" s="17">
        <v>200</v>
      </c>
      <c r="M474" s="17" t="e">
        <f>#N/A</f>
        <v>#N/A</v>
      </c>
    </row>
    <row r="475" spans="1:13" ht="45" customHeight="1">
      <c r="A475" s="7" t="s">
        <v>213</v>
      </c>
      <c r="B475" s="19" t="s">
        <v>223</v>
      </c>
      <c r="C475" s="19"/>
      <c r="D475" s="18">
        <v>1</v>
      </c>
      <c r="E475" s="18"/>
      <c r="F475" s="20" t="s">
        <v>28</v>
      </c>
      <c r="G475" s="43"/>
      <c r="H475" s="48">
        <v>42149</v>
      </c>
      <c r="I475" s="48">
        <v>42149</v>
      </c>
      <c r="J475" s="46" t="s">
        <v>12</v>
      </c>
      <c r="K475" s="18"/>
      <c r="L475" s="17">
        <v>150</v>
      </c>
      <c r="M475" s="17" t="e">
        <f>#N/A</f>
        <v>#N/A</v>
      </c>
    </row>
    <row r="476" spans="1:13" ht="45" customHeight="1">
      <c r="A476" s="7" t="s">
        <v>213</v>
      </c>
      <c r="B476" s="19" t="s">
        <v>223</v>
      </c>
      <c r="C476" s="19"/>
      <c r="D476" s="18">
        <v>1</v>
      </c>
      <c r="E476" s="18"/>
      <c r="F476" s="20" t="s">
        <v>28</v>
      </c>
      <c r="G476" s="43"/>
      <c r="H476" s="48">
        <v>42146</v>
      </c>
      <c r="I476" s="48">
        <v>42146</v>
      </c>
      <c r="J476" s="46" t="s">
        <v>12</v>
      </c>
      <c r="K476" s="18"/>
      <c r="L476" s="17">
        <v>168</v>
      </c>
      <c r="M476" s="17" t="e">
        <f>#N/A</f>
        <v>#N/A</v>
      </c>
    </row>
    <row r="477" spans="1:13" ht="45" customHeight="1">
      <c r="A477" s="7" t="s">
        <v>213</v>
      </c>
      <c r="B477" s="19" t="s">
        <v>223</v>
      </c>
      <c r="C477" s="19"/>
      <c r="D477" s="18">
        <v>1</v>
      </c>
      <c r="E477" s="18"/>
      <c r="F477" s="20" t="s">
        <v>28</v>
      </c>
      <c r="G477" s="43"/>
      <c r="H477" s="48">
        <v>42145</v>
      </c>
      <c r="I477" s="48">
        <v>42145</v>
      </c>
      <c r="J477" s="46" t="s">
        <v>12</v>
      </c>
      <c r="K477" s="18"/>
      <c r="L477" s="17">
        <v>93</v>
      </c>
      <c r="M477" s="17" t="e">
        <f>#N/A</f>
        <v>#N/A</v>
      </c>
    </row>
    <row r="478" spans="1:13" ht="45" customHeight="1">
      <c r="A478" s="7" t="s">
        <v>213</v>
      </c>
      <c r="B478" s="19" t="s">
        <v>223</v>
      </c>
      <c r="C478" s="19"/>
      <c r="D478" s="18">
        <v>1</v>
      </c>
      <c r="E478" s="18"/>
      <c r="F478" s="20" t="s">
        <v>28</v>
      </c>
      <c r="G478" s="43"/>
      <c r="H478" s="48">
        <v>42144</v>
      </c>
      <c r="I478" s="48">
        <v>42144</v>
      </c>
      <c r="J478" s="46" t="s">
        <v>12</v>
      </c>
      <c r="K478" s="18"/>
      <c r="L478" s="17">
        <v>143</v>
      </c>
      <c r="M478" s="17" t="e">
        <f>#N/A</f>
        <v>#N/A</v>
      </c>
    </row>
    <row r="479" spans="1:13" ht="45" customHeight="1">
      <c r="A479" s="7" t="s">
        <v>213</v>
      </c>
      <c r="B479" s="19" t="s">
        <v>223</v>
      </c>
      <c r="C479" s="19"/>
      <c r="D479" s="18">
        <v>1</v>
      </c>
      <c r="E479" s="18"/>
      <c r="F479" s="20" t="s">
        <v>28</v>
      </c>
      <c r="G479" s="43"/>
      <c r="H479" s="48">
        <v>42139</v>
      </c>
      <c r="I479" s="48">
        <v>42139</v>
      </c>
      <c r="J479" s="46" t="s">
        <v>12</v>
      </c>
      <c r="K479" s="18"/>
      <c r="L479" s="17">
        <v>48</v>
      </c>
      <c r="M479" s="17" t="e">
        <f>#N/A</f>
        <v>#N/A</v>
      </c>
    </row>
    <row r="480" spans="1:13" ht="45" customHeight="1">
      <c r="A480" s="7" t="s">
        <v>213</v>
      </c>
      <c r="B480" s="19" t="s">
        <v>223</v>
      </c>
      <c r="C480" s="19"/>
      <c r="D480" s="18">
        <v>1</v>
      </c>
      <c r="E480" s="18"/>
      <c r="F480" s="8" t="s">
        <v>28</v>
      </c>
      <c r="G480" s="45"/>
      <c r="H480" s="48">
        <v>42143</v>
      </c>
      <c r="I480" s="48">
        <v>42143</v>
      </c>
      <c r="J480" s="46" t="s">
        <v>12</v>
      </c>
      <c r="K480" s="18"/>
      <c r="L480" s="17">
        <v>174.5</v>
      </c>
      <c r="M480" s="17" t="e">
        <f>#N/A</f>
        <v>#N/A</v>
      </c>
    </row>
    <row r="481" spans="1:13" ht="45" customHeight="1">
      <c r="A481" s="7" t="s">
        <v>213</v>
      </c>
      <c r="B481" s="19" t="s">
        <v>225</v>
      </c>
      <c r="C481" s="19"/>
      <c r="D481" s="18">
        <v>1</v>
      </c>
      <c r="E481" s="18"/>
      <c r="F481" s="8" t="s">
        <v>11</v>
      </c>
      <c r="G481" s="45"/>
      <c r="H481" s="48">
        <v>42139</v>
      </c>
      <c r="I481" s="48">
        <v>42139</v>
      </c>
      <c r="J481" s="46" t="s">
        <v>12</v>
      </c>
      <c r="K481" s="18"/>
      <c r="L481" s="17">
        <v>250</v>
      </c>
      <c r="M481" s="17" t="e">
        <f>#N/A</f>
        <v>#N/A</v>
      </c>
    </row>
    <row r="482" spans="1:13" ht="45" customHeight="1">
      <c r="A482" s="7" t="s">
        <v>213</v>
      </c>
      <c r="B482" s="19" t="s">
        <v>223</v>
      </c>
      <c r="C482" s="19"/>
      <c r="D482" s="18">
        <v>1</v>
      </c>
      <c r="E482" s="18"/>
      <c r="F482" s="20" t="s">
        <v>28</v>
      </c>
      <c r="G482" s="43"/>
      <c r="H482" s="48">
        <v>42138</v>
      </c>
      <c r="I482" s="48">
        <v>42138</v>
      </c>
      <c r="J482" s="46" t="s">
        <v>12</v>
      </c>
      <c r="K482" s="18"/>
      <c r="L482" s="17">
        <v>110</v>
      </c>
      <c r="M482" s="17" t="e">
        <f>#N/A</f>
        <v>#N/A</v>
      </c>
    </row>
    <row r="483" spans="1:13" ht="45" customHeight="1">
      <c r="A483" s="7" t="s">
        <v>213</v>
      </c>
      <c r="B483" s="19" t="s">
        <v>223</v>
      </c>
      <c r="C483" s="19"/>
      <c r="D483" s="18">
        <v>1</v>
      </c>
      <c r="E483" s="18"/>
      <c r="F483" s="20" t="s">
        <v>28</v>
      </c>
      <c r="G483" s="43"/>
      <c r="H483" s="48">
        <v>42136</v>
      </c>
      <c r="I483" s="48">
        <v>42136</v>
      </c>
      <c r="J483" s="46" t="s">
        <v>12</v>
      </c>
      <c r="K483" s="18"/>
      <c r="L483" s="17">
        <v>200</v>
      </c>
      <c r="M483" s="17" t="e">
        <f>#N/A</f>
        <v>#N/A</v>
      </c>
    </row>
    <row r="484" spans="1:13" ht="45" customHeight="1">
      <c r="A484" s="7" t="s">
        <v>213</v>
      </c>
      <c r="B484" s="19" t="s">
        <v>223</v>
      </c>
      <c r="C484" s="19"/>
      <c r="D484" s="18">
        <v>1</v>
      </c>
      <c r="E484" s="18"/>
      <c r="F484" s="20" t="s">
        <v>28</v>
      </c>
      <c r="G484" s="43"/>
      <c r="H484" s="48">
        <v>42136</v>
      </c>
      <c r="I484" s="48">
        <v>42136</v>
      </c>
      <c r="J484" s="46" t="s">
        <v>12</v>
      </c>
      <c r="K484" s="18"/>
      <c r="L484" s="17">
        <v>107</v>
      </c>
      <c r="M484" s="17" t="e">
        <f>#N/A</f>
        <v>#N/A</v>
      </c>
    </row>
    <row r="485" spans="1:13" ht="45" customHeight="1">
      <c r="A485" s="7" t="s">
        <v>213</v>
      </c>
      <c r="B485" s="19" t="s">
        <v>223</v>
      </c>
      <c r="C485" s="19"/>
      <c r="D485" s="18">
        <v>1</v>
      </c>
      <c r="E485" s="18"/>
      <c r="F485" s="20" t="s">
        <v>28</v>
      </c>
      <c r="G485" s="43"/>
      <c r="H485" s="48">
        <v>42137</v>
      </c>
      <c r="I485" s="48">
        <v>42137</v>
      </c>
      <c r="J485" s="46" t="s">
        <v>12</v>
      </c>
      <c r="K485" s="18"/>
      <c r="L485" s="17">
        <v>107.1</v>
      </c>
      <c r="M485" s="17" t="e">
        <f>#N/A</f>
        <v>#N/A</v>
      </c>
    </row>
    <row r="486" spans="1:13" ht="45" customHeight="1">
      <c r="A486" s="7" t="s">
        <v>213</v>
      </c>
      <c r="B486" s="19" t="s">
        <v>223</v>
      </c>
      <c r="C486" s="19"/>
      <c r="D486" s="18">
        <v>1</v>
      </c>
      <c r="E486" s="18"/>
      <c r="F486" s="20" t="s">
        <v>28</v>
      </c>
      <c r="G486" s="43"/>
      <c r="H486" s="48">
        <v>42131</v>
      </c>
      <c r="I486" s="48">
        <v>42131</v>
      </c>
      <c r="J486" s="46" t="s">
        <v>12</v>
      </c>
      <c r="K486" s="18"/>
      <c r="L486" s="17">
        <v>86</v>
      </c>
      <c r="M486" s="17" t="e">
        <f>#N/A</f>
        <v>#N/A</v>
      </c>
    </row>
    <row r="487" spans="1:13" ht="45" customHeight="1">
      <c r="A487" s="7" t="s">
        <v>213</v>
      </c>
      <c r="B487" s="19" t="s">
        <v>223</v>
      </c>
      <c r="C487" s="19"/>
      <c r="D487" s="18">
        <v>1</v>
      </c>
      <c r="E487" s="18"/>
      <c r="F487" s="20" t="s">
        <v>28</v>
      </c>
      <c r="G487" s="43"/>
      <c r="H487" s="48">
        <v>42124</v>
      </c>
      <c r="I487" s="48">
        <v>42124</v>
      </c>
      <c r="J487" s="46" t="s">
        <v>12</v>
      </c>
      <c r="K487" s="18"/>
      <c r="L487" s="17">
        <v>58</v>
      </c>
      <c r="M487" s="17" t="e">
        <f>#N/A</f>
        <v>#N/A</v>
      </c>
    </row>
    <row r="488" spans="1:13" ht="45" customHeight="1">
      <c r="A488" s="7" t="s">
        <v>213</v>
      </c>
      <c r="B488" s="19" t="s">
        <v>223</v>
      </c>
      <c r="C488" s="19"/>
      <c r="D488" s="18">
        <v>1</v>
      </c>
      <c r="E488" s="18"/>
      <c r="F488" s="20" t="s">
        <v>28</v>
      </c>
      <c r="G488" s="43"/>
      <c r="H488" s="48">
        <v>42123</v>
      </c>
      <c r="I488" s="48">
        <v>42123</v>
      </c>
      <c r="J488" s="46" t="s">
        <v>12</v>
      </c>
      <c r="K488" s="18"/>
      <c r="L488" s="17">
        <v>143</v>
      </c>
      <c r="M488" s="17" t="e">
        <f>#N/A</f>
        <v>#N/A</v>
      </c>
    </row>
    <row r="489" spans="1:13" ht="45" customHeight="1">
      <c r="A489" s="7" t="s">
        <v>213</v>
      </c>
      <c r="B489" s="19" t="s">
        <v>223</v>
      </c>
      <c r="C489" s="19"/>
      <c r="D489" s="18">
        <v>1</v>
      </c>
      <c r="E489" s="18"/>
      <c r="F489" s="20" t="s">
        <v>28</v>
      </c>
      <c r="G489" s="43"/>
      <c r="H489" s="48">
        <v>42121</v>
      </c>
      <c r="I489" s="48">
        <v>42121</v>
      </c>
      <c r="J489" s="46" t="s">
        <v>12</v>
      </c>
      <c r="K489" s="18"/>
      <c r="L489" s="17">
        <v>184</v>
      </c>
      <c r="M489" s="17" t="e">
        <f>#N/A</f>
        <v>#N/A</v>
      </c>
    </row>
    <row r="490" spans="1:13" ht="45" customHeight="1">
      <c r="A490" s="7" t="s">
        <v>213</v>
      </c>
      <c r="B490" s="19" t="s">
        <v>223</v>
      </c>
      <c r="C490" s="19"/>
      <c r="D490" s="18">
        <v>1</v>
      </c>
      <c r="E490" s="18"/>
      <c r="F490" s="20" t="s">
        <v>28</v>
      </c>
      <c r="G490" s="43"/>
      <c r="H490" s="48">
        <v>42123</v>
      </c>
      <c r="I490" s="48">
        <v>42123</v>
      </c>
      <c r="J490" s="46" t="s">
        <v>12</v>
      </c>
      <c r="K490" s="18"/>
      <c r="L490" s="17">
        <v>121.8</v>
      </c>
      <c r="M490" s="17" t="e">
        <f>#N/A</f>
        <v>#N/A</v>
      </c>
    </row>
    <row r="491" spans="1:13" ht="45" customHeight="1">
      <c r="A491" s="7" t="s">
        <v>213</v>
      </c>
      <c r="B491" s="19" t="s">
        <v>223</v>
      </c>
      <c r="C491" s="19"/>
      <c r="D491" s="18">
        <v>1</v>
      </c>
      <c r="E491" s="18"/>
      <c r="F491" s="20" t="s">
        <v>28</v>
      </c>
      <c r="G491" s="43"/>
      <c r="H491" s="48">
        <v>42122</v>
      </c>
      <c r="I491" s="48">
        <v>42122</v>
      </c>
      <c r="J491" s="46" t="s">
        <v>12</v>
      </c>
      <c r="K491" s="18"/>
      <c r="L491" s="17">
        <v>135</v>
      </c>
      <c r="M491" s="17" t="e">
        <f>#N/A</f>
        <v>#N/A</v>
      </c>
    </row>
    <row r="492" spans="1:13" ht="45" customHeight="1">
      <c r="A492" s="7" t="s">
        <v>213</v>
      </c>
      <c r="B492" s="19" t="s">
        <v>223</v>
      </c>
      <c r="C492" s="19"/>
      <c r="D492" s="18">
        <v>1</v>
      </c>
      <c r="E492" s="18"/>
      <c r="F492" s="20" t="s">
        <v>28</v>
      </c>
      <c r="G492" s="43"/>
      <c r="H492" s="48">
        <v>42118</v>
      </c>
      <c r="I492" s="48">
        <v>42118</v>
      </c>
      <c r="J492" s="46" t="s">
        <v>12</v>
      </c>
      <c r="K492" s="18"/>
      <c r="L492" s="17">
        <v>98.1</v>
      </c>
      <c r="M492" s="17" t="e">
        <f>#N/A</f>
        <v>#N/A</v>
      </c>
    </row>
    <row r="493" spans="1:13" ht="45" customHeight="1">
      <c r="A493" s="7" t="s">
        <v>213</v>
      </c>
      <c r="B493" s="19" t="s">
        <v>223</v>
      </c>
      <c r="C493" s="19"/>
      <c r="D493" s="18">
        <v>1</v>
      </c>
      <c r="E493" s="18"/>
      <c r="F493" s="20" t="s">
        <v>28</v>
      </c>
      <c r="G493" s="43"/>
      <c r="H493" s="48">
        <v>42114</v>
      </c>
      <c r="I493" s="48">
        <v>42114</v>
      </c>
      <c r="J493" s="46" t="s">
        <v>12</v>
      </c>
      <c r="K493" s="18"/>
      <c r="L493" s="17">
        <v>105.6</v>
      </c>
      <c r="M493" s="17" t="e">
        <f>#N/A</f>
        <v>#N/A</v>
      </c>
    </row>
    <row r="494" spans="1:13" ht="45" customHeight="1">
      <c r="A494" s="7" t="s">
        <v>213</v>
      </c>
      <c r="B494" s="19" t="s">
        <v>223</v>
      </c>
      <c r="C494" s="19"/>
      <c r="D494" s="18">
        <v>1</v>
      </c>
      <c r="E494" s="18"/>
      <c r="F494" s="20" t="s">
        <v>28</v>
      </c>
      <c r="G494" s="43"/>
      <c r="H494" s="48">
        <v>42115</v>
      </c>
      <c r="I494" s="48">
        <v>42115</v>
      </c>
      <c r="J494" s="46" t="s">
        <v>12</v>
      </c>
      <c r="K494" s="18"/>
      <c r="L494" s="17">
        <v>200</v>
      </c>
      <c r="M494" s="17" t="e">
        <f>#N/A</f>
        <v>#N/A</v>
      </c>
    </row>
    <row r="495" spans="1:13" ht="45" customHeight="1">
      <c r="A495" s="7" t="s">
        <v>213</v>
      </c>
      <c r="B495" s="19" t="s">
        <v>223</v>
      </c>
      <c r="C495" s="19"/>
      <c r="D495" s="18">
        <v>1</v>
      </c>
      <c r="E495" s="18"/>
      <c r="F495" s="20" t="s">
        <v>28</v>
      </c>
      <c r="G495" s="43"/>
      <c r="H495" s="48">
        <v>42114</v>
      </c>
      <c r="I495" s="48">
        <v>42114</v>
      </c>
      <c r="J495" s="46" t="s">
        <v>12</v>
      </c>
      <c r="K495" s="18"/>
      <c r="L495" s="17">
        <v>186</v>
      </c>
      <c r="M495" s="17" t="e">
        <f>#N/A</f>
        <v>#N/A</v>
      </c>
    </row>
    <row r="496" spans="1:13" ht="45" customHeight="1">
      <c r="A496" s="7" t="s">
        <v>213</v>
      </c>
      <c r="B496" s="19" t="s">
        <v>223</v>
      </c>
      <c r="C496" s="19"/>
      <c r="D496" s="18">
        <v>1</v>
      </c>
      <c r="E496" s="18"/>
      <c r="F496" s="20" t="s">
        <v>28</v>
      </c>
      <c r="G496" s="43"/>
      <c r="H496" s="48">
        <v>42109</v>
      </c>
      <c r="I496" s="48">
        <v>42109</v>
      </c>
      <c r="J496" s="46" t="s">
        <v>12</v>
      </c>
      <c r="K496" s="18"/>
      <c r="L496" s="17">
        <v>120</v>
      </c>
      <c r="M496" s="17" t="e">
        <f>#N/A</f>
        <v>#N/A</v>
      </c>
    </row>
    <row r="497" spans="1:13" ht="45" customHeight="1">
      <c r="A497" s="7" t="s">
        <v>213</v>
      </c>
      <c r="B497" s="19" t="s">
        <v>223</v>
      </c>
      <c r="C497" s="19"/>
      <c r="D497" s="18">
        <v>1</v>
      </c>
      <c r="E497" s="18"/>
      <c r="F497" s="20" t="s">
        <v>28</v>
      </c>
      <c r="G497" s="43"/>
      <c r="H497" s="48">
        <v>42138</v>
      </c>
      <c r="I497" s="48">
        <v>42138</v>
      </c>
      <c r="J497" s="46" t="s">
        <v>12</v>
      </c>
      <c r="K497" s="18"/>
      <c r="L497" s="17">
        <v>210.45</v>
      </c>
      <c r="M497" s="17" t="e">
        <f>#N/A</f>
        <v>#N/A</v>
      </c>
    </row>
    <row r="498" spans="1:13" ht="45" customHeight="1">
      <c r="A498" s="7" t="s">
        <v>213</v>
      </c>
      <c r="B498" s="19" t="s">
        <v>223</v>
      </c>
      <c r="C498" s="19"/>
      <c r="D498" s="18">
        <v>1</v>
      </c>
      <c r="E498" s="18"/>
      <c r="F498" s="20" t="s">
        <v>28</v>
      </c>
      <c r="G498" s="43"/>
      <c r="H498" s="48">
        <v>42107</v>
      </c>
      <c r="I498" s="48">
        <v>42107</v>
      </c>
      <c r="J498" s="46" t="s">
        <v>12</v>
      </c>
      <c r="K498" s="18"/>
      <c r="L498" s="17">
        <v>143</v>
      </c>
      <c r="M498" s="17" t="e">
        <f>#N/A</f>
        <v>#N/A</v>
      </c>
    </row>
    <row r="499" spans="1:13" ht="45" customHeight="1">
      <c r="A499" s="7" t="s">
        <v>213</v>
      </c>
      <c r="B499" s="19" t="s">
        <v>223</v>
      </c>
      <c r="C499" s="19"/>
      <c r="D499" s="18">
        <v>1</v>
      </c>
      <c r="E499" s="18"/>
      <c r="F499" s="20" t="s">
        <v>28</v>
      </c>
      <c r="G499" s="43"/>
      <c r="H499" s="48">
        <v>42107</v>
      </c>
      <c r="I499" s="48">
        <v>42107</v>
      </c>
      <c r="J499" s="46" t="s">
        <v>12</v>
      </c>
      <c r="K499" s="18"/>
      <c r="L499" s="17">
        <v>200</v>
      </c>
      <c r="M499" s="17" t="e">
        <f>#N/A</f>
        <v>#N/A</v>
      </c>
    </row>
    <row r="500" spans="1:13" ht="45" customHeight="1">
      <c r="A500" s="7" t="s">
        <v>213</v>
      </c>
      <c r="B500" s="19" t="s">
        <v>224</v>
      </c>
      <c r="C500" s="19"/>
      <c r="D500" s="18">
        <v>1</v>
      </c>
      <c r="E500" s="18"/>
      <c r="F500" s="20" t="s">
        <v>28</v>
      </c>
      <c r="G500" s="43"/>
      <c r="H500" s="48">
        <v>42107</v>
      </c>
      <c r="I500" s="48">
        <v>42107</v>
      </c>
      <c r="J500" s="46" t="s">
        <v>12</v>
      </c>
      <c r="K500" s="18"/>
      <c r="L500" s="17">
        <v>181</v>
      </c>
      <c r="M500" s="17" t="e">
        <f>#N/A</f>
        <v>#N/A</v>
      </c>
    </row>
    <row r="501" spans="1:13" ht="45" customHeight="1">
      <c r="A501" s="7" t="s">
        <v>213</v>
      </c>
      <c r="B501" s="19" t="s">
        <v>223</v>
      </c>
      <c r="C501" s="19"/>
      <c r="D501" s="18">
        <v>1</v>
      </c>
      <c r="E501" s="18"/>
      <c r="F501" s="20" t="s">
        <v>28</v>
      </c>
      <c r="G501" s="43"/>
      <c r="H501" s="48">
        <v>42104</v>
      </c>
      <c r="I501" s="48">
        <v>42104</v>
      </c>
      <c r="J501" s="47" t="s">
        <v>12</v>
      </c>
      <c r="K501" s="12"/>
      <c r="L501" s="17">
        <v>155.30000000000001</v>
      </c>
      <c r="M501" s="17" t="e">
        <f>#N/A</f>
        <v>#N/A</v>
      </c>
    </row>
    <row r="502" spans="1:13" ht="45" customHeight="1">
      <c r="A502" s="7" t="s">
        <v>213</v>
      </c>
      <c r="B502" s="19" t="s">
        <v>223</v>
      </c>
      <c r="C502" s="19"/>
      <c r="D502" s="18">
        <v>1</v>
      </c>
      <c r="E502" s="18"/>
      <c r="F502" s="20" t="s">
        <v>28</v>
      </c>
      <c r="G502" s="43"/>
      <c r="H502" s="48">
        <v>42103</v>
      </c>
      <c r="I502" s="48">
        <v>42103</v>
      </c>
      <c r="J502" s="46" t="s">
        <v>12</v>
      </c>
      <c r="K502" s="18"/>
      <c r="L502" s="17">
        <v>136</v>
      </c>
      <c r="M502" s="17" t="e">
        <f>#N/A</f>
        <v>#N/A</v>
      </c>
    </row>
    <row r="503" spans="1:13" ht="45" customHeight="1">
      <c r="A503" s="7" t="s">
        <v>213</v>
      </c>
      <c r="B503" s="19" t="s">
        <v>223</v>
      </c>
      <c r="C503" s="19"/>
      <c r="D503" s="18">
        <v>1</v>
      </c>
      <c r="E503" s="18"/>
      <c r="F503" s="20" t="s">
        <v>28</v>
      </c>
      <c r="G503" s="43"/>
      <c r="H503" s="48">
        <v>42103</v>
      </c>
      <c r="I503" s="48">
        <v>42103</v>
      </c>
      <c r="J503" s="46" t="s">
        <v>12</v>
      </c>
      <c r="K503" s="18"/>
      <c r="L503" s="17">
        <v>389.8</v>
      </c>
      <c r="M503" s="17" t="e">
        <f>#N/A</f>
        <v>#N/A</v>
      </c>
    </row>
    <row r="504" spans="1:13" ht="45" customHeight="1">
      <c r="A504" s="7" t="s">
        <v>213</v>
      </c>
      <c r="B504" s="19" t="s">
        <v>223</v>
      </c>
      <c r="C504" s="19"/>
      <c r="D504" s="18">
        <v>1</v>
      </c>
      <c r="E504" s="18"/>
      <c r="F504" s="20" t="s">
        <v>28</v>
      </c>
      <c r="G504" s="43"/>
      <c r="H504" s="48">
        <v>42102</v>
      </c>
      <c r="I504" s="48">
        <v>42102</v>
      </c>
      <c r="J504" s="46" t="s">
        <v>12</v>
      </c>
      <c r="K504" s="18"/>
      <c r="L504" s="17">
        <v>143</v>
      </c>
      <c r="M504" s="17" t="e">
        <f>#N/A</f>
        <v>#N/A</v>
      </c>
    </row>
    <row r="505" spans="1:13" ht="45" customHeight="1">
      <c r="A505" s="7" t="s">
        <v>213</v>
      </c>
      <c r="B505" s="19" t="s">
        <v>223</v>
      </c>
      <c r="C505" s="19"/>
      <c r="D505" s="18">
        <v>1</v>
      </c>
      <c r="E505" s="18"/>
      <c r="F505" s="20" t="s">
        <v>28</v>
      </c>
      <c r="G505" s="43"/>
      <c r="H505" s="48">
        <v>42101</v>
      </c>
      <c r="I505" s="48">
        <v>42101</v>
      </c>
      <c r="J505" s="46" t="s">
        <v>12</v>
      </c>
      <c r="K505" s="18"/>
      <c r="L505" s="17">
        <v>200</v>
      </c>
      <c r="M505" s="17" t="e">
        <f>#N/A</f>
        <v>#N/A</v>
      </c>
    </row>
    <row r="506" spans="1:13" ht="45" customHeight="1">
      <c r="A506" s="7" t="s">
        <v>213</v>
      </c>
      <c r="B506" s="19" t="s">
        <v>223</v>
      </c>
      <c r="C506" s="19"/>
      <c r="D506" s="18">
        <v>1</v>
      </c>
      <c r="E506" s="18"/>
      <c r="F506" s="20" t="s">
        <v>28</v>
      </c>
      <c r="G506" s="43"/>
      <c r="H506" s="48">
        <v>42101</v>
      </c>
      <c r="I506" s="48">
        <v>42101</v>
      </c>
      <c r="J506" s="46" t="s">
        <v>12</v>
      </c>
      <c r="K506" s="18"/>
      <c r="L506" s="17">
        <v>114.5</v>
      </c>
      <c r="M506" s="17" t="e">
        <f>#N/A</f>
        <v>#N/A</v>
      </c>
    </row>
    <row r="507" spans="1:13" ht="45" customHeight="1">
      <c r="A507" s="7" t="s">
        <v>213</v>
      </c>
      <c r="B507" s="19" t="s">
        <v>223</v>
      </c>
      <c r="C507" s="19"/>
      <c r="D507" s="18">
        <v>1</v>
      </c>
      <c r="E507" s="18"/>
      <c r="F507" s="20" t="s">
        <v>28</v>
      </c>
      <c r="G507" s="43"/>
      <c r="H507" s="48">
        <v>42100</v>
      </c>
      <c r="I507" s="48">
        <v>42100</v>
      </c>
      <c r="J507" s="46" t="s">
        <v>12</v>
      </c>
      <c r="K507" s="18"/>
      <c r="L507" s="17">
        <v>182.6</v>
      </c>
      <c r="M507" s="17" t="e">
        <f>#N/A</f>
        <v>#N/A</v>
      </c>
    </row>
    <row r="508" spans="1:13" ht="45" customHeight="1">
      <c r="A508" s="7" t="s">
        <v>213</v>
      </c>
      <c r="B508" s="19" t="s">
        <v>223</v>
      </c>
      <c r="C508" s="19"/>
      <c r="D508" s="18">
        <v>1</v>
      </c>
      <c r="E508" s="18"/>
      <c r="F508" s="20" t="s">
        <v>28</v>
      </c>
      <c r="G508" s="43"/>
      <c r="H508" s="48">
        <v>42076</v>
      </c>
      <c r="I508" s="48">
        <v>42076</v>
      </c>
      <c r="J508" s="46" t="s">
        <v>12</v>
      </c>
      <c r="K508" s="18"/>
      <c r="L508" s="17">
        <v>132.5</v>
      </c>
      <c r="M508" s="17" t="e">
        <f>#N/A</f>
        <v>#N/A</v>
      </c>
    </row>
    <row r="509" spans="1:13" ht="45" customHeight="1">
      <c r="A509" s="7" t="s">
        <v>213</v>
      </c>
      <c r="B509" s="19" t="s">
        <v>222</v>
      </c>
      <c r="C509" s="19"/>
      <c r="D509" s="18">
        <v>1</v>
      </c>
      <c r="E509" s="18"/>
      <c r="F509" s="20" t="s">
        <v>28</v>
      </c>
      <c r="G509" s="43"/>
      <c r="H509" s="48">
        <v>42020</v>
      </c>
      <c r="I509" s="48">
        <v>42020</v>
      </c>
      <c r="J509" s="46" t="s">
        <v>12</v>
      </c>
      <c r="K509" s="18"/>
      <c r="L509" s="17">
        <v>125</v>
      </c>
      <c r="M509" s="17" t="e">
        <f>#N/A</f>
        <v>#N/A</v>
      </c>
    </row>
    <row r="510" spans="1:13" ht="45" customHeight="1">
      <c r="A510" s="7" t="s">
        <v>213</v>
      </c>
      <c r="B510" s="19" t="s">
        <v>221</v>
      </c>
      <c r="C510" s="19"/>
      <c r="D510" s="18">
        <v>1</v>
      </c>
      <c r="E510" s="18"/>
      <c r="F510" s="20" t="s">
        <v>28</v>
      </c>
      <c r="G510" s="43"/>
      <c r="H510" s="48">
        <v>42018</v>
      </c>
      <c r="I510" s="48">
        <v>42018</v>
      </c>
      <c r="J510" s="46" t="s">
        <v>12</v>
      </c>
      <c r="K510" s="18"/>
      <c r="L510" s="17">
        <v>585</v>
      </c>
      <c r="M510" s="17" t="e">
        <f>#N/A</f>
        <v>#N/A</v>
      </c>
    </row>
    <row r="511" spans="1:13" ht="45" customHeight="1">
      <c r="A511" s="7" t="s">
        <v>213</v>
      </c>
      <c r="B511" s="19" t="s">
        <v>13</v>
      </c>
      <c r="C511" s="19"/>
      <c r="D511" s="18">
        <v>1</v>
      </c>
      <c r="E511" s="18"/>
      <c r="F511" s="20" t="s">
        <v>14</v>
      </c>
      <c r="G511" s="43"/>
      <c r="H511" s="48">
        <v>42018</v>
      </c>
      <c r="I511" s="48">
        <v>42018</v>
      </c>
      <c r="J511" s="46" t="s">
        <v>12</v>
      </c>
      <c r="K511" s="18"/>
      <c r="L511" s="17">
        <v>2532</v>
      </c>
      <c r="M511" s="17" t="e">
        <f>#N/A</f>
        <v>#N/A</v>
      </c>
    </row>
    <row r="512" spans="1:13" ht="45" customHeight="1">
      <c r="A512" s="7" t="s">
        <v>213</v>
      </c>
      <c r="B512" s="19" t="s">
        <v>226</v>
      </c>
      <c r="C512" s="19"/>
      <c r="D512" s="18">
        <v>1</v>
      </c>
      <c r="E512" s="18"/>
      <c r="F512" s="20" t="s">
        <v>28</v>
      </c>
      <c r="G512" s="43"/>
      <c r="H512" s="48">
        <v>42186</v>
      </c>
      <c r="I512" s="48">
        <v>42186</v>
      </c>
      <c r="J512" s="46" t="s">
        <v>12</v>
      </c>
      <c r="K512" s="18"/>
      <c r="L512" s="17">
        <v>414</v>
      </c>
      <c r="M512" s="17" t="e">
        <f>#N/A</f>
        <v>#N/A</v>
      </c>
    </row>
    <row r="513" spans="1:13" ht="45" customHeight="1">
      <c r="A513" s="7" t="s">
        <v>213</v>
      </c>
      <c r="B513" s="19" t="s">
        <v>226</v>
      </c>
      <c r="C513" s="19"/>
      <c r="D513" s="18">
        <v>1</v>
      </c>
      <c r="E513" s="18"/>
      <c r="F513" s="20" t="s">
        <v>28</v>
      </c>
      <c r="G513" s="43"/>
      <c r="H513" s="48">
        <v>42187</v>
      </c>
      <c r="I513" s="48">
        <v>42187</v>
      </c>
      <c r="J513" s="46" t="s">
        <v>12</v>
      </c>
      <c r="K513" s="18"/>
      <c r="L513" s="17">
        <v>414</v>
      </c>
      <c r="M513" s="17" t="e">
        <f>#N/A</f>
        <v>#N/A</v>
      </c>
    </row>
    <row r="514" spans="1:13" ht="45" customHeight="1">
      <c r="A514" s="7" t="s">
        <v>213</v>
      </c>
      <c r="B514" s="19" t="s">
        <v>227</v>
      </c>
      <c r="C514" s="19"/>
      <c r="D514" s="18">
        <v>1</v>
      </c>
      <c r="E514" s="18"/>
      <c r="F514" s="20" t="s">
        <v>28</v>
      </c>
      <c r="G514" s="43"/>
      <c r="H514" s="48">
        <v>42188</v>
      </c>
      <c r="I514" s="48">
        <v>42188</v>
      </c>
      <c r="J514" s="46" t="s">
        <v>12</v>
      </c>
      <c r="K514" s="18"/>
      <c r="L514" s="17">
        <v>282</v>
      </c>
      <c r="M514" s="17" t="e">
        <f>#N/A</f>
        <v>#N/A</v>
      </c>
    </row>
    <row r="515" spans="1:13" ht="45" customHeight="1">
      <c r="A515" s="7" t="s">
        <v>213</v>
      </c>
      <c r="B515" s="19" t="s">
        <v>226</v>
      </c>
      <c r="C515" s="19"/>
      <c r="D515" s="18">
        <v>1</v>
      </c>
      <c r="E515" s="18"/>
      <c r="F515" s="20" t="s">
        <v>28</v>
      </c>
      <c r="G515" s="43"/>
      <c r="H515" s="48">
        <v>42191</v>
      </c>
      <c r="I515" s="48">
        <v>42191</v>
      </c>
      <c r="J515" s="46" t="s">
        <v>12</v>
      </c>
      <c r="K515" s="18"/>
      <c r="L515" s="17">
        <v>414</v>
      </c>
      <c r="M515" s="17" t="e">
        <f>#N/A</f>
        <v>#N/A</v>
      </c>
    </row>
    <row r="516" spans="1:13" ht="45" customHeight="1">
      <c r="A516" s="7" t="s">
        <v>213</v>
      </c>
      <c r="B516" s="19" t="s">
        <v>226</v>
      </c>
      <c r="C516" s="19"/>
      <c r="D516" s="18">
        <v>1</v>
      </c>
      <c r="E516" s="18"/>
      <c r="F516" s="20" t="s">
        <v>28</v>
      </c>
      <c r="G516" s="43"/>
      <c r="H516" s="48">
        <v>42192</v>
      </c>
      <c r="I516" s="48">
        <v>42192</v>
      </c>
      <c r="J516" s="46" t="s">
        <v>12</v>
      </c>
      <c r="K516" s="18"/>
      <c r="L516" s="17">
        <v>414</v>
      </c>
      <c r="M516" s="17" t="e">
        <f>#N/A</f>
        <v>#N/A</v>
      </c>
    </row>
    <row r="517" spans="1:13" ht="45" customHeight="1">
      <c r="A517" s="7" t="s">
        <v>213</v>
      </c>
      <c r="B517" s="19" t="s">
        <v>226</v>
      </c>
      <c r="C517" s="19"/>
      <c r="D517" s="18">
        <v>1</v>
      </c>
      <c r="E517" s="18"/>
      <c r="F517" s="20" t="s">
        <v>28</v>
      </c>
      <c r="G517" s="43"/>
      <c r="H517" s="48">
        <v>42186</v>
      </c>
      <c r="I517" s="48">
        <v>42186</v>
      </c>
      <c r="J517" s="46" t="s">
        <v>12</v>
      </c>
      <c r="K517" s="18"/>
      <c r="L517" s="17">
        <v>116</v>
      </c>
      <c r="M517" s="17" t="e">
        <f>#N/A</f>
        <v>#N/A</v>
      </c>
    </row>
    <row r="518" spans="1:13" ht="45" customHeight="1">
      <c r="A518" s="7" t="s">
        <v>213</v>
      </c>
      <c r="B518" s="19" t="s">
        <v>226</v>
      </c>
      <c r="C518" s="19"/>
      <c r="D518" s="18">
        <v>1</v>
      </c>
      <c r="E518" s="18"/>
      <c r="F518" s="20" t="s">
        <v>28</v>
      </c>
      <c r="G518" s="43"/>
      <c r="H518" s="48">
        <v>42187</v>
      </c>
      <c r="I518" s="48">
        <v>42187</v>
      </c>
      <c r="J518" s="46" t="s">
        <v>12</v>
      </c>
      <c r="K518" s="18"/>
      <c r="L518" s="17">
        <v>101.7</v>
      </c>
      <c r="M518" s="17" t="e">
        <f>#N/A</f>
        <v>#N/A</v>
      </c>
    </row>
    <row r="519" spans="1:13" ht="45" customHeight="1">
      <c r="A519" s="7" t="s">
        <v>213</v>
      </c>
      <c r="B519" s="19" t="s">
        <v>226</v>
      </c>
      <c r="C519" s="19"/>
      <c r="D519" s="18">
        <v>1</v>
      </c>
      <c r="E519" s="18"/>
      <c r="F519" s="20" t="s">
        <v>28</v>
      </c>
      <c r="G519" s="43"/>
      <c r="H519" s="48">
        <v>42191</v>
      </c>
      <c r="I519" s="48">
        <v>42191</v>
      </c>
      <c r="J519" s="46" t="s">
        <v>12</v>
      </c>
      <c r="K519" s="18"/>
      <c r="L519" s="17">
        <v>91.2</v>
      </c>
      <c r="M519" s="17" t="e">
        <f>#N/A</f>
        <v>#N/A</v>
      </c>
    </row>
    <row r="520" spans="1:13" ht="45" customHeight="1">
      <c r="A520" s="7" t="s">
        <v>213</v>
      </c>
      <c r="B520" s="19" t="s">
        <v>226</v>
      </c>
      <c r="C520" s="19"/>
      <c r="D520" s="18">
        <v>1</v>
      </c>
      <c r="E520" s="18"/>
      <c r="F520" s="20" t="s">
        <v>28</v>
      </c>
      <c r="G520" s="43"/>
      <c r="H520" s="48">
        <v>42192</v>
      </c>
      <c r="I520" s="48">
        <v>42192</v>
      </c>
      <c r="J520" s="46" t="s">
        <v>12</v>
      </c>
      <c r="K520" s="18"/>
      <c r="L520" s="17">
        <v>159.5</v>
      </c>
      <c r="M520" s="17" t="e">
        <f>#N/A</f>
        <v>#N/A</v>
      </c>
    </row>
    <row r="521" spans="1:13" ht="45" customHeight="1">
      <c r="A521" s="7" t="s">
        <v>213</v>
      </c>
      <c r="B521" s="19" t="s">
        <v>13</v>
      </c>
      <c r="C521" s="19"/>
      <c r="D521" s="18">
        <v>1</v>
      </c>
      <c r="E521" s="18"/>
      <c r="F521" s="20" t="s">
        <v>14</v>
      </c>
      <c r="G521" s="43"/>
      <c r="H521" s="48">
        <v>42192</v>
      </c>
      <c r="I521" s="48">
        <v>42192</v>
      </c>
      <c r="J521" s="46" t="s">
        <v>12</v>
      </c>
      <c r="K521" s="18"/>
      <c r="L521" s="17">
        <v>250</v>
      </c>
      <c r="M521" s="17" t="e">
        <f>#N/A</f>
        <v>#N/A</v>
      </c>
    </row>
    <row r="522" spans="1:13" ht="45" customHeight="1">
      <c r="A522" s="7" t="s">
        <v>213</v>
      </c>
      <c r="B522" s="19" t="s">
        <v>226</v>
      </c>
      <c r="C522" s="19"/>
      <c r="D522" s="18">
        <v>1</v>
      </c>
      <c r="E522" s="18"/>
      <c r="F522" s="20" t="s">
        <v>28</v>
      </c>
      <c r="G522" s="43"/>
      <c r="H522" s="48">
        <v>42164</v>
      </c>
      <c r="I522" s="48">
        <v>42164</v>
      </c>
      <c r="J522" s="46" t="s">
        <v>12</v>
      </c>
      <c r="K522" s="18"/>
      <c r="L522" s="17">
        <v>406</v>
      </c>
      <c r="M522" s="17" t="e">
        <f>#N/A</f>
        <v>#N/A</v>
      </c>
    </row>
    <row r="523" spans="1:13" ht="45" customHeight="1">
      <c r="A523" s="7" t="s">
        <v>213</v>
      </c>
      <c r="B523" s="19" t="s">
        <v>226</v>
      </c>
      <c r="C523" s="19"/>
      <c r="D523" s="18">
        <v>1</v>
      </c>
      <c r="E523" s="18"/>
      <c r="F523" s="20" t="s">
        <v>28</v>
      </c>
      <c r="G523" s="43"/>
      <c r="H523" s="48">
        <v>42166</v>
      </c>
      <c r="I523" s="48">
        <v>42166</v>
      </c>
      <c r="J523" s="46" t="s">
        <v>12</v>
      </c>
      <c r="K523" s="18"/>
      <c r="L523" s="17">
        <v>406</v>
      </c>
      <c r="M523" s="17" t="e">
        <f>#N/A</f>
        <v>#N/A</v>
      </c>
    </row>
    <row r="524" spans="1:13" ht="45" customHeight="1">
      <c r="A524" s="7" t="s">
        <v>213</v>
      </c>
      <c r="B524" s="19" t="s">
        <v>226</v>
      </c>
      <c r="C524" s="19"/>
      <c r="D524" s="18">
        <v>1</v>
      </c>
      <c r="E524" s="18"/>
      <c r="F524" s="20" t="s">
        <v>28</v>
      </c>
      <c r="G524" s="43"/>
      <c r="H524" s="48">
        <v>42158</v>
      </c>
      <c r="I524" s="48">
        <v>42158</v>
      </c>
      <c r="J524" s="46" t="s">
        <v>12</v>
      </c>
      <c r="K524" s="18"/>
      <c r="L524" s="17">
        <v>406</v>
      </c>
      <c r="M524" s="17" t="e">
        <f>#N/A</f>
        <v>#N/A</v>
      </c>
    </row>
    <row r="525" spans="1:13" ht="45" customHeight="1">
      <c r="A525" s="7" t="s">
        <v>213</v>
      </c>
      <c r="B525" s="19" t="s">
        <v>226</v>
      </c>
      <c r="C525" s="19"/>
      <c r="D525" s="18">
        <v>1</v>
      </c>
      <c r="E525" s="18"/>
      <c r="F525" s="20" t="s">
        <v>28</v>
      </c>
      <c r="G525" s="43"/>
      <c r="H525" s="48">
        <v>42158</v>
      </c>
      <c r="I525" s="48">
        <v>42158</v>
      </c>
      <c r="J525" s="46" t="s">
        <v>12</v>
      </c>
      <c r="K525" s="18"/>
      <c r="L525" s="17">
        <v>406</v>
      </c>
      <c r="M525" s="17" t="e">
        <f>#N/A</f>
        <v>#N/A</v>
      </c>
    </row>
    <row r="526" spans="1:13" ht="45" customHeight="1">
      <c r="A526" s="7" t="s">
        <v>213</v>
      </c>
      <c r="B526" s="19" t="s">
        <v>226</v>
      </c>
      <c r="C526" s="19"/>
      <c r="D526" s="18">
        <v>1</v>
      </c>
      <c r="E526" s="18"/>
      <c r="F526" s="20" t="s">
        <v>28</v>
      </c>
      <c r="G526" s="43"/>
      <c r="H526" s="48">
        <v>42059</v>
      </c>
      <c r="I526" s="48">
        <v>42059</v>
      </c>
      <c r="J526" s="46" t="s">
        <v>12</v>
      </c>
      <c r="K526" s="18"/>
      <c r="L526" s="17">
        <v>406</v>
      </c>
      <c r="M526" s="17" t="e">
        <f>#N/A</f>
        <v>#N/A</v>
      </c>
    </row>
    <row r="527" spans="1:13" ht="45" customHeight="1">
      <c r="A527" s="7" t="s">
        <v>213</v>
      </c>
      <c r="B527" s="19" t="s">
        <v>226</v>
      </c>
      <c r="C527" s="19"/>
      <c r="D527" s="18">
        <v>1</v>
      </c>
      <c r="E527" s="18"/>
      <c r="F527" s="20" t="s">
        <v>28</v>
      </c>
      <c r="G527" s="43"/>
      <c r="H527" s="48">
        <v>42060</v>
      </c>
      <c r="I527" s="48">
        <v>42060</v>
      </c>
      <c r="J527" s="46" t="s">
        <v>12</v>
      </c>
      <c r="K527" s="18"/>
      <c r="L527" s="17">
        <v>406</v>
      </c>
      <c r="M527" s="17" t="e">
        <f>#N/A</f>
        <v>#N/A</v>
      </c>
    </row>
    <row r="528" spans="1:13" ht="45" customHeight="1">
      <c r="A528" s="7" t="s">
        <v>213</v>
      </c>
      <c r="B528" s="19" t="s">
        <v>226</v>
      </c>
      <c r="C528" s="19"/>
      <c r="D528" s="18">
        <v>1</v>
      </c>
      <c r="E528" s="18"/>
      <c r="F528" s="20" t="s">
        <v>28</v>
      </c>
      <c r="G528" s="43"/>
      <c r="H528" s="48">
        <v>42062</v>
      </c>
      <c r="I528" s="48">
        <v>42062</v>
      </c>
      <c r="J528" s="46" t="s">
        <v>12</v>
      </c>
      <c r="K528" s="18"/>
      <c r="L528" s="17">
        <v>406</v>
      </c>
      <c r="M528" s="17" t="e">
        <f>#N/A</f>
        <v>#N/A</v>
      </c>
    </row>
    <row r="529" spans="1:13" ht="45" customHeight="1">
      <c r="A529" s="7" t="s">
        <v>213</v>
      </c>
      <c r="B529" s="19" t="s">
        <v>228</v>
      </c>
      <c r="C529" s="19"/>
      <c r="D529" s="18">
        <v>1</v>
      </c>
      <c r="E529" s="18"/>
      <c r="F529" s="20" t="s">
        <v>28</v>
      </c>
      <c r="G529" s="43"/>
      <c r="H529" s="48">
        <v>42068</v>
      </c>
      <c r="I529" s="48">
        <v>42068</v>
      </c>
      <c r="J529" s="46" t="s">
        <v>12</v>
      </c>
      <c r="K529" s="18"/>
      <c r="L529" s="17">
        <v>639.99</v>
      </c>
      <c r="M529" s="17" t="e">
        <f>#N/A</f>
        <v>#N/A</v>
      </c>
    </row>
    <row r="530" spans="1:13" ht="45" customHeight="1">
      <c r="A530" s="7" t="s">
        <v>213</v>
      </c>
      <c r="B530" s="19" t="s">
        <v>226</v>
      </c>
      <c r="C530" s="19"/>
      <c r="D530" s="18">
        <v>1</v>
      </c>
      <c r="E530" s="18"/>
      <c r="F530" s="20" t="s">
        <v>28</v>
      </c>
      <c r="G530" s="43"/>
      <c r="H530" s="48">
        <v>42072</v>
      </c>
      <c r="I530" s="48">
        <v>42072</v>
      </c>
      <c r="J530" s="46" t="s">
        <v>12</v>
      </c>
      <c r="K530" s="18"/>
      <c r="L530" s="17">
        <v>406</v>
      </c>
      <c r="M530" s="17" t="e">
        <f>#N/A</f>
        <v>#N/A</v>
      </c>
    </row>
    <row r="531" spans="1:13" ht="45" customHeight="1">
      <c r="A531" s="7" t="s">
        <v>213</v>
      </c>
      <c r="B531" s="19" t="s">
        <v>226</v>
      </c>
      <c r="C531" s="19"/>
      <c r="D531" s="18">
        <v>1</v>
      </c>
      <c r="E531" s="18"/>
      <c r="F531" s="20" t="s">
        <v>28</v>
      </c>
      <c r="G531" s="43"/>
      <c r="H531" s="48">
        <v>42073</v>
      </c>
      <c r="I531" s="48">
        <v>42073</v>
      </c>
      <c r="J531" s="46" t="s">
        <v>12</v>
      </c>
      <c r="K531" s="18"/>
      <c r="L531" s="17">
        <v>406</v>
      </c>
      <c r="M531" s="17" t="e">
        <f>#N/A</f>
        <v>#N/A</v>
      </c>
    </row>
    <row r="532" spans="1:13" ht="45" customHeight="1">
      <c r="A532" s="7" t="s">
        <v>213</v>
      </c>
      <c r="B532" s="19" t="s">
        <v>226</v>
      </c>
      <c r="C532" s="19"/>
      <c r="D532" s="18">
        <v>1</v>
      </c>
      <c r="E532" s="18"/>
      <c r="F532" s="20" t="s">
        <v>28</v>
      </c>
      <c r="G532" s="43"/>
      <c r="H532" s="48">
        <v>42159</v>
      </c>
      <c r="I532" s="48">
        <v>42159</v>
      </c>
      <c r="J532" s="46" t="s">
        <v>12</v>
      </c>
      <c r="K532" s="18"/>
      <c r="L532" s="17">
        <v>406</v>
      </c>
      <c r="M532" s="17" t="e">
        <f>#N/A</f>
        <v>#N/A</v>
      </c>
    </row>
    <row r="533" spans="1:13" ht="45" customHeight="1">
      <c r="A533" s="7" t="s">
        <v>213</v>
      </c>
      <c r="B533" s="19" t="s">
        <v>226</v>
      </c>
      <c r="C533" s="19"/>
      <c r="D533" s="18">
        <v>1</v>
      </c>
      <c r="E533" s="18"/>
      <c r="F533" s="20" t="s">
        <v>28</v>
      </c>
      <c r="G533" s="43"/>
      <c r="H533" s="48">
        <v>42159</v>
      </c>
      <c r="I533" s="48">
        <v>42159</v>
      </c>
      <c r="J533" s="46" t="s">
        <v>12</v>
      </c>
      <c r="K533" s="18"/>
      <c r="L533" s="17">
        <v>484.11</v>
      </c>
      <c r="M533" s="17" t="e">
        <f>#N/A</f>
        <v>#N/A</v>
      </c>
    </row>
    <row r="534" spans="1:13" ht="45" customHeight="1">
      <c r="A534" s="7" t="s">
        <v>213</v>
      </c>
      <c r="B534" s="19" t="s">
        <v>226</v>
      </c>
      <c r="C534" s="19"/>
      <c r="D534" s="18">
        <v>1</v>
      </c>
      <c r="E534" s="18"/>
      <c r="F534" s="20" t="s">
        <v>28</v>
      </c>
      <c r="G534" s="43"/>
      <c r="H534" s="48">
        <v>42159</v>
      </c>
      <c r="I534" s="48">
        <v>42159</v>
      </c>
      <c r="J534" s="46" t="s">
        <v>12</v>
      </c>
      <c r="K534" s="18"/>
      <c r="L534" s="17">
        <v>684</v>
      </c>
      <c r="M534" s="17" t="e">
        <f>#N/A</f>
        <v>#N/A</v>
      </c>
    </row>
    <row r="535" spans="1:13" ht="45" customHeight="1">
      <c r="A535" s="7" t="s">
        <v>213</v>
      </c>
      <c r="B535" s="19" t="s">
        <v>226</v>
      </c>
      <c r="C535" s="19"/>
      <c r="D535" s="18">
        <v>1</v>
      </c>
      <c r="E535" s="18"/>
      <c r="F535" s="20" t="s">
        <v>28</v>
      </c>
      <c r="G535" s="43"/>
      <c r="H535" s="48">
        <v>42160</v>
      </c>
      <c r="I535" s="48">
        <v>42160</v>
      </c>
      <c r="J535" s="46" t="s">
        <v>12</v>
      </c>
      <c r="K535" s="18"/>
      <c r="L535" s="17">
        <v>406</v>
      </c>
      <c r="M535" s="17" t="e">
        <f>#N/A</f>
        <v>#N/A</v>
      </c>
    </row>
    <row r="536" spans="1:13" ht="45" customHeight="1">
      <c r="A536" s="7" t="s">
        <v>213</v>
      </c>
      <c r="B536" s="19" t="s">
        <v>226</v>
      </c>
      <c r="C536" s="19"/>
      <c r="D536" s="18">
        <v>1</v>
      </c>
      <c r="E536" s="18"/>
      <c r="F536" s="20" t="s">
        <v>28</v>
      </c>
      <c r="G536" s="43"/>
      <c r="H536" s="48">
        <v>42159</v>
      </c>
      <c r="I536" s="48">
        <v>42159</v>
      </c>
      <c r="J536" s="46" t="s">
        <v>12</v>
      </c>
      <c r="K536" s="18"/>
      <c r="L536" s="17">
        <v>48</v>
      </c>
      <c r="M536" s="17" t="e">
        <f>#N/A</f>
        <v>#N/A</v>
      </c>
    </row>
    <row r="537" spans="1:13" ht="45" customHeight="1">
      <c r="A537" s="7" t="s">
        <v>213</v>
      </c>
      <c r="B537" s="19" t="s">
        <v>226</v>
      </c>
      <c r="C537" s="19"/>
      <c r="D537" s="18">
        <v>1</v>
      </c>
      <c r="E537" s="18"/>
      <c r="F537" s="20" t="s">
        <v>28</v>
      </c>
      <c r="G537" s="43"/>
      <c r="H537" s="48">
        <v>42159</v>
      </c>
      <c r="I537" s="48">
        <v>42159</v>
      </c>
      <c r="J537" s="46" t="s">
        <v>12</v>
      </c>
      <c r="K537" s="18"/>
      <c r="L537" s="17">
        <v>155.69999999999999</v>
      </c>
      <c r="M537" s="17" t="e">
        <f>#N/A</f>
        <v>#N/A</v>
      </c>
    </row>
    <row r="538" spans="1:13" ht="45" customHeight="1">
      <c r="A538" s="7" t="s">
        <v>213</v>
      </c>
      <c r="B538" s="19" t="s">
        <v>226</v>
      </c>
      <c r="C538" s="19"/>
      <c r="D538" s="18">
        <v>1</v>
      </c>
      <c r="E538" s="18"/>
      <c r="F538" s="20" t="s">
        <v>28</v>
      </c>
      <c r="G538" s="43"/>
      <c r="H538" s="48">
        <v>42159</v>
      </c>
      <c r="I538" s="48">
        <v>42159</v>
      </c>
      <c r="J538" s="46" t="s">
        <v>12</v>
      </c>
      <c r="K538" s="18"/>
      <c r="L538" s="17">
        <v>151.9</v>
      </c>
      <c r="M538" s="17" t="e">
        <f>#N/A</f>
        <v>#N/A</v>
      </c>
    </row>
    <row r="539" spans="1:13" ht="45" customHeight="1">
      <c r="A539" s="7" t="s">
        <v>213</v>
      </c>
      <c r="B539" s="19" t="s">
        <v>226</v>
      </c>
      <c r="C539" s="19"/>
      <c r="D539" s="18">
        <v>1</v>
      </c>
      <c r="E539" s="18"/>
      <c r="F539" s="20" t="s">
        <v>28</v>
      </c>
      <c r="G539" s="43"/>
      <c r="H539" s="48">
        <v>42160</v>
      </c>
      <c r="I539" s="48">
        <v>42160</v>
      </c>
      <c r="J539" s="46" t="s">
        <v>12</v>
      </c>
      <c r="K539" s="18"/>
      <c r="L539" s="17">
        <v>250</v>
      </c>
      <c r="M539" s="17" t="e">
        <f>#N/A</f>
        <v>#N/A</v>
      </c>
    </row>
    <row r="540" spans="1:13" ht="45" customHeight="1">
      <c r="A540" s="7" t="s">
        <v>213</v>
      </c>
      <c r="B540" s="19" t="s">
        <v>226</v>
      </c>
      <c r="C540" s="19"/>
      <c r="D540" s="18">
        <v>1</v>
      </c>
      <c r="E540" s="18"/>
      <c r="F540" s="20" t="s">
        <v>28</v>
      </c>
      <c r="G540" s="43"/>
      <c r="H540" s="48">
        <v>42164</v>
      </c>
      <c r="I540" s="48">
        <v>42164</v>
      </c>
      <c r="J540" s="46" t="s">
        <v>12</v>
      </c>
      <c r="K540" s="18"/>
      <c r="L540" s="17">
        <v>147.19999999999999</v>
      </c>
      <c r="M540" s="17" t="e">
        <f>#N/A</f>
        <v>#N/A</v>
      </c>
    </row>
    <row r="541" spans="1:13" ht="45" customHeight="1">
      <c r="A541" s="7" t="s">
        <v>213</v>
      </c>
      <c r="B541" s="19" t="s">
        <v>226</v>
      </c>
      <c r="C541" s="19"/>
      <c r="D541" s="18">
        <v>1</v>
      </c>
      <c r="E541" s="18"/>
      <c r="F541" s="20" t="s">
        <v>28</v>
      </c>
      <c r="G541" s="43"/>
      <c r="H541" s="48">
        <v>42166</v>
      </c>
      <c r="I541" s="48">
        <v>42166</v>
      </c>
      <c r="J541" s="46" t="s">
        <v>12</v>
      </c>
      <c r="K541" s="18"/>
      <c r="L541" s="17">
        <v>143</v>
      </c>
      <c r="M541" s="17" t="e">
        <f>#N/A</f>
        <v>#N/A</v>
      </c>
    </row>
    <row r="542" spans="1:13" ht="45" customHeight="1">
      <c r="A542" s="7" t="s">
        <v>213</v>
      </c>
      <c r="B542" s="19" t="s">
        <v>226</v>
      </c>
      <c r="C542" s="19"/>
      <c r="D542" s="18">
        <v>1</v>
      </c>
      <c r="E542" s="18"/>
      <c r="F542" s="20" t="s">
        <v>28</v>
      </c>
      <c r="G542" s="43"/>
      <c r="H542" s="48">
        <v>42158</v>
      </c>
      <c r="I542" s="48">
        <v>42158</v>
      </c>
      <c r="J542" s="46" t="s">
        <v>12</v>
      </c>
      <c r="K542" s="18"/>
      <c r="L542" s="17">
        <v>107.5</v>
      </c>
      <c r="M542" s="17" t="e">
        <f>#N/A</f>
        <v>#N/A</v>
      </c>
    </row>
    <row r="543" spans="1:13" ht="45" customHeight="1">
      <c r="A543" s="7" t="s">
        <v>213</v>
      </c>
      <c r="B543" s="19" t="s">
        <v>226</v>
      </c>
      <c r="C543" s="19"/>
      <c r="D543" s="18">
        <v>1</v>
      </c>
      <c r="E543" s="18"/>
      <c r="F543" s="20" t="s">
        <v>28</v>
      </c>
      <c r="G543" s="43"/>
      <c r="H543" s="48">
        <v>42158</v>
      </c>
      <c r="I543" s="48">
        <v>42158</v>
      </c>
      <c r="J543" s="46" t="s">
        <v>12</v>
      </c>
      <c r="K543" s="18"/>
      <c r="L543" s="17">
        <v>109.35</v>
      </c>
      <c r="M543" s="17" t="e">
        <f>#N/A</f>
        <v>#N/A</v>
      </c>
    </row>
    <row r="544" spans="1:13" ht="45" customHeight="1">
      <c r="A544" s="7" t="s">
        <v>213</v>
      </c>
      <c r="B544" s="19" t="s">
        <v>226</v>
      </c>
      <c r="C544" s="19"/>
      <c r="D544" s="18">
        <v>1</v>
      </c>
      <c r="E544" s="18"/>
      <c r="F544" s="20" t="s">
        <v>28</v>
      </c>
      <c r="G544" s="43"/>
      <c r="H544" s="48">
        <v>42059</v>
      </c>
      <c r="I544" s="48">
        <v>42059</v>
      </c>
      <c r="J544" s="46" t="s">
        <v>12</v>
      </c>
      <c r="K544" s="18"/>
      <c r="L544" s="17">
        <v>199.75</v>
      </c>
      <c r="M544" s="17" t="e">
        <f>#N/A</f>
        <v>#N/A</v>
      </c>
    </row>
    <row r="545" spans="1:13" ht="45" customHeight="1">
      <c r="A545" s="7" t="s">
        <v>213</v>
      </c>
      <c r="B545" s="19" t="s">
        <v>226</v>
      </c>
      <c r="C545" s="19"/>
      <c r="D545" s="18">
        <v>1</v>
      </c>
      <c r="E545" s="18"/>
      <c r="F545" s="20" t="s">
        <v>28</v>
      </c>
      <c r="G545" s="43"/>
      <c r="H545" s="48">
        <v>42060</v>
      </c>
      <c r="I545" s="48">
        <v>42060</v>
      </c>
      <c r="J545" s="46" t="s">
        <v>12</v>
      </c>
      <c r="K545" s="18"/>
      <c r="L545" s="17">
        <v>147</v>
      </c>
      <c r="M545" s="17" t="e">
        <f>#N/A</f>
        <v>#N/A</v>
      </c>
    </row>
    <row r="546" spans="1:13" ht="45" customHeight="1">
      <c r="A546" s="7" t="s">
        <v>213</v>
      </c>
      <c r="B546" s="19" t="s">
        <v>226</v>
      </c>
      <c r="C546" s="19"/>
      <c r="D546" s="18">
        <v>1</v>
      </c>
      <c r="E546" s="18"/>
      <c r="F546" s="20" t="s">
        <v>28</v>
      </c>
      <c r="G546" s="43"/>
      <c r="H546" s="48">
        <v>42062</v>
      </c>
      <c r="I546" s="48">
        <v>42062</v>
      </c>
      <c r="J546" s="46" t="s">
        <v>12</v>
      </c>
      <c r="K546" s="18"/>
      <c r="L546" s="17">
        <v>200</v>
      </c>
      <c r="M546" s="17" t="e">
        <f>#N/A</f>
        <v>#N/A</v>
      </c>
    </row>
    <row r="547" spans="1:13" ht="45" customHeight="1">
      <c r="A547" s="7" t="s">
        <v>213</v>
      </c>
      <c r="B547" s="19" t="s">
        <v>228</v>
      </c>
      <c r="C547" s="19"/>
      <c r="D547" s="18">
        <v>1</v>
      </c>
      <c r="E547" s="18"/>
      <c r="F547" s="20" t="s">
        <v>28</v>
      </c>
      <c r="G547" s="43"/>
      <c r="H547" s="48">
        <v>42068</v>
      </c>
      <c r="I547" s="48">
        <v>42068</v>
      </c>
      <c r="J547" s="46" t="s">
        <v>12</v>
      </c>
      <c r="K547" s="18"/>
      <c r="L547" s="17">
        <v>242</v>
      </c>
      <c r="M547" s="17" t="e">
        <f>#N/A</f>
        <v>#N/A</v>
      </c>
    </row>
    <row r="548" spans="1:13" ht="45" customHeight="1">
      <c r="A548" s="7" t="s">
        <v>213</v>
      </c>
      <c r="B548" s="19" t="s">
        <v>226</v>
      </c>
      <c r="C548" s="19"/>
      <c r="D548" s="18">
        <v>1</v>
      </c>
      <c r="E548" s="18"/>
      <c r="F548" s="20" t="s">
        <v>28</v>
      </c>
      <c r="G548" s="43"/>
      <c r="H548" s="48">
        <v>42072</v>
      </c>
      <c r="I548" s="48">
        <v>42072</v>
      </c>
      <c r="J548" s="46" t="s">
        <v>12</v>
      </c>
      <c r="K548" s="18"/>
      <c r="L548" s="17">
        <v>200</v>
      </c>
      <c r="M548" s="17" t="e">
        <f>#N/A</f>
        <v>#N/A</v>
      </c>
    </row>
    <row r="549" spans="1:13" ht="45" customHeight="1">
      <c r="A549" s="7" t="s">
        <v>213</v>
      </c>
      <c r="B549" s="19" t="s">
        <v>226</v>
      </c>
      <c r="C549" s="19"/>
      <c r="D549" s="18">
        <v>1</v>
      </c>
      <c r="E549" s="18"/>
      <c r="F549" s="20" t="s">
        <v>28</v>
      </c>
      <c r="G549" s="43"/>
      <c r="H549" s="48">
        <v>42073</v>
      </c>
      <c r="I549" s="48">
        <v>42073</v>
      </c>
      <c r="J549" s="46" t="s">
        <v>12</v>
      </c>
      <c r="K549" s="18"/>
      <c r="L549" s="17">
        <v>250</v>
      </c>
      <c r="M549" s="17" t="e">
        <f>#N/A</f>
        <v>#N/A</v>
      </c>
    </row>
    <row r="550" spans="1:13" ht="45" customHeight="1">
      <c r="A550" s="7" t="s">
        <v>213</v>
      </c>
      <c r="B550" s="19" t="s">
        <v>13</v>
      </c>
      <c r="C550" s="19"/>
      <c r="D550" s="18">
        <v>1</v>
      </c>
      <c r="E550" s="18"/>
      <c r="F550" s="20" t="s">
        <v>14</v>
      </c>
      <c r="G550" s="43"/>
      <c r="H550" s="48">
        <v>42073</v>
      </c>
      <c r="I550" s="48">
        <v>42073</v>
      </c>
      <c r="J550" s="46" t="s">
        <v>12</v>
      </c>
      <c r="K550" s="18"/>
      <c r="L550" s="17">
        <v>3508</v>
      </c>
      <c r="M550" s="17" t="e">
        <f>#N/A</f>
        <v>#N/A</v>
      </c>
    </row>
    <row r="551" spans="1:13" ht="45" customHeight="1">
      <c r="A551" s="7" t="s">
        <v>213</v>
      </c>
      <c r="B551" s="19" t="s">
        <v>229</v>
      </c>
      <c r="C551" s="19"/>
      <c r="D551" s="18">
        <v>1</v>
      </c>
      <c r="E551" s="18"/>
      <c r="F551" s="20" t="s">
        <v>28</v>
      </c>
      <c r="G551" s="43"/>
      <c r="H551" s="48">
        <v>42201</v>
      </c>
      <c r="I551" s="48">
        <v>42201</v>
      </c>
      <c r="J551" s="46" t="s">
        <v>12</v>
      </c>
      <c r="K551" s="18"/>
      <c r="L551" s="17">
        <v>248</v>
      </c>
      <c r="M551" s="17" t="e">
        <f>#N/A</f>
        <v>#N/A</v>
      </c>
    </row>
    <row r="552" spans="1:13" ht="45" customHeight="1">
      <c r="A552" s="7" t="s">
        <v>213</v>
      </c>
      <c r="B552" s="19" t="s">
        <v>229</v>
      </c>
      <c r="C552" s="19"/>
      <c r="D552" s="18">
        <v>1</v>
      </c>
      <c r="E552" s="18"/>
      <c r="F552" s="20" t="s">
        <v>28</v>
      </c>
      <c r="G552" s="43"/>
      <c r="H552" s="48">
        <v>42201</v>
      </c>
      <c r="I552" s="48">
        <v>42201</v>
      </c>
      <c r="J552" s="46" t="s">
        <v>12</v>
      </c>
      <c r="K552" s="18"/>
      <c r="L552" s="17">
        <v>180</v>
      </c>
      <c r="M552" s="17" t="e">
        <f>#N/A</f>
        <v>#N/A</v>
      </c>
    </row>
    <row r="553" spans="1:13" ht="45" customHeight="1">
      <c r="A553" s="7" t="s">
        <v>213</v>
      </c>
      <c r="B553" s="19" t="s">
        <v>13</v>
      </c>
      <c r="C553" s="19"/>
      <c r="D553" s="18">
        <v>1</v>
      </c>
      <c r="E553" s="18"/>
      <c r="F553" s="20" t="s">
        <v>14</v>
      </c>
      <c r="G553" s="43"/>
      <c r="H553" s="48">
        <v>42201</v>
      </c>
      <c r="I553" s="48">
        <v>42201</v>
      </c>
      <c r="J553" s="46" t="s">
        <v>12</v>
      </c>
      <c r="K553" s="18"/>
      <c r="L553" s="17">
        <v>630</v>
      </c>
      <c r="M553" s="17" t="e">
        <f>#N/A</f>
        <v>#N/A</v>
      </c>
    </row>
    <row r="554" spans="1:13" ht="45" customHeight="1">
      <c r="A554" s="7" t="s">
        <v>213</v>
      </c>
      <c r="B554" s="19" t="s">
        <v>230</v>
      </c>
      <c r="C554" s="19"/>
      <c r="D554" s="18">
        <v>1</v>
      </c>
      <c r="E554" s="18"/>
      <c r="F554" s="20" t="s">
        <v>28</v>
      </c>
      <c r="G554" s="43"/>
      <c r="H554" s="48">
        <v>42194</v>
      </c>
      <c r="I554" s="48">
        <v>42194</v>
      </c>
      <c r="J554" s="46" t="s">
        <v>12</v>
      </c>
      <c r="K554" s="18"/>
      <c r="L554" s="17">
        <v>406</v>
      </c>
      <c r="M554" s="17" t="e">
        <f>#N/A</f>
        <v>#N/A</v>
      </c>
    </row>
    <row r="555" spans="1:13" ht="45" customHeight="1">
      <c r="A555" s="7" t="s">
        <v>213</v>
      </c>
      <c r="B555" s="19" t="s">
        <v>231</v>
      </c>
      <c r="C555" s="19"/>
      <c r="D555" s="18">
        <v>1</v>
      </c>
      <c r="E555" s="18"/>
      <c r="F555" s="20" t="s">
        <v>28</v>
      </c>
      <c r="G555" s="43"/>
      <c r="H555" s="48">
        <v>42186</v>
      </c>
      <c r="I555" s="48">
        <v>42186</v>
      </c>
      <c r="J555" s="46" t="s">
        <v>12</v>
      </c>
      <c r="K555" s="18"/>
      <c r="L555" s="17">
        <v>1060</v>
      </c>
      <c r="M555" s="17" t="e">
        <f>#N/A</f>
        <v>#N/A</v>
      </c>
    </row>
    <row r="556" spans="1:13" ht="45" customHeight="1">
      <c r="A556" s="7" t="s">
        <v>213</v>
      </c>
      <c r="B556" s="19" t="s">
        <v>232</v>
      </c>
      <c r="C556" s="19"/>
      <c r="D556" s="18">
        <v>1</v>
      </c>
      <c r="E556" s="18"/>
      <c r="F556" s="20" t="s">
        <v>28</v>
      </c>
      <c r="G556" s="43"/>
      <c r="H556" s="48">
        <v>42205</v>
      </c>
      <c r="I556" s="48">
        <v>42205</v>
      </c>
      <c r="J556" s="46" t="s">
        <v>12</v>
      </c>
      <c r="K556" s="18"/>
      <c r="L556" s="17">
        <v>128</v>
      </c>
      <c r="M556" s="17" t="e">
        <f>#N/A</f>
        <v>#N/A</v>
      </c>
    </row>
    <row r="557" spans="1:13" ht="45" customHeight="1">
      <c r="A557" s="7" t="s">
        <v>213</v>
      </c>
      <c r="B557" s="19" t="s">
        <v>230</v>
      </c>
      <c r="C557" s="19"/>
      <c r="D557" s="18">
        <v>1</v>
      </c>
      <c r="E557" s="18"/>
      <c r="F557" s="20" t="s">
        <v>28</v>
      </c>
      <c r="G557" s="43"/>
      <c r="H557" s="48">
        <v>42194</v>
      </c>
      <c r="I557" s="48">
        <v>42194</v>
      </c>
      <c r="J557" s="46" t="s">
        <v>12</v>
      </c>
      <c r="K557" s="18"/>
      <c r="L557" s="17">
        <v>145.80000000000001</v>
      </c>
      <c r="M557" s="17" t="e">
        <f>#N/A</f>
        <v>#N/A</v>
      </c>
    </row>
    <row r="558" spans="1:13" ht="45" customHeight="1">
      <c r="A558" s="7" t="s">
        <v>213</v>
      </c>
      <c r="B558" s="19" t="s">
        <v>231</v>
      </c>
      <c r="C558" s="19"/>
      <c r="D558" s="18">
        <v>1</v>
      </c>
      <c r="E558" s="18"/>
      <c r="F558" s="20" t="s">
        <v>28</v>
      </c>
      <c r="G558" s="43"/>
      <c r="H558" s="48">
        <v>42186</v>
      </c>
      <c r="I558" s="48">
        <v>42186</v>
      </c>
      <c r="J558" s="46" t="s">
        <v>12</v>
      </c>
      <c r="K558" s="18"/>
      <c r="L558" s="17">
        <v>280</v>
      </c>
      <c r="M558" s="17" t="e">
        <f>#N/A</f>
        <v>#N/A</v>
      </c>
    </row>
    <row r="559" spans="1:13" ht="45" customHeight="1">
      <c r="A559" s="7" t="s">
        <v>213</v>
      </c>
      <c r="B559" s="19" t="s">
        <v>13</v>
      </c>
      <c r="C559" s="19"/>
      <c r="D559" s="18">
        <v>1</v>
      </c>
      <c r="E559" s="18"/>
      <c r="F559" s="20" t="s">
        <v>14</v>
      </c>
      <c r="G559" s="43"/>
      <c r="H559" s="48">
        <v>42186</v>
      </c>
      <c r="I559" s="48">
        <v>42186</v>
      </c>
      <c r="J559" s="46" t="s">
        <v>12</v>
      </c>
      <c r="K559" s="18"/>
      <c r="L559" s="17">
        <v>250</v>
      </c>
      <c r="M559" s="17" t="e">
        <f>#N/A</f>
        <v>#N/A</v>
      </c>
    </row>
    <row r="560" spans="1:13" ht="45" customHeight="1">
      <c r="A560" s="7" t="s">
        <v>213</v>
      </c>
      <c r="B560" s="19" t="s">
        <v>233</v>
      </c>
      <c r="C560" s="19"/>
      <c r="D560" s="18">
        <v>1</v>
      </c>
      <c r="E560" s="18"/>
      <c r="F560" s="20" t="s">
        <v>28</v>
      </c>
      <c r="G560" s="43"/>
      <c r="H560" s="48">
        <v>42228</v>
      </c>
      <c r="I560" s="48">
        <v>42228</v>
      </c>
      <c r="J560" s="46" t="s">
        <v>12</v>
      </c>
      <c r="K560" s="18"/>
      <c r="L560" s="17">
        <v>406</v>
      </c>
      <c r="M560" s="17" t="e">
        <f>#N/A</f>
        <v>#N/A</v>
      </c>
    </row>
    <row r="561" spans="1:13" ht="45" customHeight="1">
      <c r="A561" s="7" t="s">
        <v>213</v>
      </c>
      <c r="B561" s="19" t="s">
        <v>233</v>
      </c>
      <c r="C561" s="19"/>
      <c r="D561" s="18">
        <v>1</v>
      </c>
      <c r="E561" s="18"/>
      <c r="F561" s="20" t="s">
        <v>28</v>
      </c>
      <c r="G561" s="43"/>
      <c r="H561" s="48">
        <v>42229</v>
      </c>
      <c r="I561" s="48">
        <v>42229</v>
      </c>
      <c r="J561" s="46" t="s">
        <v>12</v>
      </c>
      <c r="K561" s="18"/>
      <c r="L561" s="17">
        <v>406</v>
      </c>
      <c r="M561" s="17" t="e">
        <f>#N/A</f>
        <v>#N/A</v>
      </c>
    </row>
    <row r="562" spans="1:13" ht="45" customHeight="1">
      <c r="A562" s="7" t="s">
        <v>213</v>
      </c>
      <c r="B562" s="19" t="s">
        <v>234</v>
      </c>
      <c r="C562" s="19"/>
      <c r="D562" s="18">
        <v>1</v>
      </c>
      <c r="E562" s="18"/>
      <c r="F562" s="20" t="s">
        <v>28</v>
      </c>
      <c r="G562" s="43"/>
      <c r="H562" s="48">
        <v>42229</v>
      </c>
      <c r="I562" s="48">
        <v>42229</v>
      </c>
      <c r="J562" s="46" t="s">
        <v>12</v>
      </c>
      <c r="K562" s="18"/>
      <c r="L562" s="17">
        <v>416</v>
      </c>
      <c r="M562" s="17" t="e">
        <f>#N/A</f>
        <v>#N/A</v>
      </c>
    </row>
    <row r="563" spans="1:13" ht="45" customHeight="1">
      <c r="A563" s="7" t="s">
        <v>213</v>
      </c>
      <c r="B563" s="19" t="s">
        <v>233</v>
      </c>
      <c r="C563" s="19"/>
      <c r="D563" s="18">
        <v>1</v>
      </c>
      <c r="E563" s="18"/>
      <c r="F563" s="20" t="s">
        <v>28</v>
      </c>
      <c r="G563" s="43"/>
      <c r="H563" s="48">
        <v>42243</v>
      </c>
      <c r="I563" s="48">
        <v>42243</v>
      </c>
      <c r="J563" s="46" t="s">
        <v>12</v>
      </c>
      <c r="K563" s="18"/>
      <c r="L563" s="17">
        <v>406</v>
      </c>
      <c r="M563" s="17" t="e">
        <f>#N/A</f>
        <v>#N/A</v>
      </c>
    </row>
    <row r="564" spans="1:13" ht="45" customHeight="1">
      <c r="A564" s="7" t="s">
        <v>213</v>
      </c>
      <c r="B564" s="19" t="s">
        <v>235</v>
      </c>
      <c r="C564" s="19"/>
      <c r="D564" s="18">
        <v>1</v>
      </c>
      <c r="E564" s="18"/>
      <c r="F564" s="20" t="s">
        <v>28</v>
      </c>
      <c r="G564" s="43"/>
      <c r="H564" s="48">
        <v>42243</v>
      </c>
      <c r="I564" s="48">
        <v>42243</v>
      </c>
      <c r="J564" s="46" t="s">
        <v>12</v>
      </c>
      <c r="K564" s="18"/>
      <c r="L564" s="17">
        <v>402</v>
      </c>
      <c r="M564" s="17" t="e">
        <f>#N/A</f>
        <v>#N/A</v>
      </c>
    </row>
    <row r="565" spans="1:13" ht="45" customHeight="1">
      <c r="A565" s="7" t="s">
        <v>213</v>
      </c>
      <c r="B565" s="19" t="s">
        <v>233</v>
      </c>
      <c r="C565" s="19"/>
      <c r="D565" s="18">
        <v>1</v>
      </c>
      <c r="E565" s="18"/>
      <c r="F565" s="20" t="s">
        <v>28</v>
      </c>
      <c r="G565" s="43"/>
      <c r="H565" s="48">
        <v>42243</v>
      </c>
      <c r="I565" s="48">
        <v>42243</v>
      </c>
      <c r="J565" s="46" t="s">
        <v>12</v>
      </c>
      <c r="K565" s="18"/>
      <c r="L565" s="17">
        <v>484</v>
      </c>
      <c r="M565" s="17" t="e">
        <f>#N/A</f>
        <v>#N/A</v>
      </c>
    </row>
    <row r="566" spans="1:13" ht="45" customHeight="1">
      <c r="A566" s="7" t="s">
        <v>213</v>
      </c>
      <c r="B566" s="19" t="s">
        <v>233</v>
      </c>
      <c r="C566" s="19"/>
      <c r="D566" s="18">
        <v>1</v>
      </c>
      <c r="E566" s="18"/>
      <c r="F566" s="20" t="s">
        <v>28</v>
      </c>
      <c r="G566" s="43"/>
      <c r="H566" s="48">
        <v>42240</v>
      </c>
      <c r="I566" s="48">
        <v>42240</v>
      </c>
      <c r="J566" s="46" t="s">
        <v>12</v>
      </c>
      <c r="K566" s="18"/>
      <c r="L566" s="17">
        <v>406</v>
      </c>
      <c r="M566" s="17" t="e">
        <f>#N/A</f>
        <v>#N/A</v>
      </c>
    </row>
    <row r="567" spans="1:13" ht="45" customHeight="1">
      <c r="A567" s="7" t="s">
        <v>213</v>
      </c>
      <c r="B567" s="19" t="s">
        <v>233</v>
      </c>
      <c r="C567" s="19"/>
      <c r="D567" s="18">
        <v>1</v>
      </c>
      <c r="E567" s="18"/>
      <c r="F567" s="20" t="s">
        <v>28</v>
      </c>
      <c r="G567" s="43"/>
      <c r="H567" s="48">
        <v>42241</v>
      </c>
      <c r="I567" s="48">
        <v>42241</v>
      </c>
      <c r="J567" s="46" t="s">
        <v>12</v>
      </c>
      <c r="K567" s="18"/>
      <c r="L567" s="17">
        <v>406</v>
      </c>
      <c r="M567" s="17" t="e">
        <f>#N/A</f>
        <v>#N/A</v>
      </c>
    </row>
    <row r="568" spans="1:13" ht="45" customHeight="1">
      <c r="A568" s="7" t="s">
        <v>213</v>
      </c>
      <c r="B568" s="19" t="s">
        <v>233</v>
      </c>
      <c r="C568" s="19"/>
      <c r="D568" s="18">
        <v>1</v>
      </c>
      <c r="E568" s="18"/>
      <c r="F568" s="20" t="s">
        <v>28</v>
      </c>
      <c r="G568" s="43"/>
      <c r="H568" s="48">
        <v>42237</v>
      </c>
      <c r="I568" s="48">
        <v>42237</v>
      </c>
      <c r="J568" s="46" t="s">
        <v>12</v>
      </c>
      <c r="K568" s="18"/>
      <c r="L568" s="17">
        <v>406</v>
      </c>
      <c r="M568" s="17" t="e">
        <f>#N/A</f>
        <v>#N/A</v>
      </c>
    </row>
    <row r="569" spans="1:13" ht="45" customHeight="1">
      <c r="A569" s="7" t="s">
        <v>213</v>
      </c>
      <c r="B569" s="19" t="s">
        <v>233</v>
      </c>
      <c r="C569" s="19"/>
      <c r="D569" s="18">
        <v>1</v>
      </c>
      <c r="E569" s="18"/>
      <c r="F569" s="20" t="s">
        <v>28</v>
      </c>
      <c r="G569" s="43"/>
      <c r="H569" s="48">
        <v>42234</v>
      </c>
      <c r="I569" s="48">
        <v>42234</v>
      </c>
      <c r="J569" s="46" t="s">
        <v>12</v>
      </c>
      <c r="K569" s="18"/>
      <c r="L569" s="17">
        <v>406</v>
      </c>
      <c r="M569" s="17" t="e">
        <f>#N/A</f>
        <v>#N/A</v>
      </c>
    </row>
    <row r="570" spans="1:13" ht="45" customHeight="1">
      <c r="A570" s="7" t="s">
        <v>213</v>
      </c>
      <c r="B570" s="19" t="s">
        <v>233</v>
      </c>
      <c r="C570" s="19"/>
      <c r="D570" s="18">
        <v>1</v>
      </c>
      <c r="E570" s="18"/>
      <c r="F570" s="20" t="s">
        <v>28</v>
      </c>
      <c r="G570" s="43"/>
      <c r="H570" s="48">
        <v>42228</v>
      </c>
      <c r="I570" s="48">
        <v>42228</v>
      </c>
      <c r="J570" s="46" t="s">
        <v>12</v>
      </c>
      <c r="K570" s="18"/>
      <c r="L570" s="17">
        <v>109</v>
      </c>
      <c r="M570" s="17" t="e">
        <f>#N/A</f>
        <v>#N/A</v>
      </c>
    </row>
    <row r="571" spans="1:13" ht="45" customHeight="1">
      <c r="A571" s="7" t="s">
        <v>213</v>
      </c>
      <c r="B571" s="19" t="s">
        <v>233</v>
      </c>
      <c r="C571" s="19"/>
      <c r="D571" s="18">
        <v>1</v>
      </c>
      <c r="E571" s="18"/>
      <c r="F571" s="20" t="s">
        <v>28</v>
      </c>
      <c r="G571" s="43"/>
      <c r="H571" s="48">
        <v>42229</v>
      </c>
      <c r="I571" s="48">
        <v>42229</v>
      </c>
      <c r="J571" s="46" t="s">
        <v>12</v>
      </c>
      <c r="K571" s="18"/>
      <c r="L571" s="17">
        <v>91.5</v>
      </c>
      <c r="M571" s="17" t="e">
        <f>#N/A</f>
        <v>#N/A</v>
      </c>
    </row>
    <row r="572" spans="1:13" ht="45" customHeight="1">
      <c r="A572" s="7" t="s">
        <v>213</v>
      </c>
      <c r="B572" s="19" t="s">
        <v>234</v>
      </c>
      <c r="C572" s="19"/>
      <c r="D572" s="18">
        <v>1</v>
      </c>
      <c r="E572" s="18"/>
      <c r="F572" s="20" t="s">
        <v>28</v>
      </c>
      <c r="G572" s="43"/>
      <c r="H572" s="48">
        <v>42229</v>
      </c>
      <c r="I572" s="48">
        <v>42229</v>
      </c>
      <c r="J572" s="46" t="s">
        <v>12</v>
      </c>
      <c r="K572" s="18"/>
      <c r="L572" s="17">
        <v>149</v>
      </c>
      <c r="M572" s="17" t="e">
        <f>#N/A</f>
        <v>#N/A</v>
      </c>
    </row>
    <row r="573" spans="1:13" ht="45" customHeight="1">
      <c r="A573" s="7" t="s">
        <v>213</v>
      </c>
      <c r="B573" s="19" t="s">
        <v>233</v>
      </c>
      <c r="C573" s="19"/>
      <c r="D573" s="18">
        <v>1</v>
      </c>
      <c r="E573" s="18"/>
      <c r="F573" s="20" t="s">
        <v>28</v>
      </c>
      <c r="G573" s="43"/>
      <c r="H573" s="48">
        <v>42243</v>
      </c>
      <c r="I573" s="48">
        <v>42243</v>
      </c>
      <c r="J573" s="46" t="s">
        <v>12</v>
      </c>
      <c r="K573" s="18"/>
      <c r="L573" s="17">
        <v>101.4</v>
      </c>
      <c r="M573" s="17" t="e">
        <f>#N/A</f>
        <v>#N/A</v>
      </c>
    </row>
    <row r="574" spans="1:13" ht="45" customHeight="1">
      <c r="A574" s="7" t="s">
        <v>213</v>
      </c>
      <c r="B574" s="19" t="s">
        <v>233</v>
      </c>
      <c r="C574" s="19"/>
      <c r="D574" s="18">
        <v>1</v>
      </c>
      <c r="E574" s="18"/>
      <c r="F574" s="20" t="s">
        <v>28</v>
      </c>
      <c r="G574" s="43"/>
      <c r="H574" s="48">
        <v>42243</v>
      </c>
      <c r="I574" s="48">
        <v>42243</v>
      </c>
      <c r="J574" s="46" t="s">
        <v>12</v>
      </c>
      <c r="K574" s="18"/>
      <c r="L574" s="17">
        <v>200</v>
      </c>
      <c r="M574" s="17" t="e">
        <f>#N/A</f>
        <v>#N/A</v>
      </c>
    </row>
    <row r="575" spans="1:13" ht="45" customHeight="1">
      <c r="A575" s="7" t="s">
        <v>213</v>
      </c>
      <c r="B575" s="19" t="s">
        <v>233</v>
      </c>
      <c r="C575" s="19"/>
      <c r="D575" s="18">
        <v>1</v>
      </c>
      <c r="E575" s="18"/>
      <c r="F575" s="20" t="s">
        <v>28</v>
      </c>
      <c r="G575" s="43"/>
      <c r="H575" s="48">
        <v>42240</v>
      </c>
      <c r="I575" s="48">
        <v>42240</v>
      </c>
      <c r="J575" s="46" t="s">
        <v>12</v>
      </c>
      <c r="K575" s="18"/>
      <c r="L575" s="17">
        <v>154.69999999999999</v>
      </c>
      <c r="M575" s="17" t="e">
        <f>#N/A</f>
        <v>#N/A</v>
      </c>
    </row>
    <row r="576" spans="1:13" ht="45" customHeight="1">
      <c r="A576" s="7" t="s">
        <v>213</v>
      </c>
      <c r="B576" s="19" t="s">
        <v>233</v>
      </c>
      <c r="C576" s="19"/>
      <c r="D576" s="18">
        <v>1</v>
      </c>
      <c r="E576" s="18"/>
      <c r="F576" s="20" t="s">
        <v>28</v>
      </c>
      <c r="G576" s="43"/>
      <c r="H576" s="48">
        <v>42241</v>
      </c>
      <c r="I576" s="48">
        <v>42241</v>
      </c>
      <c r="J576" s="46" t="s">
        <v>12</v>
      </c>
      <c r="K576" s="18"/>
      <c r="L576" s="17">
        <v>103.8</v>
      </c>
      <c r="M576" s="17" t="e">
        <f>#N/A</f>
        <v>#N/A</v>
      </c>
    </row>
    <row r="577" spans="1:13" ht="45" customHeight="1">
      <c r="A577" s="7" t="s">
        <v>213</v>
      </c>
      <c r="B577" s="19" t="s">
        <v>233</v>
      </c>
      <c r="C577" s="19"/>
      <c r="D577" s="18">
        <v>1</v>
      </c>
      <c r="E577" s="18"/>
      <c r="F577" s="20" t="s">
        <v>28</v>
      </c>
      <c r="G577" s="43"/>
      <c r="H577" s="48">
        <v>42237</v>
      </c>
      <c r="I577" s="48">
        <v>42237</v>
      </c>
      <c r="J577" s="46" t="s">
        <v>12</v>
      </c>
      <c r="K577" s="18"/>
      <c r="L577" s="17">
        <v>110.95</v>
      </c>
      <c r="M577" s="17" t="e">
        <f>#N/A</f>
        <v>#N/A</v>
      </c>
    </row>
    <row r="578" spans="1:13" ht="45" customHeight="1">
      <c r="A578" s="7" t="s">
        <v>213</v>
      </c>
      <c r="B578" s="19" t="s">
        <v>233</v>
      </c>
      <c r="C578" s="19"/>
      <c r="D578" s="18">
        <v>1</v>
      </c>
      <c r="E578" s="18"/>
      <c r="F578" s="20" t="s">
        <v>28</v>
      </c>
      <c r="G578" s="43"/>
      <c r="H578" s="48">
        <v>42234</v>
      </c>
      <c r="I578" s="48">
        <v>42234</v>
      </c>
      <c r="J578" s="46" t="s">
        <v>12</v>
      </c>
      <c r="K578" s="18"/>
      <c r="L578" s="17">
        <v>124.2</v>
      </c>
      <c r="M578" s="17" t="e">
        <f>#N/A</f>
        <v>#N/A</v>
      </c>
    </row>
    <row r="579" spans="1:13" ht="45" customHeight="1">
      <c r="A579" s="7" t="s">
        <v>213</v>
      </c>
      <c r="B579" s="19" t="s">
        <v>13</v>
      </c>
      <c r="C579" s="19"/>
      <c r="D579" s="18">
        <v>1</v>
      </c>
      <c r="E579" s="18"/>
      <c r="F579" s="20" t="s">
        <v>14</v>
      </c>
      <c r="G579" s="43"/>
      <c r="H579" s="48">
        <v>42234</v>
      </c>
      <c r="I579" s="48">
        <v>42234</v>
      </c>
      <c r="J579" s="46" t="s">
        <v>12</v>
      </c>
      <c r="K579" s="18"/>
      <c r="L579" s="17">
        <v>860</v>
      </c>
      <c r="M579" s="17" t="e">
        <f>#N/A</f>
        <v>#N/A</v>
      </c>
    </row>
    <row r="580" spans="1:13" ht="45" customHeight="1">
      <c r="A580" s="7" t="s">
        <v>213</v>
      </c>
      <c r="B580" s="19" t="s">
        <v>13</v>
      </c>
      <c r="C580" s="19"/>
      <c r="D580" s="18">
        <v>1</v>
      </c>
      <c r="E580" s="18"/>
      <c r="F580" s="20" t="s">
        <v>14</v>
      </c>
      <c r="G580" s="43"/>
      <c r="H580" s="48">
        <v>42019</v>
      </c>
      <c r="I580" s="48">
        <v>42019</v>
      </c>
      <c r="J580" s="46" t="s">
        <v>12</v>
      </c>
      <c r="K580" s="18"/>
      <c r="L580" s="17">
        <v>1300</v>
      </c>
      <c r="M580" s="17" t="e">
        <f>#N/A</f>
        <v>#N/A</v>
      </c>
    </row>
    <row r="581" spans="1:13" ht="45" customHeight="1">
      <c r="A581" s="7" t="s">
        <v>213</v>
      </c>
      <c r="B581" s="19" t="s">
        <v>236</v>
      </c>
      <c r="C581" s="19"/>
      <c r="D581" s="18">
        <v>1</v>
      </c>
      <c r="E581" s="18"/>
      <c r="F581" s="20" t="s">
        <v>28</v>
      </c>
      <c r="G581" s="43"/>
      <c r="H581" s="48">
        <v>42226</v>
      </c>
      <c r="I581" s="48">
        <v>42226</v>
      </c>
      <c r="J581" s="46" t="s">
        <v>12</v>
      </c>
      <c r="K581" s="18"/>
      <c r="L581" s="17">
        <v>484</v>
      </c>
      <c r="M581" s="17" t="e">
        <f>#N/A</f>
        <v>#N/A</v>
      </c>
    </row>
    <row r="582" spans="1:13" ht="45" customHeight="1">
      <c r="A582" s="7" t="s">
        <v>213</v>
      </c>
      <c r="B582" s="19" t="s">
        <v>236</v>
      </c>
      <c r="C582" s="19"/>
      <c r="D582" s="18">
        <v>1</v>
      </c>
      <c r="E582" s="18"/>
      <c r="F582" s="20" t="s">
        <v>28</v>
      </c>
      <c r="G582" s="43"/>
      <c r="H582" s="48">
        <v>42228</v>
      </c>
      <c r="I582" s="48">
        <v>42228</v>
      </c>
      <c r="J582" s="46" t="s">
        <v>12</v>
      </c>
      <c r="K582" s="18"/>
      <c r="L582" s="17">
        <v>484</v>
      </c>
      <c r="M582" s="17" t="e">
        <f>#N/A</f>
        <v>#N/A</v>
      </c>
    </row>
    <row r="583" spans="1:13" ht="45" customHeight="1">
      <c r="A583" s="7" t="s">
        <v>213</v>
      </c>
      <c r="B583" s="19" t="s">
        <v>237</v>
      </c>
      <c r="C583" s="19"/>
      <c r="D583" s="18">
        <v>1</v>
      </c>
      <c r="E583" s="18"/>
      <c r="F583" s="20" t="s">
        <v>28</v>
      </c>
      <c r="G583" s="43"/>
      <c r="H583" s="48">
        <v>42222</v>
      </c>
      <c r="I583" s="48">
        <v>42222</v>
      </c>
      <c r="J583" s="46" t="s">
        <v>12</v>
      </c>
      <c r="K583" s="18"/>
      <c r="L583" s="17">
        <v>208</v>
      </c>
      <c r="M583" s="17" t="e">
        <f>#N/A</f>
        <v>#N/A</v>
      </c>
    </row>
    <row r="584" spans="1:13" ht="45" customHeight="1">
      <c r="A584" s="7" t="s">
        <v>213</v>
      </c>
      <c r="B584" s="19" t="s">
        <v>238</v>
      </c>
      <c r="C584" s="19"/>
      <c r="D584" s="18">
        <v>1</v>
      </c>
      <c r="E584" s="18"/>
      <c r="F584" s="20" t="s">
        <v>28</v>
      </c>
      <c r="G584" s="43"/>
      <c r="H584" s="48">
        <v>42235</v>
      </c>
      <c r="I584" s="48">
        <v>42235</v>
      </c>
      <c r="J584" s="46" t="s">
        <v>12</v>
      </c>
      <c r="K584" s="18"/>
      <c r="L584" s="17">
        <v>416</v>
      </c>
      <c r="M584" s="17" t="e">
        <f>#N/A</f>
        <v>#N/A</v>
      </c>
    </row>
    <row r="585" spans="1:13" ht="45" customHeight="1">
      <c r="A585" s="7" t="s">
        <v>213</v>
      </c>
      <c r="B585" s="19" t="s">
        <v>238</v>
      </c>
      <c r="C585" s="19"/>
      <c r="D585" s="18">
        <v>1</v>
      </c>
      <c r="E585" s="18"/>
      <c r="F585" s="20" t="s">
        <v>28</v>
      </c>
      <c r="G585" s="43"/>
      <c r="H585" s="48">
        <v>42234</v>
      </c>
      <c r="I585" s="48">
        <v>42234</v>
      </c>
      <c r="J585" s="46" t="s">
        <v>12</v>
      </c>
      <c r="K585" s="18"/>
      <c r="L585" s="17">
        <v>416</v>
      </c>
      <c r="M585" s="17" t="e">
        <f>#N/A</f>
        <v>#N/A</v>
      </c>
    </row>
    <row r="586" spans="1:13" ht="45" customHeight="1">
      <c r="A586" s="7" t="s">
        <v>213</v>
      </c>
      <c r="B586" s="19" t="s">
        <v>238</v>
      </c>
      <c r="C586" s="19"/>
      <c r="D586" s="18">
        <v>1</v>
      </c>
      <c r="E586" s="18"/>
      <c r="F586" s="20" t="s">
        <v>28</v>
      </c>
      <c r="G586" s="43"/>
      <c r="H586" s="48">
        <v>42233</v>
      </c>
      <c r="I586" s="48">
        <v>42233</v>
      </c>
      <c r="J586" s="46" t="s">
        <v>12</v>
      </c>
      <c r="K586" s="18"/>
      <c r="L586" s="17">
        <v>416</v>
      </c>
      <c r="M586" s="17" t="e">
        <f>#N/A</f>
        <v>#N/A</v>
      </c>
    </row>
    <row r="587" spans="1:13" ht="45" customHeight="1">
      <c r="A587" s="7" t="s">
        <v>213</v>
      </c>
      <c r="B587" s="19" t="s">
        <v>239</v>
      </c>
      <c r="C587" s="19"/>
      <c r="D587" s="18">
        <v>1</v>
      </c>
      <c r="E587" s="18"/>
      <c r="F587" s="20" t="s">
        <v>28</v>
      </c>
      <c r="G587" s="43"/>
      <c r="H587" s="48">
        <v>42233</v>
      </c>
      <c r="I587" s="48">
        <v>42233</v>
      </c>
      <c r="J587" s="46" t="s">
        <v>12</v>
      </c>
      <c r="K587" s="18"/>
      <c r="L587" s="17">
        <v>456</v>
      </c>
      <c r="M587" s="17" t="e">
        <f>#N/A</f>
        <v>#N/A</v>
      </c>
    </row>
    <row r="588" spans="1:13" ht="45" customHeight="1">
      <c r="A588" s="7" t="s">
        <v>213</v>
      </c>
      <c r="B588" s="19" t="s">
        <v>238</v>
      </c>
      <c r="C588" s="19"/>
      <c r="D588" s="18">
        <v>1</v>
      </c>
      <c r="E588" s="18"/>
      <c r="F588" s="20" t="s">
        <v>28</v>
      </c>
      <c r="G588" s="43"/>
      <c r="H588" s="48">
        <v>42230</v>
      </c>
      <c r="I588" s="48">
        <v>42230</v>
      </c>
      <c r="J588" s="46" t="s">
        <v>12</v>
      </c>
      <c r="K588" s="18"/>
      <c r="L588" s="17">
        <v>416</v>
      </c>
      <c r="M588" s="17" t="e">
        <f>#N/A</f>
        <v>#N/A</v>
      </c>
    </row>
    <row r="589" spans="1:13" ht="45" customHeight="1">
      <c r="A589" s="7" t="s">
        <v>213</v>
      </c>
      <c r="B589" s="19" t="s">
        <v>238</v>
      </c>
      <c r="C589" s="19"/>
      <c r="D589" s="18">
        <v>1</v>
      </c>
      <c r="E589" s="18"/>
      <c r="F589" s="20" t="s">
        <v>28</v>
      </c>
      <c r="G589" s="43"/>
      <c r="H589" s="48">
        <v>42228</v>
      </c>
      <c r="I589" s="48">
        <v>42228</v>
      </c>
      <c r="J589" s="46" t="s">
        <v>12</v>
      </c>
      <c r="K589" s="18"/>
      <c r="L589" s="17">
        <v>446</v>
      </c>
      <c r="M589" s="17" t="e">
        <f>#N/A</f>
        <v>#N/A</v>
      </c>
    </row>
    <row r="590" spans="1:13" ht="45" customHeight="1">
      <c r="A590" s="7" t="s">
        <v>213</v>
      </c>
      <c r="B590" s="19" t="s">
        <v>236</v>
      </c>
      <c r="C590" s="19"/>
      <c r="D590" s="18">
        <v>1</v>
      </c>
      <c r="E590" s="18"/>
      <c r="F590" s="20" t="s">
        <v>28</v>
      </c>
      <c r="G590" s="43"/>
      <c r="H590" s="48">
        <v>42226</v>
      </c>
      <c r="I590" s="48">
        <v>42226</v>
      </c>
      <c r="J590" s="46" t="s">
        <v>12</v>
      </c>
      <c r="K590" s="18"/>
      <c r="L590" s="17">
        <v>406</v>
      </c>
      <c r="M590" s="17" t="e">
        <f>#N/A</f>
        <v>#N/A</v>
      </c>
    </row>
    <row r="591" spans="1:13" ht="45" customHeight="1">
      <c r="A591" s="7" t="s">
        <v>213</v>
      </c>
      <c r="B591" s="19" t="s">
        <v>240</v>
      </c>
      <c r="C591" s="19"/>
      <c r="D591" s="18">
        <v>1</v>
      </c>
      <c r="E591" s="18"/>
      <c r="F591" s="20" t="s">
        <v>28</v>
      </c>
      <c r="G591" s="43"/>
      <c r="H591" s="48">
        <v>42219</v>
      </c>
      <c r="I591" s="48">
        <v>42219</v>
      </c>
      <c r="J591" s="46" t="s">
        <v>12</v>
      </c>
      <c r="K591" s="18"/>
      <c r="L591" s="17">
        <v>299.99</v>
      </c>
      <c r="M591" s="17" t="e">
        <f>#N/A</f>
        <v>#N/A</v>
      </c>
    </row>
    <row r="592" spans="1:13" ht="45" customHeight="1">
      <c r="A592" s="7" t="s">
        <v>213</v>
      </c>
      <c r="B592" s="19" t="s">
        <v>241</v>
      </c>
      <c r="C592" s="19"/>
      <c r="D592" s="18">
        <v>1</v>
      </c>
      <c r="E592" s="18"/>
      <c r="F592" s="20" t="s">
        <v>28</v>
      </c>
      <c r="G592" s="43"/>
      <c r="H592" s="48">
        <v>42219</v>
      </c>
      <c r="I592" s="48">
        <v>42219</v>
      </c>
      <c r="J592" s="46" t="s">
        <v>12</v>
      </c>
      <c r="K592" s="18"/>
      <c r="L592" s="17">
        <v>299.99</v>
      </c>
      <c r="M592" s="17" t="e">
        <f>#N/A</f>
        <v>#N/A</v>
      </c>
    </row>
    <row r="593" spans="1:13" ht="45" customHeight="1">
      <c r="A593" s="7" t="s">
        <v>213</v>
      </c>
      <c r="B593" s="19" t="s">
        <v>236</v>
      </c>
      <c r="C593" s="19"/>
      <c r="D593" s="18">
        <v>1</v>
      </c>
      <c r="E593" s="18"/>
      <c r="F593" s="20" t="s">
        <v>28</v>
      </c>
      <c r="G593" s="43"/>
      <c r="H593" s="48">
        <v>42227</v>
      </c>
      <c r="I593" s="48">
        <v>42227</v>
      </c>
      <c r="J593" s="46" t="s">
        <v>12</v>
      </c>
      <c r="K593" s="18"/>
      <c r="L593" s="17">
        <v>406</v>
      </c>
      <c r="M593" s="17" t="e">
        <f>#N/A</f>
        <v>#N/A</v>
      </c>
    </row>
    <row r="594" spans="1:13" ht="45" customHeight="1">
      <c r="A594" s="7" t="s">
        <v>213</v>
      </c>
      <c r="B594" s="19" t="s">
        <v>236</v>
      </c>
      <c r="C594" s="19"/>
      <c r="D594" s="18">
        <v>1</v>
      </c>
      <c r="E594" s="18"/>
      <c r="F594" s="20" t="s">
        <v>28</v>
      </c>
      <c r="G594" s="43"/>
      <c r="H594" s="48">
        <v>42226</v>
      </c>
      <c r="I594" s="48">
        <v>42226</v>
      </c>
      <c r="J594" s="46" t="s">
        <v>12</v>
      </c>
      <c r="K594" s="18"/>
      <c r="L594" s="17">
        <v>200</v>
      </c>
      <c r="M594" s="17" t="e">
        <f>#N/A</f>
        <v>#N/A</v>
      </c>
    </row>
    <row r="595" spans="1:13" ht="45" customHeight="1">
      <c r="A595" s="7" t="s">
        <v>213</v>
      </c>
      <c r="B595" s="19" t="s">
        <v>236</v>
      </c>
      <c r="C595" s="19"/>
      <c r="D595" s="18">
        <v>1</v>
      </c>
      <c r="E595" s="18"/>
      <c r="F595" s="20" t="s">
        <v>28</v>
      </c>
      <c r="G595" s="43"/>
      <c r="H595" s="48">
        <v>42228</v>
      </c>
      <c r="I595" s="48">
        <v>42228</v>
      </c>
      <c r="J595" s="46" t="s">
        <v>12</v>
      </c>
      <c r="K595" s="18"/>
      <c r="L595" s="17">
        <v>200</v>
      </c>
      <c r="M595" s="17" t="e">
        <f>#N/A</f>
        <v>#N/A</v>
      </c>
    </row>
    <row r="596" spans="1:13" ht="45" customHeight="1">
      <c r="A596" s="7" t="s">
        <v>213</v>
      </c>
      <c r="B596" s="19" t="s">
        <v>237</v>
      </c>
      <c r="C596" s="19"/>
      <c r="D596" s="18">
        <v>1</v>
      </c>
      <c r="E596" s="18"/>
      <c r="F596" s="20" t="s">
        <v>28</v>
      </c>
      <c r="G596" s="43"/>
      <c r="H596" s="48">
        <v>42222</v>
      </c>
      <c r="I596" s="48">
        <v>42222</v>
      </c>
      <c r="J596" s="46" t="s">
        <v>12</v>
      </c>
      <c r="K596" s="18"/>
      <c r="L596" s="17">
        <v>200</v>
      </c>
      <c r="M596" s="17" t="e">
        <f>#N/A</f>
        <v>#N/A</v>
      </c>
    </row>
    <row r="597" spans="1:13" ht="45" customHeight="1">
      <c r="A597" s="7" t="s">
        <v>213</v>
      </c>
      <c r="B597" s="19" t="s">
        <v>238</v>
      </c>
      <c r="C597" s="19"/>
      <c r="D597" s="18">
        <v>1</v>
      </c>
      <c r="E597" s="18"/>
      <c r="F597" s="20" t="s">
        <v>28</v>
      </c>
      <c r="G597" s="43"/>
      <c r="H597" s="48">
        <v>42235</v>
      </c>
      <c r="I597" s="48">
        <v>42235</v>
      </c>
      <c r="J597" s="46" t="s">
        <v>12</v>
      </c>
      <c r="K597" s="18"/>
      <c r="L597" s="17">
        <v>146</v>
      </c>
      <c r="M597" s="17" t="e">
        <f>#N/A</f>
        <v>#N/A</v>
      </c>
    </row>
    <row r="598" spans="1:13" ht="45" customHeight="1">
      <c r="A598" s="7" t="s">
        <v>213</v>
      </c>
      <c r="B598" s="19" t="s">
        <v>238</v>
      </c>
      <c r="C598" s="19"/>
      <c r="D598" s="18">
        <v>1</v>
      </c>
      <c r="E598" s="18"/>
      <c r="F598" s="20" t="s">
        <v>28</v>
      </c>
      <c r="G598" s="43"/>
      <c r="H598" s="48">
        <v>42234</v>
      </c>
      <c r="I598" s="48">
        <v>42234</v>
      </c>
      <c r="J598" s="46" t="s">
        <v>12</v>
      </c>
      <c r="K598" s="18"/>
      <c r="L598" s="17">
        <v>200</v>
      </c>
      <c r="M598" s="17" t="e">
        <f>#N/A</f>
        <v>#N/A</v>
      </c>
    </row>
    <row r="599" spans="1:13" ht="45" customHeight="1">
      <c r="A599" s="7" t="s">
        <v>213</v>
      </c>
      <c r="B599" s="19" t="s">
        <v>238</v>
      </c>
      <c r="C599" s="19"/>
      <c r="D599" s="18">
        <v>1</v>
      </c>
      <c r="E599" s="18"/>
      <c r="F599" s="20" t="s">
        <v>28</v>
      </c>
      <c r="G599" s="43"/>
      <c r="H599" s="48">
        <v>42233</v>
      </c>
      <c r="I599" s="48">
        <v>42233</v>
      </c>
      <c r="J599" s="46" t="s">
        <v>12</v>
      </c>
      <c r="K599" s="18"/>
      <c r="L599" s="17">
        <v>157</v>
      </c>
      <c r="M599" s="17" t="e">
        <f>#N/A</f>
        <v>#N/A</v>
      </c>
    </row>
    <row r="600" spans="1:13" ht="45" customHeight="1">
      <c r="A600" s="7" t="s">
        <v>213</v>
      </c>
      <c r="B600" s="19" t="s">
        <v>238</v>
      </c>
      <c r="C600" s="19"/>
      <c r="D600" s="18">
        <v>1</v>
      </c>
      <c r="E600" s="18"/>
      <c r="F600" s="20" t="s">
        <v>28</v>
      </c>
      <c r="G600" s="43"/>
      <c r="H600" s="48">
        <v>42230</v>
      </c>
      <c r="I600" s="48">
        <v>42230</v>
      </c>
      <c r="J600" s="46" t="s">
        <v>12</v>
      </c>
      <c r="K600" s="18"/>
      <c r="L600" s="17">
        <v>180</v>
      </c>
      <c r="M600" s="17" t="e">
        <f>#N/A</f>
        <v>#N/A</v>
      </c>
    </row>
    <row r="601" spans="1:13" ht="45" customHeight="1">
      <c r="A601" s="7" t="s">
        <v>213</v>
      </c>
      <c r="B601" s="19" t="s">
        <v>238</v>
      </c>
      <c r="C601" s="19"/>
      <c r="D601" s="18">
        <v>1</v>
      </c>
      <c r="E601" s="18"/>
      <c r="F601" s="20" t="s">
        <v>28</v>
      </c>
      <c r="G601" s="43"/>
      <c r="H601" s="48">
        <v>42228</v>
      </c>
      <c r="I601" s="48">
        <v>42228</v>
      </c>
      <c r="J601" s="46" t="s">
        <v>12</v>
      </c>
      <c r="K601" s="18"/>
      <c r="L601" s="17">
        <v>174.5</v>
      </c>
      <c r="M601" s="17" t="e">
        <f>#N/A</f>
        <v>#N/A</v>
      </c>
    </row>
    <row r="602" spans="1:13" ht="45" customHeight="1">
      <c r="A602" s="7" t="s">
        <v>213</v>
      </c>
      <c r="B602" s="19" t="s">
        <v>236</v>
      </c>
      <c r="C602" s="19"/>
      <c r="D602" s="18">
        <v>1</v>
      </c>
      <c r="E602" s="18"/>
      <c r="F602" s="20" t="s">
        <v>28</v>
      </c>
      <c r="G602" s="43"/>
      <c r="H602" s="48">
        <v>42226</v>
      </c>
      <c r="I602" s="48">
        <v>42226</v>
      </c>
      <c r="J602" s="46" t="s">
        <v>12</v>
      </c>
      <c r="K602" s="18"/>
      <c r="L602" s="17">
        <v>200</v>
      </c>
      <c r="M602" s="17" t="e">
        <f>#N/A</f>
        <v>#N/A</v>
      </c>
    </row>
    <row r="603" spans="1:13" ht="45" customHeight="1">
      <c r="A603" s="7" t="s">
        <v>213</v>
      </c>
      <c r="B603" s="19" t="s">
        <v>236</v>
      </c>
      <c r="C603" s="19"/>
      <c r="D603" s="18">
        <v>1</v>
      </c>
      <c r="E603" s="18"/>
      <c r="F603" s="20" t="s">
        <v>28</v>
      </c>
      <c r="G603" s="43"/>
      <c r="H603" s="48">
        <v>42227</v>
      </c>
      <c r="I603" s="48">
        <v>42227</v>
      </c>
      <c r="J603" s="46" t="s">
        <v>12</v>
      </c>
      <c r="K603" s="18"/>
      <c r="L603" s="17">
        <v>200</v>
      </c>
      <c r="M603" s="17" t="e">
        <f>#N/A</f>
        <v>#N/A</v>
      </c>
    </row>
    <row r="604" spans="1:13" ht="45" customHeight="1">
      <c r="A604" s="7" t="s">
        <v>213</v>
      </c>
      <c r="B604" s="19" t="s">
        <v>13</v>
      </c>
      <c r="C604" s="19"/>
      <c r="D604" s="18">
        <v>1</v>
      </c>
      <c r="E604" s="18"/>
      <c r="F604" s="20" t="s">
        <v>14</v>
      </c>
      <c r="G604" s="43"/>
      <c r="H604" s="48">
        <v>42227</v>
      </c>
      <c r="I604" s="48">
        <v>42227</v>
      </c>
      <c r="J604" s="46" t="s">
        <v>12</v>
      </c>
      <c r="K604" s="18"/>
      <c r="L604" s="17">
        <v>460</v>
      </c>
      <c r="M604" s="17" t="e">
        <f>#N/A</f>
        <v>#N/A</v>
      </c>
    </row>
    <row r="605" spans="1:13" ht="45" customHeight="1">
      <c r="A605" s="7" t="s">
        <v>213</v>
      </c>
      <c r="B605" s="19" t="s">
        <v>242</v>
      </c>
      <c r="C605" s="19"/>
      <c r="D605" s="18">
        <v>1</v>
      </c>
      <c r="E605" s="18"/>
      <c r="F605" s="20" t="s">
        <v>28</v>
      </c>
      <c r="G605" s="43"/>
      <c r="H605" s="48">
        <v>42241</v>
      </c>
      <c r="I605" s="48">
        <v>42241</v>
      </c>
      <c r="J605" s="46" t="s">
        <v>12</v>
      </c>
      <c r="K605" s="18"/>
      <c r="L605" s="17">
        <v>406</v>
      </c>
      <c r="M605" s="17" t="e">
        <f>#N/A</f>
        <v>#N/A</v>
      </c>
    </row>
    <row r="606" spans="1:13" ht="45" customHeight="1">
      <c r="A606" s="7" t="s">
        <v>213</v>
      </c>
      <c r="B606" s="19" t="s">
        <v>242</v>
      </c>
      <c r="C606" s="19"/>
      <c r="D606" s="18">
        <v>1</v>
      </c>
      <c r="E606" s="18"/>
      <c r="F606" s="20" t="s">
        <v>28</v>
      </c>
      <c r="G606" s="43"/>
      <c r="H606" s="48">
        <v>42240</v>
      </c>
      <c r="I606" s="48">
        <v>42240</v>
      </c>
      <c r="J606" s="46" t="s">
        <v>12</v>
      </c>
      <c r="K606" s="18"/>
      <c r="L606" s="17">
        <v>406</v>
      </c>
      <c r="M606" s="17" t="e">
        <f>#N/A</f>
        <v>#N/A</v>
      </c>
    </row>
    <row r="607" spans="1:13" ht="45" customHeight="1">
      <c r="A607" s="7" t="s">
        <v>213</v>
      </c>
      <c r="B607" s="19" t="s">
        <v>242</v>
      </c>
      <c r="C607" s="19"/>
      <c r="D607" s="18">
        <v>1</v>
      </c>
      <c r="E607" s="18"/>
      <c r="F607" s="20" t="s">
        <v>28</v>
      </c>
      <c r="G607" s="43"/>
      <c r="H607" s="48">
        <v>42237</v>
      </c>
      <c r="I607" s="48">
        <v>42237</v>
      </c>
      <c r="J607" s="46" t="s">
        <v>12</v>
      </c>
      <c r="K607" s="18"/>
      <c r="L607" s="17">
        <v>406</v>
      </c>
      <c r="M607" s="17" t="e">
        <f>#N/A</f>
        <v>#N/A</v>
      </c>
    </row>
    <row r="608" spans="1:13" ht="45" customHeight="1">
      <c r="A608" s="7" t="s">
        <v>213</v>
      </c>
      <c r="B608" s="19" t="s">
        <v>242</v>
      </c>
      <c r="C608" s="19"/>
      <c r="D608" s="18">
        <v>1</v>
      </c>
      <c r="E608" s="18"/>
      <c r="F608" s="20" t="s">
        <v>28</v>
      </c>
      <c r="G608" s="43"/>
      <c r="H608" s="48">
        <v>42236</v>
      </c>
      <c r="I608" s="48">
        <v>42236</v>
      </c>
      <c r="J608" s="46" t="s">
        <v>12</v>
      </c>
      <c r="K608" s="18"/>
      <c r="L608" s="17">
        <v>406</v>
      </c>
      <c r="M608" s="17" t="e">
        <f>#N/A</f>
        <v>#N/A</v>
      </c>
    </row>
    <row r="609" spans="1:13" ht="45" customHeight="1">
      <c r="A609" s="7" t="s">
        <v>213</v>
      </c>
      <c r="B609" s="19" t="s">
        <v>242</v>
      </c>
      <c r="C609" s="19"/>
      <c r="D609" s="18">
        <v>1</v>
      </c>
      <c r="E609" s="18"/>
      <c r="F609" s="20" t="s">
        <v>28</v>
      </c>
      <c r="G609" s="43"/>
      <c r="H609" s="48">
        <v>42237</v>
      </c>
      <c r="I609" s="48">
        <v>42237</v>
      </c>
      <c r="J609" s="46" t="s">
        <v>12</v>
      </c>
      <c r="K609" s="18"/>
      <c r="L609" s="17">
        <v>132</v>
      </c>
      <c r="M609" s="17" t="e">
        <f>#N/A</f>
        <v>#N/A</v>
      </c>
    </row>
    <row r="610" spans="1:13" ht="45" customHeight="1">
      <c r="A610" s="7" t="s">
        <v>213</v>
      </c>
      <c r="B610" s="19" t="s">
        <v>242</v>
      </c>
      <c r="C610" s="19"/>
      <c r="D610" s="18">
        <v>1</v>
      </c>
      <c r="E610" s="18"/>
      <c r="F610" s="20" t="s">
        <v>28</v>
      </c>
      <c r="G610" s="43"/>
      <c r="H610" s="48">
        <v>42230</v>
      </c>
      <c r="I610" s="48">
        <v>42230</v>
      </c>
      <c r="J610" s="46" t="s">
        <v>12</v>
      </c>
      <c r="K610" s="18"/>
      <c r="L610" s="17">
        <v>406</v>
      </c>
      <c r="M610" s="17" t="e">
        <f>#N/A</f>
        <v>#N/A</v>
      </c>
    </row>
    <row r="611" spans="1:13" ht="45" customHeight="1">
      <c r="A611" s="7" t="s">
        <v>213</v>
      </c>
      <c r="B611" s="19" t="s">
        <v>243</v>
      </c>
      <c r="C611" s="19"/>
      <c r="D611" s="18">
        <v>1</v>
      </c>
      <c r="E611" s="18"/>
      <c r="F611" s="20" t="s">
        <v>11</v>
      </c>
      <c r="G611" s="43"/>
      <c r="H611" s="48">
        <v>42223</v>
      </c>
      <c r="I611" s="48">
        <v>42223</v>
      </c>
      <c r="J611" s="46" t="s">
        <v>12</v>
      </c>
      <c r="K611" s="18"/>
      <c r="L611" s="17">
        <v>1350</v>
      </c>
      <c r="M611" s="17" t="e">
        <f>#N/A</f>
        <v>#N/A</v>
      </c>
    </row>
    <row r="612" spans="1:13" ht="45" customHeight="1">
      <c r="A612" s="7" t="s">
        <v>213</v>
      </c>
      <c r="B612" s="19" t="s">
        <v>242</v>
      </c>
      <c r="C612" s="19"/>
      <c r="D612" s="18">
        <v>1</v>
      </c>
      <c r="E612" s="18"/>
      <c r="F612" s="20" t="s">
        <v>28</v>
      </c>
      <c r="G612" s="43"/>
      <c r="H612" s="48">
        <v>42241</v>
      </c>
      <c r="I612" s="48">
        <v>42241</v>
      </c>
      <c r="J612" s="46" t="s">
        <v>12</v>
      </c>
      <c r="K612" s="18"/>
      <c r="L612" s="17">
        <v>121.5</v>
      </c>
      <c r="M612" s="17" t="e">
        <f>#N/A</f>
        <v>#N/A</v>
      </c>
    </row>
    <row r="613" spans="1:13" ht="45" customHeight="1">
      <c r="A613" s="7" t="s">
        <v>213</v>
      </c>
      <c r="B613" s="19" t="s">
        <v>242</v>
      </c>
      <c r="C613" s="19"/>
      <c r="D613" s="18">
        <v>1</v>
      </c>
      <c r="E613" s="18"/>
      <c r="F613" s="20" t="s">
        <v>28</v>
      </c>
      <c r="G613" s="43"/>
      <c r="H613" s="48">
        <v>42240</v>
      </c>
      <c r="I613" s="48">
        <v>42240</v>
      </c>
      <c r="J613" s="46" t="s">
        <v>12</v>
      </c>
      <c r="K613" s="18"/>
      <c r="L613" s="17">
        <v>159.5</v>
      </c>
      <c r="M613" s="17" t="e">
        <f>#N/A</f>
        <v>#N/A</v>
      </c>
    </row>
    <row r="614" spans="1:13" ht="45" customHeight="1">
      <c r="A614" s="7" t="s">
        <v>213</v>
      </c>
      <c r="B614" s="19" t="s">
        <v>242</v>
      </c>
      <c r="C614" s="19"/>
      <c r="D614" s="18">
        <v>1</v>
      </c>
      <c r="E614" s="18"/>
      <c r="F614" s="20" t="s">
        <v>28</v>
      </c>
      <c r="G614" s="43"/>
      <c r="H614" s="48">
        <v>42237</v>
      </c>
      <c r="I614" s="48">
        <v>42237</v>
      </c>
      <c r="J614" s="46" t="s">
        <v>12</v>
      </c>
      <c r="K614" s="18"/>
      <c r="L614" s="17">
        <v>173.6</v>
      </c>
      <c r="M614" s="17" t="e">
        <f>#N/A</f>
        <v>#N/A</v>
      </c>
    </row>
    <row r="615" spans="1:13" ht="45" customHeight="1">
      <c r="A615" s="7" t="s">
        <v>213</v>
      </c>
      <c r="B615" s="19" t="s">
        <v>242</v>
      </c>
      <c r="C615" s="19"/>
      <c r="D615" s="18">
        <v>1</v>
      </c>
      <c r="E615" s="18"/>
      <c r="F615" s="20" t="s">
        <v>28</v>
      </c>
      <c r="G615" s="43"/>
      <c r="H615" s="48">
        <v>42236</v>
      </c>
      <c r="I615" s="48">
        <v>42236</v>
      </c>
      <c r="J615" s="46" t="s">
        <v>12</v>
      </c>
      <c r="K615" s="18"/>
      <c r="L615" s="17">
        <v>192.3</v>
      </c>
      <c r="M615" s="17" t="e">
        <f>#N/A</f>
        <v>#N/A</v>
      </c>
    </row>
    <row r="616" spans="1:13" ht="45" customHeight="1">
      <c r="A616" s="7" t="s">
        <v>213</v>
      </c>
      <c r="B616" s="19" t="s">
        <v>242</v>
      </c>
      <c r="C616" s="19"/>
      <c r="D616" s="18">
        <v>1</v>
      </c>
      <c r="E616" s="18"/>
      <c r="F616" s="20" t="s">
        <v>28</v>
      </c>
      <c r="G616" s="43"/>
      <c r="H616" s="48">
        <v>42237</v>
      </c>
      <c r="I616" s="48">
        <v>42237</v>
      </c>
      <c r="J616" s="46" t="s">
        <v>12</v>
      </c>
      <c r="K616" s="18"/>
      <c r="L616" s="17">
        <v>200</v>
      </c>
      <c r="M616" s="17" t="e">
        <f>#N/A</f>
        <v>#N/A</v>
      </c>
    </row>
    <row r="617" spans="1:13" ht="45" customHeight="1">
      <c r="A617" s="7" t="s">
        <v>213</v>
      </c>
      <c r="B617" s="19" t="s">
        <v>242</v>
      </c>
      <c r="C617" s="19"/>
      <c r="D617" s="18">
        <v>1</v>
      </c>
      <c r="E617" s="18"/>
      <c r="F617" s="20" t="s">
        <v>28</v>
      </c>
      <c r="G617" s="43"/>
      <c r="H617" s="48">
        <v>42230</v>
      </c>
      <c r="I617" s="48">
        <v>42230</v>
      </c>
      <c r="J617" s="46" t="s">
        <v>12</v>
      </c>
      <c r="K617" s="18"/>
      <c r="L617" s="17">
        <v>200</v>
      </c>
      <c r="M617" s="17" t="e">
        <f>#N/A</f>
        <v>#N/A</v>
      </c>
    </row>
    <row r="618" spans="1:13" ht="45" customHeight="1">
      <c r="A618" s="7" t="s">
        <v>213</v>
      </c>
      <c r="B618" s="19" t="s">
        <v>243</v>
      </c>
      <c r="C618" s="19"/>
      <c r="D618" s="18">
        <v>1</v>
      </c>
      <c r="E618" s="18"/>
      <c r="F618" s="20" t="s">
        <v>11</v>
      </c>
      <c r="G618" s="43"/>
      <c r="H618" s="48">
        <v>42223</v>
      </c>
      <c r="I618" s="48">
        <v>42223</v>
      </c>
      <c r="J618" s="46" t="s">
        <v>12</v>
      </c>
      <c r="K618" s="18"/>
      <c r="L618" s="17">
        <v>270</v>
      </c>
      <c r="M618" s="17" t="e">
        <f>#N/A</f>
        <v>#N/A</v>
      </c>
    </row>
    <row r="619" spans="1:13" ht="45" customHeight="1">
      <c r="A619" s="7" t="s">
        <v>213</v>
      </c>
      <c r="B619" s="19" t="s">
        <v>13</v>
      </c>
      <c r="C619" s="19"/>
      <c r="D619" s="18">
        <v>1</v>
      </c>
      <c r="E619" s="18"/>
      <c r="F619" s="20" t="s">
        <v>14</v>
      </c>
      <c r="G619" s="43"/>
      <c r="H619" s="48">
        <v>42223</v>
      </c>
      <c r="I619" s="48">
        <v>42223</v>
      </c>
      <c r="J619" s="46" t="s">
        <v>12</v>
      </c>
      <c r="K619" s="18"/>
      <c r="L619" s="17">
        <v>1000</v>
      </c>
      <c r="M619" s="17" t="e">
        <f>#N/A</f>
        <v>#N/A</v>
      </c>
    </row>
    <row r="620" spans="1:13" ht="45" customHeight="1">
      <c r="A620" s="7" t="s">
        <v>213</v>
      </c>
      <c r="B620" s="19" t="s">
        <v>244</v>
      </c>
      <c r="C620" s="19"/>
      <c r="D620" s="18">
        <v>1</v>
      </c>
      <c r="E620" s="18"/>
      <c r="F620" s="20" t="s">
        <v>11</v>
      </c>
      <c r="G620" s="43"/>
      <c r="H620" s="48">
        <v>42167</v>
      </c>
      <c r="I620" s="48">
        <v>42167</v>
      </c>
      <c r="J620" s="46" t="s">
        <v>12</v>
      </c>
      <c r="K620" s="18"/>
      <c r="L620" s="17">
        <v>10176</v>
      </c>
      <c r="M620" s="17" t="e">
        <f>#N/A</f>
        <v>#N/A</v>
      </c>
    </row>
    <row r="621" spans="1:13" ht="45" customHeight="1">
      <c r="A621" s="7" t="s">
        <v>213</v>
      </c>
      <c r="B621" s="19" t="s">
        <v>244</v>
      </c>
      <c r="C621" s="19"/>
      <c r="D621" s="18">
        <v>1</v>
      </c>
      <c r="E621" s="18"/>
      <c r="F621" s="20" t="s">
        <v>11</v>
      </c>
      <c r="G621" s="43"/>
      <c r="H621" s="48">
        <v>42167</v>
      </c>
      <c r="I621" s="48">
        <v>42167</v>
      </c>
      <c r="J621" s="46" t="s">
        <v>12</v>
      </c>
      <c r="K621" s="18"/>
      <c r="L621" s="17">
        <v>3370</v>
      </c>
      <c r="M621" s="17" t="e">
        <f>#N/A</f>
        <v>#N/A</v>
      </c>
    </row>
    <row r="622" spans="1:13" ht="45" customHeight="1">
      <c r="A622" s="7" t="s">
        <v>213</v>
      </c>
      <c r="B622" s="19" t="s">
        <v>233</v>
      </c>
      <c r="C622" s="19"/>
      <c r="D622" s="18">
        <v>1</v>
      </c>
      <c r="E622" s="18"/>
      <c r="F622" s="20" t="s">
        <v>28</v>
      </c>
      <c r="G622" s="43"/>
      <c r="H622" s="48">
        <v>42244</v>
      </c>
      <c r="I622" s="48">
        <v>42244</v>
      </c>
      <c r="J622" s="46" t="s">
        <v>12</v>
      </c>
      <c r="K622" s="18"/>
      <c r="L622" s="17">
        <v>406</v>
      </c>
      <c r="M622" s="17" t="e">
        <f>#N/A</f>
        <v>#N/A</v>
      </c>
    </row>
    <row r="623" spans="1:13" ht="45" customHeight="1">
      <c r="A623" s="7" t="s">
        <v>213</v>
      </c>
      <c r="B623" s="19" t="s">
        <v>233</v>
      </c>
      <c r="C623" s="19"/>
      <c r="D623" s="18">
        <v>1</v>
      </c>
      <c r="E623" s="18"/>
      <c r="F623" s="20" t="s">
        <v>28</v>
      </c>
      <c r="G623" s="43"/>
      <c r="H623" s="48">
        <v>42272</v>
      </c>
      <c r="I623" s="48">
        <v>42272</v>
      </c>
      <c r="J623" s="46" t="s">
        <v>12</v>
      </c>
      <c r="K623" s="18"/>
      <c r="L623" s="17">
        <v>406</v>
      </c>
      <c r="M623" s="17" t="e">
        <f>#N/A</f>
        <v>#N/A</v>
      </c>
    </row>
    <row r="624" spans="1:13" ht="45" customHeight="1">
      <c r="A624" s="7" t="s">
        <v>213</v>
      </c>
      <c r="B624" s="19" t="s">
        <v>233</v>
      </c>
      <c r="C624" s="19"/>
      <c r="D624" s="18">
        <v>1</v>
      </c>
      <c r="E624" s="18"/>
      <c r="F624" s="20" t="s">
        <v>28</v>
      </c>
      <c r="G624" s="43"/>
      <c r="H624" s="48">
        <v>42264</v>
      </c>
      <c r="I624" s="48">
        <v>42264</v>
      </c>
      <c r="J624" s="46" t="s">
        <v>12</v>
      </c>
      <c r="K624" s="18"/>
      <c r="L624" s="17">
        <v>406</v>
      </c>
      <c r="M624" s="17" t="e">
        <f>#N/A</f>
        <v>#N/A</v>
      </c>
    </row>
    <row r="625" spans="1:13" ht="45" customHeight="1">
      <c r="A625" s="7" t="s">
        <v>213</v>
      </c>
      <c r="B625" s="19" t="s">
        <v>233</v>
      </c>
      <c r="C625" s="19"/>
      <c r="D625" s="18">
        <v>1</v>
      </c>
      <c r="E625" s="18"/>
      <c r="F625" s="20" t="s">
        <v>28</v>
      </c>
      <c r="G625" s="43"/>
      <c r="H625" s="48">
        <v>42248</v>
      </c>
      <c r="I625" s="48">
        <v>42248</v>
      </c>
      <c r="J625" s="46" t="s">
        <v>12</v>
      </c>
      <c r="K625" s="18"/>
      <c r="L625" s="17">
        <v>406</v>
      </c>
      <c r="M625" s="17" t="e">
        <f>#N/A</f>
        <v>#N/A</v>
      </c>
    </row>
    <row r="626" spans="1:13" ht="45" customHeight="1">
      <c r="A626" s="7" t="s">
        <v>213</v>
      </c>
      <c r="B626" s="19" t="s">
        <v>233</v>
      </c>
      <c r="C626" s="19"/>
      <c r="D626" s="18">
        <v>1</v>
      </c>
      <c r="E626" s="18"/>
      <c r="F626" s="20" t="s">
        <v>28</v>
      </c>
      <c r="G626" s="43"/>
      <c r="H626" s="48">
        <v>42275</v>
      </c>
      <c r="I626" s="48">
        <v>42275</v>
      </c>
      <c r="J626" s="46" t="s">
        <v>12</v>
      </c>
      <c r="K626" s="18"/>
      <c r="L626" s="17">
        <v>484</v>
      </c>
      <c r="M626" s="17" t="e">
        <f>#N/A</f>
        <v>#N/A</v>
      </c>
    </row>
    <row r="627" spans="1:13" ht="45" customHeight="1">
      <c r="A627" s="7" t="s">
        <v>213</v>
      </c>
      <c r="B627" s="19" t="s">
        <v>233</v>
      </c>
      <c r="C627" s="19"/>
      <c r="D627" s="18">
        <v>1</v>
      </c>
      <c r="E627" s="18"/>
      <c r="F627" s="20" t="s">
        <v>28</v>
      </c>
      <c r="G627" s="43"/>
      <c r="H627" s="48">
        <v>42269</v>
      </c>
      <c r="I627" s="48">
        <v>42269</v>
      </c>
      <c r="J627" s="46" t="s">
        <v>12</v>
      </c>
      <c r="K627" s="18"/>
      <c r="L627" s="17">
        <v>406</v>
      </c>
      <c r="M627" s="17" t="e">
        <f>#N/A</f>
        <v>#N/A</v>
      </c>
    </row>
    <row r="628" spans="1:13" ht="45" customHeight="1">
      <c r="A628" s="7" t="s">
        <v>213</v>
      </c>
      <c r="B628" s="19" t="s">
        <v>233</v>
      </c>
      <c r="C628" s="19"/>
      <c r="D628" s="18">
        <v>1</v>
      </c>
      <c r="E628" s="18"/>
      <c r="F628" s="20" t="s">
        <v>28</v>
      </c>
      <c r="G628" s="43"/>
      <c r="H628" s="48">
        <v>42271</v>
      </c>
      <c r="I628" s="48">
        <v>42271</v>
      </c>
      <c r="J628" s="46" t="s">
        <v>12</v>
      </c>
      <c r="K628" s="18"/>
      <c r="L628" s="17">
        <v>406</v>
      </c>
      <c r="M628" s="17" t="e">
        <f>#N/A</f>
        <v>#N/A</v>
      </c>
    </row>
    <row r="629" spans="1:13" ht="45" customHeight="1">
      <c r="A629" s="7" t="s">
        <v>213</v>
      </c>
      <c r="B629" s="19" t="s">
        <v>233</v>
      </c>
      <c r="C629" s="19"/>
      <c r="D629" s="18">
        <v>1</v>
      </c>
      <c r="E629" s="18"/>
      <c r="F629" s="20" t="s">
        <v>28</v>
      </c>
      <c r="G629" s="43"/>
      <c r="H629" s="48">
        <v>42268</v>
      </c>
      <c r="I629" s="48">
        <v>42268</v>
      </c>
      <c r="J629" s="46" t="s">
        <v>12</v>
      </c>
      <c r="K629" s="18"/>
      <c r="L629" s="17">
        <v>406</v>
      </c>
      <c r="M629" s="17" t="e">
        <f>#N/A</f>
        <v>#N/A</v>
      </c>
    </row>
    <row r="630" spans="1:13" ht="45" customHeight="1">
      <c r="A630" s="7" t="s">
        <v>213</v>
      </c>
      <c r="B630" s="19" t="s">
        <v>233</v>
      </c>
      <c r="C630" s="19"/>
      <c r="D630" s="18">
        <v>1</v>
      </c>
      <c r="E630" s="18"/>
      <c r="F630" s="20" t="s">
        <v>28</v>
      </c>
      <c r="G630" s="43"/>
      <c r="H630" s="48">
        <v>42258</v>
      </c>
      <c r="I630" s="48">
        <v>42258</v>
      </c>
      <c r="J630" s="46" t="s">
        <v>12</v>
      </c>
      <c r="K630" s="18"/>
      <c r="L630" s="17">
        <v>406</v>
      </c>
      <c r="M630" s="17" t="e">
        <f>#N/A</f>
        <v>#N/A</v>
      </c>
    </row>
    <row r="631" spans="1:13" ht="45" customHeight="1">
      <c r="A631" s="7" t="s">
        <v>213</v>
      </c>
      <c r="B631" s="19" t="s">
        <v>233</v>
      </c>
      <c r="C631" s="19"/>
      <c r="D631" s="18">
        <v>1</v>
      </c>
      <c r="E631" s="18"/>
      <c r="F631" s="20" t="s">
        <v>28</v>
      </c>
      <c r="G631" s="43"/>
      <c r="H631" s="48">
        <v>42258</v>
      </c>
      <c r="I631" s="48">
        <v>42258</v>
      </c>
      <c r="J631" s="46" t="s">
        <v>12</v>
      </c>
      <c r="K631" s="18"/>
      <c r="L631" s="17">
        <v>406</v>
      </c>
      <c r="M631" s="17" t="e">
        <f>#N/A</f>
        <v>#N/A</v>
      </c>
    </row>
    <row r="632" spans="1:13" ht="45" customHeight="1">
      <c r="A632" s="7" t="s">
        <v>213</v>
      </c>
      <c r="B632" s="19" t="s">
        <v>233</v>
      </c>
      <c r="C632" s="19"/>
      <c r="D632" s="18">
        <v>1</v>
      </c>
      <c r="E632" s="18"/>
      <c r="F632" s="20" t="s">
        <v>28</v>
      </c>
      <c r="G632" s="43"/>
      <c r="H632" s="48">
        <v>42251</v>
      </c>
      <c r="I632" s="48">
        <v>42251</v>
      </c>
      <c r="J632" s="46" t="s">
        <v>12</v>
      </c>
      <c r="K632" s="18"/>
      <c r="L632" s="17">
        <v>406</v>
      </c>
      <c r="M632" s="17" t="e">
        <f>#N/A</f>
        <v>#N/A</v>
      </c>
    </row>
    <row r="633" spans="1:13" ht="45" customHeight="1">
      <c r="A633" s="7" t="s">
        <v>213</v>
      </c>
      <c r="B633" s="19" t="s">
        <v>233</v>
      </c>
      <c r="C633" s="19"/>
      <c r="D633" s="18">
        <v>1</v>
      </c>
      <c r="E633" s="18"/>
      <c r="F633" s="20" t="s">
        <v>28</v>
      </c>
      <c r="G633" s="43"/>
      <c r="H633" s="48">
        <v>42244</v>
      </c>
      <c r="I633" s="48">
        <v>42244</v>
      </c>
      <c r="J633" s="46" t="s">
        <v>12</v>
      </c>
      <c r="K633" s="18"/>
      <c r="L633" s="17">
        <v>194.5</v>
      </c>
      <c r="M633" s="17" t="e">
        <f>#N/A</f>
        <v>#N/A</v>
      </c>
    </row>
    <row r="634" spans="1:13" ht="45" customHeight="1">
      <c r="A634" s="7" t="s">
        <v>213</v>
      </c>
      <c r="B634" s="19" t="s">
        <v>233</v>
      </c>
      <c r="C634" s="19"/>
      <c r="D634" s="18">
        <v>1</v>
      </c>
      <c r="E634" s="18"/>
      <c r="F634" s="20" t="s">
        <v>28</v>
      </c>
      <c r="G634" s="43"/>
      <c r="H634" s="48">
        <v>42272</v>
      </c>
      <c r="I634" s="48">
        <v>42272</v>
      </c>
      <c r="J634" s="46" t="s">
        <v>12</v>
      </c>
      <c r="K634" s="18"/>
      <c r="L634" s="17">
        <v>189</v>
      </c>
      <c r="M634" s="17" t="e">
        <f>#N/A</f>
        <v>#N/A</v>
      </c>
    </row>
    <row r="635" spans="1:13" ht="45" customHeight="1">
      <c r="A635" s="7" t="s">
        <v>213</v>
      </c>
      <c r="B635" s="19" t="s">
        <v>233</v>
      </c>
      <c r="C635" s="19"/>
      <c r="D635" s="18">
        <v>1</v>
      </c>
      <c r="E635" s="18"/>
      <c r="F635" s="20" t="s">
        <v>28</v>
      </c>
      <c r="G635" s="43"/>
      <c r="H635" s="48">
        <v>42264</v>
      </c>
      <c r="I635" s="48">
        <v>42264</v>
      </c>
      <c r="J635" s="46" t="s">
        <v>12</v>
      </c>
      <c r="K635" s="18"/>
      <c r="L635" s="17">
        <v>83.3</v>
      </c>
      <c r="M635" s="17" t="e">
        <f>#N/A</f>
        <v>#N/A</v>
      </c>
    </row>
    <row r="636" spans="1:13" ht="45" customHeight="1">
      <c r="A636" s="7" t="s">
        <v>213</v>
      </c>
      <c r="B636" s="19" t="s">
        <v>233</v>
      </c>
      <c r="C636" s="19"/>
      <c r="D636" s="18">
        <v>1</v>
      </c>
      <c r="E636" s="18"/>
      <c r="F636" s="20" t="s">
        <v>28</v>
      </c>
      <c r="G636" s="43"/>
      <c r="H636" s="48">
        <v>42248</v>
      </c>
      <c r="I636" s="48">
        <v>42248</v>
      </c>
      <c r="J636" s="46" t="s">
        <v>12</v>
      </c>
      <c r="K636" s="18"/>
      <c r="L636" s="17">
        <v>50</v>
      </c>
      <c r="M636" s="17" t="e">
        <f>#N/A</f>
        <v>#N/A</v>
      </c>
    </row>
    <row r="637" spans="1:13" ht="45" customHeight="1">
      <c r="A637" s="7" t="s">
        <v>213</v>
      </c>
      <c r="B637" s="19" t="s">
        <v>233</v>
      </c>
      <c r="C637" s="19"/>
      <c r="D637" s="18">
        <v>1</v>
      </c>
      <c r="E637" s="18"/>
      <c r="F637" s="20" t="s">
        <v>28</v>
      </c>
      <c r="G637" s="43"/>
      <c r="H637" s="48">
        <v>42275</v>
      </c>
      <c r="I637" s="48">
        <v>42275</v>
      </c>
      <c r="J637" s="46" t="s">
        <v>12</v>
      </c>
      <c r="K637" s="18"/>
      <c r="L637" s="17">
        <v>200</v>
      </c>
      <c r="M637" s="17" t="e">
        <f>#N/A</f>
        <v>#N/A</v>
      </c>
    </row>
    <row r="638" spans="1:13" ht="45" customHeight="1">
      <c r="A638" s="7" t="s">
        <v>213</v>
      </c>
      <c r="B638" s="19" t="s">
        <v>233</v>
      </c>
      <c r="C638" s="19"/>
      <c r="D638" s="18">
        <v>1</v>
      </c>
      <c r="E638" s="18"/>
      <c r="F638" s="20" t="s">
        <v>28</v>
      </c>
      <c r="G638" s="43"/>
      <c r="H638" s="48">
        <v>42269</v>
      </c>
      <c r="I638" s="48">
        <v>42269</v>
      </c>
      <c r="J638" s="46" t="s">
        <v>12</v>
      </c>
      <c r="K638" s="18"/>
      <c r="L638" s="17">
        <v>166.52</v>
      </c>
      <c r="M638" s="17" t="e">
        <f>#N/A</f>
        <v>#N/A</v>
      </c>
    </row>
    <row r="639" spans="1:13" ht="45" customHeight="1">
      <c r="A639" s="7" t="s">
        <v>213</v>
      </c>
      <c r="B639" s="19" t="s">
        <v>233</v>
      </c>
      <c r="C639" s="19"/>
      <c r="D639" s="18">
        <v>1</v>
      </c>
      <c r="E639" s="18"/>
      <c r="F639" s="20" t="s">
        <v>28</v>
      </c>
      <c r="G639" s="43"/>
      <c r="H639" s="48">
        <v>42271</v>
      </c>
      <c r="I639" s="48">
        <v>42271</v>
      </c>
      <c r="J639" s="46" t="s">
        <v>12</v>
      </c>
      <c r="K639" s="18"/>
      <c r="L639" s="17">
        <v>168.3</v>
      </c>
      <c r="M639" s="17" t="e">
        <f>#N/A</f>
        <v>#N/A</v>
      </c>
    </row>
    <row r="640" spans="1:13" ht="45" customHeight="1">
      <c r="A640" s="7" t="s">
        <v>213</v>
      </c>
      <c r="B640" s="19" t="s">
        <v>233</v>
      </c>
      <c r="C640" s="19"/>
      <c r="D640" s="18">
        <v>1</v>
      </c>
      <c r="E640" s="18"/>
      <c r="F640" s="20" t="s">
        <v>28</v>
      </c>
      <c r="G640" s="43"/>
      <c r="H640" s="48">
        <v>42268</v>
      </c>
      <c r="I640" s="48">
        <v>42268</v>
      </c>
      <c r="J640" s="46" t="s">
        <v>12</v>
      </c>
      <c r="K640" s="18"/>
      <c r="L640" s="17">
        <v>127.4</v>
      </c>
      <c r="M640" s="17" t="e">
        <f>#N/A</f>
        <v>#N/A</v>
      </c>
    </row>
    <row r="641" spans="1:13" ht="45" customHeight="1">
      <c r="A641" s="7" t="s">
        <v>213</v>
      </c>
      <c r="B641" s="19" t="s">
        <v>233</v>
      </c>
      <c r="C641" s="19"/>
      <c r="D641" s="18">
        <v>1</v>
      </c>
      <c r="E641" s="18"/>
      <c r="F641" s="20" t="s">
        <v>28</v>
      </c>
      <c r="G641" s="43"/>
      <c r="H641" s="48">
        <v>42258</v>
      </c>
      <c r="I641" s="48">
        <v>42258</v>
      </c>
      <c r="J641" s="46" t="s">
        <v>12</v>
      </c>
      <c r="K641" s="18"/>
      <c r="L641" s="17">
        <v>179</v>
      </c>
      <c r="M641" s="17" t="e">
        <f>#N/A</f>
        <v>#N/A</v>
      </c>
    </row>
    <row r="642" spans="1:13" ht="45" customHeight="1">
      <c r="A642" s="7" t="s">
        <v>213</v>
      </c>
      <c r="B642" s="19" t="s">
        <v>233</v>
      </c>
      <c r="C642" s="19"/>
      <c r="D642" s="18">
        <v>1</v>
      </c>
      <c r="E642" s="18"/>
      <c r="F642" s="20" t="s">
        <v>28</v>
      </c>
      <c r="G642" s="43"/>
      <c r="H642" s="48">
        <v>42258</v>
      </c>
      <c r="I642" s="48">
        <v>42258</v>
      </c>
      <c r="J642" s="46" t="s">
        <v>12</v>
      </c>
      <c r="K642" s="18"/>
      <c r="L642" s="17">
        <v>136.4</v>
      </c>
      <c r="M642" s="17" t="e">
        <f>#N/A</f>
        <v>#N/A</v>
      </c>
    </row>
    <row r="643" spans="1:13" ht="45" customHeight="1">
      <c r="A643" s="7" t="s">
        <v>213</v>
      </c>
      <c r="B643" s="19" t="s">
        <v>233</v>
      </c>
      <c r="C643" s="19"/>
      <c r="D643" s="18">
        <v>1</v>
      </c>
      <c r="E643" s="18"/>
      <c r="F643" s="20" t="s">
        <v>28</v>
      </c>
      <c r="G643" s="43"/>
      <c r="H643" s="48">
        <v>42251</v>
      </c>
      <c r="I643" s="48">
        <v>42251</v>
      </c>
      <c r="J643" s="46" t="s">
        <v>12</v>
      </c>
      <c r="K643" s="18"/>
      <c r="L643" s="17">
        <v>107.1</v>
      </c>
      <c r="M643" s="17" t="e">
        <f>#N/A</f>
        <v>#N/A</v>
      </c>
    </row>
    <row r="644" spans="1:13" ht="45" customHeight="1">
      <c r="A644" s="7" t="s">
        <v>213</v>
      </c>
      <c r="B644" s="19" t="s">
        <v>13</v>
      </c>
      <c r="C644" s="19"/>
      <c r="D644" s="18">
        <v>1</v>
      </c>
      <c r="E644" s="18"/>
      <c r="F644" s="20" t="s">
        <v>14</v>
      </c>
      <c r="G644" s="43"/>
      <c r="H644" s="48">
        <v>42251</v>
      </c>
      <c r="I644" s="48">
        <v>42251</v>
      </c>
      <c r="J644" s="46" t="s">
        <v>12</v>
      </c>
      <c r="K644" s="18"/>
      <c r="L644" s="17">
        <v>1120</v>
      </c>
      <c r="M644" s="17" t="e">
        <f>#N/A</f>
        <v>#N/A</v>
      </c>
    </row>
    <row r="645" spans="1:13" ht="45" customHeight="1">
      <c r="A645" s="7" t="s">
        <v>213</v>
      </c>
      <c r="B645" s="19" t="s">
        <v>245</v>
      </c>
      <c r="C645" s="19"/>
      <c r="D645" s="18">
        <v>1</v>
      </c>
      <c r="E645" s="18"/>
      <c r="F645" s="20" t="s">
        <v>28</v>
      </c>
      <c r="G645" s="43"/>
      <c r="H645" s="48">
        <v>42278</v>
      </c>
      <c r="I645" s="48">
        <v>42278</v>
      </c>
      <c r="J645" s="46" t="s">
        <v>12</v>
      </c>
      <c r="K645" s="18"/>
      <c r="L645" s="17">
        <v>300</v>
      </c>
      <c r="M645" s="17" t="e">
        <f>#N/A</f>
        <v>#N/A</v>
      </c>
    </row>
    <row r="646" spans="1:13" ht="45" customHeight="1">
      <c r="A646" s="7" t="s">
        <v>213</v>
      </c>
      <c r="B646" s="19" t="s">
        <v>233</v>
      </c>
      <c r="C646" s="19"/>
      <c r="D646" s="18">
        <v>1</v>
      </c>
      <c r="E646" s="18"/>
      <c r="F646" s="20" t="s">
        <v>28</v>
      </c>
      <c r="G646" s="43"/>
      <c r="H646" s="48">
        <v>42279</v>
      </c>
      <c r="I646" s="48">
        <v>42279</v>
      </c>
      <c r="J646" s="46" t="s">
        <v>12</v>
      </c>
      <c r="K646" s="18"/>
      <c r="L646" s="17">
        <v>406</v>
      </c>
      <c r="M646" s="17" t="e">
        <f>#N/A</f>
        <v>#N/A</v>
      </c>
    </row>
    <row r="647" spans="1:13" ht="45" customHeight="1">
      <c r="A647" s="7" t="s">
        <v>213</v>
      </c>
      <c r="B647" s="19" t="s">
        <v>233</v>
      </c>
      <c r="C647" s="19"/>
      <c r="D647" s="18">
        <v>1</v>
      </c>
      <c r="E647" s="18"/>
      <c r="F647" s="20" t="s">
        <v>28</v>
      </c>
      <c r="G647" s="43"/>
      <c r="H647" s="48">
        <v>42277</v>
      </c>
      <c r="I647" s="48">
        <v>42277</v>
      </c>
      <c r="J647" s="46" t="s">
        <v>12</v>
      </c>
      <c r="K647" s="18"/>
      <c r="L647" s="17">
        <v>406</v>
      </c>
      <c r="M647" s="17" t="e">
        <f>#N/A</f>
        <v>#N/A</v>
      </c>
    </row>
    <row r="648" spans="1:13" ht="45" customHeight="1">
      <c r="A648" s="7" t="s">
        <v>213</v>
      </c>
      <c r="B648" s="19" t="s">
        <v>233</v>
      </c>
      <c r="C648" s="19"/>
      <c r="D648" s="18">
        <v>1</v>
      </c>
      <c r="E648" s="18"/>
      <c r="F648" s="20" t="s">
        <v>28</v>
      </c>
      <c r="G648" s="43"/>
      <c r="H648" s="48">
        <v>42276</v>
      </c>
      <c r="I648" s="48">
        <v>42276</v>
      </c>
      <c r="J648" s="46" t="s">
        <v>12</v>
      </c>
      <c r="K648" s="18"/>
      <c r="L648" s="17">
        <v>483.99</v>
      </c>
      <c r="M648" s="17" t="e">
        <f>#N/A</f>
        <v>#N/A</v>
      </c>
    </row>
    <row r="649" spans="1:13" ht="45" customHeight="1">
      <c r="A649" s="7" t="s">
        <v>213</v>
      </c>
      <c r="B649" s="19" t="s">
        <v>246</v>
      </c>
      <c r="C649" s="19"/>
      <c r="D649" s="18">
        <v>1</v>
      </c>
      <c r="E649" s="18"/>
      <c r="F649" s="20" t="s">
        <v>28</v>
      </c>
      <c r="G649" s="43"/>
      <c r="H649" s="48">
        <v>42270</v>
      </c>
      <c r="I649" s="48">
        <v>42270</v>
      </c>
      <c r="J649" s="46" t="s">
        <v>12</v>
      </c>
      <c r="K649" s="18"/>
      <c r="L649" s="17">
        <v>350</v>
      </c>
      <c r="M649" s="17" t="e">
        <f>#N/A</f>
        <v>#N/A</v>
      </c>
    </row>
    <row r="650" spans="1:13" ht="45" customHeight="1">
      <c r="A650" s="7" t="s">
        <v>213</v>
      </c>
      <c r="B650" s="19" t="s">
        <v>233</v>
      </c>
      <c r="C650" s="19"/>
      <c r="D650" s="18">
        <v>1</v>
      </c>
      <c r="E650" s="18"/>
      <c r="F650" s="20" t="s">
        <v>28</v>
      </c>
      <c r="G650" s="43"/>
      <c r="H650" s="48">
        <v>42279</v>
      </c>
      <c r="I650" s="48">
        <v>42279</v>
      </c>
      <c r="J650" s="46" t="s">
        <v>12</v>
      </c>
      <c r="K650" s="18"/>
      <c r="L650" s="17">
        <v>179.02</v>
      </c>
      <c r="M650" s="17" t="e">
        <f>#N/A</f>
        <v>#N/A</v>
      </c>
    </row>
    <row r="651" spans="1:13" ht="45" customHeight="1">
      <c r="A651" s="7" t="s">
        <v>213</v>
      </c>
      <c r="B651" s="19" t="s">
        <v>233</v>
      </c>
      <c r="C651" s="19"/>
      <c r="D651" s="18">
        <v>1</v>
      </c>
      <c r="E651" s="18"/>
      <c r="F651" s="20" t="s">
        <v>28</v>
      </c>
      <c r="G651" s="43"/>
      <c r="H651" s="48">
        <v>42277</v>
      </c>
      <c r="I651" s="48">
        <v>42277</v>
      </c>
      <c r="J651" s="46" t="s">
        <v>12</v>
      </c>
      <c r="K651" s="18"/>
      <c r="L651" s="17">
        <v>195</v>
      </c>
      <c r="M651" s="17" t="e">
        <f>#N/A</f>
        <v>#N/A</v>
      </c>
    </row>
    <row r="652" spans="1:13" ht="45" customHeight="1">
      <c r="A652" s="7" t="s">
        <v>213</v>
      </c>
      <c r="B652" s="19" t="s">
        <v>233</v>
      </c>
      <c r="C652" s="19"/>
      <c r="D652" s="18">
        <v>1</v>
      </c>
      <c r="E652" s="18"/>
      <c r="F652" s="20" t="s">
        <v>28</v>
      </c>
      <c r="G652" s="43"/>
      <c r="H652" s="48">
        <v>42276</v>
      </c>
      <c r="I652" s="48">
        <v>42276</v>
      </c>
      <c r="J652" s="46" t="s">
        <v>12</v>
      </c>
      <c r="K652" s="18"/>
      <c r="L652" s="17">
        <v>180</v>
      </c>
      <c r="M652" s="17" t="e">
        <f>#N/A</f>
        <v>#N/A</v>
      </c>
    </row>
    <row r="653" spans="1:13" ht="45" customHeight="1">
      <c r="A653" s="7" t="s">
        <v>213</v>
      </c>
      <c r="B653" s="19" t="s">
        <v>13</v>
      </c>
      <c r="C653" s="19"/>
      <c r="D653" s="18">
        <v>1</v>
      </c>
      <c r="E653" s="18"/>
      <c r="F653" s="20" t="s">
        <v>14</v>
      </c>
      <c r="G653" s="43"/>
      <c r="H653" s="48">
        <v>42276</v>
      </c>
      <c r="I653" s="48">
        <v>42276</v>
      </c>
      <c r="J653" s="46" t="s">
        <v>12</v>
      </c>
      <c r="K653" s="18"/>
      <c r="L653" s="17">
        <v>100</v>
      </c>
      <c r="M653" s="17" t="e">
        <f>#N/A</f>
        <v>#N/A</v>
      </c>
    </row>
    <row r="654" spans="1:13" ht="45" customHeight="1">
      <c r="A654" s="7" t="s">
        <v>213</v>
      </c>
      <c r="B654" s="19" t="s">
        <v>233</v>
      </c>
      <c r="C654" s="19"/>
      <c r="D654" s="18">
        <v>1</v>
      </c>
      <c r="E654" s="18"/>
      <c r="F654" s="20" t="s">
        <v>28</v>
      </c>
      <c r="G654" s="43"/>
      <c r="H654" s="48">
        <v>42279</v>
      </c>
      <c r="I654" s="48">
        <v>42279</v>
      </c>
      <c r="J654" s="46" t="s">
        <v>12</v>
      </c>
      <c r="K654" s="18"/>
      <c r="L654" s="17">
        <v>484</v>
      </c>
      <c r="M654" s="17" t="e">
        <f>#N/A</f>
        <v>#N/A</v>
      </c>
    </row>
    <row r="655" spans="1:13" ht="45" customHeight="1">
      <c r="A655" s="7" t="s">
        <v>213</v>
      </c>
      <c r="B655" s="19" t="s">
        <v>233</v>
      </c>
      <c r="C655" s="19"/>
      <c r="D655" s="18">
        <v>1</v>
      </c>
      <c r="E655" s="18"/>
      <c r="F655" s="20" t="s">
        <v>28</v>
      </c>
      <c r="G655" s="43"/>
      <c r="H655" s="48">
        <v>42255</v>
      </c>
      <c r="I655" s="48">
        <v>42255</v>
      </c>
      <c r="J655" s="46" t="s">
        <v>12</v>
      </c>
      <c r="K655" s="18"/>
      <c r="L655" s="17">
        <v>406</v>
      </c>
      <c r="M655" s="17" t="e">
        <f>#N/A</f>
        <v>#N/A</v>
      </c>
    </row>
    <row r="656" spans="1:13" ht="45" customHeight="1">
      <c r="A656" s="7" t="s">
        <v>213</v>
      </c>
      <c r="B656" s="19" t="s">
        <v>233</v>
      </c>
      <c r="C656" s="19"/>
      <c r="D656" s="18">
        <v>1</v>
      </c>
      <c r="E656" s="18"/>
      <c r="F656" s="20" t="s">
        <v>28</v>
      </c>
      <c r="G656" s="43"/>
      <c r="H656" s="48">
        <v>42283</v>
      </c>
      <c r="I656" s="48">
        <v>42283</v>
      </c>
      <c r="J656" s="46" t="s">
        <v>12</v>
      </c>
      <c r="K656" s="18"/>
      <c r="L656" s="17">
        <v>484</v>
      </c>
      <c r="M656" s="17" t="e">
        <f>#N/A</f>
        <v>#N/A</v>
      </c>
    </row>
    <row r="657" spans="1:13" ht="45" customHeight="1">
      <c r="A657" s="7" t="s">
        <v>213</v>
      </c>
      <c r="B657" s="19" t="s">
        <v>233</v>
      </c>
      <c r="C657" s="19"/>
      <c r="D657" s="18">
        <v>1</v>
      </c>
      <c r="E657" s="18"/>
      <c r="F657" s="20" t="s">
        <v>28</v>
      </c>
      <c r="G657" s="43"/>
      <c r="H657" s="48">
        <v>42277</v>
      </c>
      <c r="I657" s="48">
        <v>42277</v>
      </c>
      <c r="J657" s="46" t="s">
        <v>12</v>
      </c>
      <c r="K657" s="18"/>
      <c r="L657" s="17">
        <v>406</v>
      </c>
      <c r="M657" s="17" t="e">
        <f>#N/A</f>
        <v>#N/A</v>
      </c>
    </row>
    <row r="658" spans="1:13" ht="45" customHeight="1">
      <c r="A658" s="7" t="s">
        <v>213</v>
      </c>
      <c r="B658" s="19" t="s">
        <v>247</v>
      </c>
      <c r="C658" s="19"/>
      <c r="D658" s="18">
        <v>1</v>
      </c>
      <c r="E658" s="18"/>
      <c r="F658" s="20" t="s">
        <v>28</v>
      </c>
      <c r="G658" s="43"/>
      <c r="H658" s="48">
        <v>42284</v>
      </c>
      <c r="I658" s="48">
        <v>42284</v>
      </c>
      <c r="J658" s="46" t="s">
        <v>12</v>
      </c>
      <c r="K658" s="18"/>
      <c r="L658" s="17">
        <v>200.02</v>
      </c>
      <c r="M658" s="17" t="e">
        <f>#N/A</f>
        <v>#N/A</v>
      </c>
    </row>
    <row r="659" spans="1:13" ht="45" customHeight="1">
      <c r="A659" s="7" t="s">
        <v>213</v>
      </c>
      <c r="B659" s="19" t="s">
        <v>248</v>
      </c>
      <c r="C659" s="19"/>
      <c r="D659" s="18">
        <v>1</v>
      </c>
      <c r="E659" s="18"/>
      <c r="F659" s="20" t="s">
        <v>28</v>
      </c>
      <c r="G659" s="43"/>
      <c r="H659" s="48">
        <v>42284</v>
      </c>
      <c r="I659" s="48">
        <v>42284</v>
      </c>
      <c r="J659" s="46" t="s">
        <v>12</v>
      </c>
      <c r="K659" s="18"/>
      <c r="L659" s="17">
        <v>350</v>
      </c>
      <c r="M659" s="17" t="e">
        <f>#N/A</f>
        <v>#N/A</v>
      </c>
    </row>
    <row r="660" spans="1:13" ht="45" customHeight="1">
      <c r="A660" s="7" t="s">
        <v>213</v>
      </c>
      <c r="B660" s="19" t="s">
        <v>249</v>
      </c>
      <c r="C660" s="19"/>
      <c r="D660" s="18">
        <v>1</v>
      </c>
      <c r="E660" s="18"/>
      <c r="F660" s="20" t="s">
        <v>28</v>
      </c>
      <c r="G660" s="43"/>
      <c r="H660" s="48">
        <v>42283</v>
      </c>
      <c r="I660" s="48">
        <v>42283</v>
      </c>
      <c r="J660" s="46" t="s">
        <v>12</v>
      </c>
      <c r="K660" s="18"/>
      <c r="L660" s="17">
        <v>200</v>
      </c>
      <c r="M660" s="17" t="e">
        <f>#N/A</f>
        <v>#N/A</v>
      </c>
    </row>
    <row r="661" spans="1:13" ht="45" customHeight="1">
      <c r="A661" s="7" t="s">
        <v>213</v>
      </c>
      <c r="B661" s="19" t="s">
        <v>250</v>
      </c>
      <c r="C661" s="19"/>
      <c r="D661" s="18">
        <v>1</v>
      </c>
      <c r="E661" s="18"/>
      <c r="F661" s="20" t="s">
        <v>28</v>
      </c>
      <c r="G661" s="43"/>
      <c r="H661" s="48">
        <v>42284</v>
      </c>
      <c r="I661" s="48">
        <v>42284</v>
      </c>
      <c r="J661" s="46" t="s">
        <v>12</v>
      </c>
      <c r="K661" s="18"/>
      <c r="L661" s="17">
        <v>406</v>
      </c>
      <c r="M661" s="17" t="e">
        <f>#N/A</f>
        <v>#N/A</v>
      </c>
    </row>
    <row r="662" spans="1:13" ht="45" customHeight="1">
      <c r="A662" s="7" t="s">
        <v>213</v>
      </c>
      <c r="B662" s="19" t="s">
        <v>233</v>
      </c>
      <c r="C662" s="19"/>
      <c r="D662" s="18">
        <v>1</v>
      </c>
      <c r="E662" s="18"/>
      <c r="F662" s="20" t="s">
        <v>28</v>
      </c>
      <c r="G662" s="43"/>
      <c r="H662" s="48">
        <v>42257</v>
      </c>
      <c r="I662" s="48">
        <v>42257</v>
      </c>
      <c r="J662" s="46" t="s">
        <v>12</v>
      </c>
      <c r="K662" s="18"/>
      <c r="L662" s="17">
        <v>406</v>
      </c>
      <c r="M662" s="17" t="e">
        <f>#N/A</f>
        <v>#N/A</v>
      </c>
    </row>
    <row r="663" spans="1:13" ht="45" customHeight="1">
      <c r="A663" s="7" t="s">
        <v>213</v>
      </c>
      <c r="B663" s="19" t="s">
        <v>233</v>
      </c>
      <c r="C663" s="19"/>
      <c r="D663" s="18">
        <v>1</v>
      </c>
      <c r="E663" s="18"/>
      <c r="F663" s="20" t="s">
        <v>28</v>
      </c>
      <c r="G663" s="43"/>
      <c r="H663" s="48">
        <v>42283</v>
      </c>
      <c r="I663" s="48">
        <v>42283</v>
      </c>
      <c r="J663" s="46" t="s">
        <v>12</v>
      </c>
      <c r="K663" s="18"/>
      <c r="L663" s="17">
        <v>406</v>
      </c>
      <c r="M663" s="17" t="e">
        <f>#N/A</f>
        <v>#N/A</v>
      </c>
    </row>
    <row r="664" spans="1:13" ht="45" customHeight="1">
      <c r="A664" s="7" t="s">
        <v>213</v>
      </c>
      <c r="B664" s="19" t="s">
        <v>233</v>
      </c>
      <c r="C664" s="19"/>
      <c r="D664" s="18">
        <v>1</v>
      </c>
      <c r="E664" s="18"/>
      <c r="F664" s="20" t="s">
        <v>28</v>
      </c>
      <c r="G664" s="43"/>
      <c r="H664" s="48">
        <v>42279</v>
      </c>
      <c r="I664" s="48">
        <v>42279</v>
      </c>
      <c r="J664" s="46" t="s">
        <v>12</v>
      </c>
      <c r="K664" s="18"/>
      <c r="L664" s="17">
        <v>200</v>
      </c>
      <c r="M664" s="17" t="e">
        <f>#N/A</f>
        <v>#N/A</v>
      </c>
    </row>
    <row r="665" spans="1:13" ht="45" customHeight="1">
      <c r="A665" s="7" t="s">
        <v>213</v>
      </c>
      <c r="B665" s="19" t="s">
        <v>233</v>
      </c>
      <c r="C665" s="19"/>
      <c r="D665" s="18">
        <v>1</v>
      </c>
      <c r="E665" s="18"/>
      <c r="F665" s="20" t="s">
        <v>28</v>
      </c>
      <c r="G665" s="43"/>
      <c r="H665" s="48">
        <v>42255</v>
      </c>
      <c r="I665" s="48">
        <v>42255</v>
      </c>
      <c r="J665" s="46" t="s">
        <v>12</v>
      </c>
      <c r="K665" s="18"/>
      <c r="L665" s="17">
        <v>145</v>
      </c>
      <c r="M665" s="17" t="e">
        <f>#N/A</f>
        <v>#N/A</v>
      </c>
    </row>
    <row r="666" spans="1:13" ht="45" customHeight="1">
      <c r="A666" s="7" t="s">
        <v>213</v>
      </c>
      <c r="B666" s="19" t="s">
        <v>233</v>
      </c>
      <c r="C666" s="19"/>
      <c r="D666" s="18">
        <v>1</v>
      </c>
      <c r="E666" s="18"/>
      <c r="F666" s="20" t="s">
        <v>28</v>
      </c>
      <c r="G666" s="43"/>
      <c r="H666" s="48">
        <v>42283</v>
      </c>
      <c r="I666" s="48">
        <v>42283</v>
      </c>
      <c r="J666" s="46" t="s">
        <v>12</v>
      </c>
      <c r="K666" s="18"/>
      <c r="L666" s="17">
        <v>200</v>
      </c>
      <c r="M666" s="17" t="e">
        <f>#N/A</f>
        <v>#N/A</v>
      </c>
    </row>
    <row r="667" spans="1:13" ht="45" customHeight="1">
      <c r="A667" s="7" t="s">
        <v>213</v>
      </c>
      <c r="B667" s="19" t="s">
        <v>233</v>
      </c>
      <c r="C667" s="19"/>
      <c r="D667" s="18">
        <v>1</v>
      </c>
      <c r="E667" s="18"/>
      <c r="F667" s="20" t="s">
        <v>28</v>
      </c>
      <c r="G667" s="43"/>
      <c r="H667" s="48">
        <v>42277</v>
      </c>
      <c r="I667" s="48">
        <v>42277</v>
      </c>
      <c r="J667" s="46" t="s">
        <v>12</v>
      </c>
      <c r="K667" s="18"/>
      <c r="L667" s="17">
        <v>115.5</v>
      </c>
      <c r="M667" s="17" t="e">
        <f>#N/A</f>
        <v>#N/A</v>
      </c>
    </row>
    <row r="668" spans="1:13" ht="45" customHeight="1">
      <c r="A668" s="7" t="s">
        <v>213</v>
      </c>
      <c r="B668" s="19" t="s">
        <v>250</v>
      </c>
      <c r="C668" s="19"/>
      <c r="D668" s="18">
        <v>1</v>
      </c>
      <c r="E668" s="18"/>
      <c r="F668" s="20" t="s">
        <v>28</v>
      </c>
      <c r="G668" s="43"/>
      <c r="H668" s="48">
        <v>42284</v>
      </c>
      <c r="I668" s="48">
        <v>42284</v>
      </c>
      <c r="J668" s="46" t="s">
        <v>12</v>
      </c>
      <c r="K668" s="18"/>
      <c r="L668" s="17">
        <v>168</v>
      </c>
      <c r="M668" s="17" t="e">
        <f>#N/A</f>
        <v>#N/A</v>
      </c>
    </row>
    <row r="669" spans="1:13" ht="45" customHeight="1">
      <c r="A669" s="7" t="s">
        <v>213</v>
      </c>
      <c r="B669" s="19" t="s">
        <v>233</v>
      </c>
      <c r="C669" s="19"/>
      <c r="D669" s="18">
        <v>1</v>
      </c>
      <c r="E669" s="18"/>
      <c r="F669" s="20" t="s">
        <v>28</v>
      </c>
      <c r="G669" s="43"/>
      <c r="H669" s="48">
        <v>42257</v>
      </c>
      <c r="I669" s="48">
        <v>42257</v>
      </c>
      <c r="J669" s="46" t="s">
        <v>12</v>
      </c>
      <c r="K669" s="18"/>
      <c r="L669" s="17">
        <v>141.30000000000001</v>
      </c>
      <c r="M669" s="17" t="e">
        <f>#N/A</f>
        <v>#N/A</v>
      </c>
    </row>
    <row r="670" spans="1:13" ht="45" customHeight="1">
      <c r="A670" s="7" t="s">
        <v>213</v>
      </c>
      <c r="B670" s="19" t="s">
        <v>233</v>
      </c>
      <c r="C670" s="19"/>
      <c r="D670" s="18">
        <v>1</v>
      </c>
      <c r="E670" s="18"/>
      <c r="F670" s="20" t="s">
        <v>28</v>
      </c>
      <c r="G670" s="43"/>
      <c r="H670" s="48">
        <v>42283</v>
      </c>
      <c r="I670" s="48">
        <v>42283</v>
      </c>
      <c r="J670" s="47" t="s">
        <v>12</v>
      </c>
      <c r="K670" s="12"/>
      <c r="L670" s="17">
        <v>181.6</v>
      </c>
      <c r="M670" s="17" t="e">
        <f>#N/A</f>
        <v>#N/A</v>
      </c>
    </row>
    <row r="671" spans="1:13" ht="45" customHeight="1">
      <c r="A671" s="7" t="s">
        <v>213</v>
      </c>
      <c r="B671" s="19" t="s">
        <v>13</v>
      </c>
      <c r="C671" s="19"/>
      <c r="D671" s="18">
        <v>1</v>
      </c>
      <c r="E671" s="18"/>
      <c r="F671" s="20" t="s">
        <v>14</v>
      </c>
      <c r="G671" s="43"/>
      <c r="H671" s="48">
        <v>42283</v>
      </c>
      <c r="I671" s="48">
        <v>42283</v>
      </c>
      <c r="J671" s="47" t="s">
        <v>12</v>
      </c>
      <c r="K671" s="12"/>
      <c r="L671" s="17">
        <v>1850</v>
      </c>
      <c r="M671" s="17" t="e">
        <f>#N/A</f>
        <v>#N/A</v>
      </c>
    </row>
    <row r="672" spans="1:13" ht="45" customHeight="1">
      <c r="A672" s="7" t="s">
        <v>213</v>
      </c>
      <c r="B672" s="19" t="s">
        <v>251</v>
      </c>
      <c r="C672" s="19"/>
      <c r="D672" s="18">
        <v>1</v>
      </c>
      <c r="E672" s="18"/>
      <c r="F672" s="20" t="s">
        <v>28</v>
      </c>
      <c r="G672" s="43"/>
      <c r="H672" s="48">
        <v>42180</v>
      </c>
      <c r="I672" s="48">
        <v>42180</v>
      </c>
      <c r="J672" s="47" t="s">
        <v>12</v>
      </c>
      <c r="K672" s="12"/>
      <c r="L672" s="17">
        <v>150</v>
      </c>
      <c r="M672" s="17" t="e">
        <f>#N/A</f>
        <v>#N/A</v>
      </c>
    </row>
    <row r="673" spans="1:13" ht="45" customHeight="1">
      <c r="A673" s="7" t="s">
        <v>213</v>
      </c>
      <c r="B673" s="19" t="s">
        <v>252</v>
      </c>
      <c r="C673" s="19"/>
      <c r="D673" s="18">
        <v>1</v>
      </c>
      <c r="E673" s="18"/>
      <c r="F673" s="20" t="s">
        <v>28</v>
      </c>
      <c r="G673" s="43"/>
      <c r="H673" s="48">
        <v>42181</v>
      </c>
      <c r="I673" s="48">
        <v>42181</v>
      </c>
      <c r="J673" s="46" t="s">
        <v>12</v>
      </c>
      <c r="K673" s="18"/>
      <c r="L673" s="17">
        <v>150</v>
      </c>
      <c r="M673" s="17" t="e">
        <f>#N/A</f>
        <v>#N/A</v>
      </c>
    </row>
    <row r="674" spans="1:13" ht="45" customHeight="1">
      <c r="A674" s="7" t="s">
        <v>213</v>
      </c>
      <c r="B674" s="19" t="s">
        <v>253</v>
      </c>
      <c r="C674" s="19"/>
      <c r="D674" s="18">
        <v>1</v>
      </c>
      <c r="E674" s="18"/>
      <c r="F674" s="20" t="s">
        <v>28</v>
      </c>
      <c r="G674" s="43"/>
      <c r="H674" s="48">
        <v>42172</v>
      </c>
      <c r="I674" s="48">
        <v>42172</v>
      </c>
      <c r="J674" s="46" t="s">
        <v>12</v>
      </c>
      <c r="K674" s="18"/>
      <c r="L674" s="17">
        <v>406</v>
      </c>
      <c r="M674" s="17" t="e">
        <f>#N/A</f>
        <v>#N/A</v>
      </c>
    </row>
    <row r="675" spans="1:13" ht="45" customHeight="1">
      <c r="A675" s="7" t="s">
        <v>213</v>
      </c>
      <c r="B675" s="19" t="s">
        <v>254</v>
      </c>
      <c r="C675" s="19"/>
      <c r="D675" s="18">
        <v>1</v>
      </c>
      <c r="E675" s="18"/>
      <c r="F675" s="20" t="s">
        <v>28</v>
      </c>
      <c r="G675" s="43"/>
      <c r="H675" s="48">
        <v>42171</v>
      </c>
      <c r="I675" s="48">
        <v>42171</v>
      </c>
      <c r="J675" s="46" t="s">
        <v>12</v>
      </c>
      <c r="K675" s="18"/>
      <c r="L675" s="17">
        <v>406</v>
      </c>
      <c r="M675" s="17" t="e">
        <f>#N/A</f>
        <v>#N/A</v>
      </c>
    </row>
    <row r="676" spans="1:13" ht="45" customHeight="1">
      <c r="A676" s="7" t="s">
        <v>213</v>
      </c>
      <c r="B676" s="19" t="s">
        <v>251</v>
      </c>
      <c r="C676" s="19"/>
      <c r="D676" s="18">
        <v>1</v>
      </c>
      <c r="E676" s="18"/>
      <c r="F676" s="20" t="s">
        <v>28</v>
      </c>
      <c r="G676" s="43"/>
      <c r="H676" s="48">
        <v>42174</v>
      </c>
      <c r="I676" s="48">
        <v>42175</v>
      </c>
      <c r="J676" s="46" t="s">
        <v>12</v>
      </c>
      <c r="K676" s="18"/>
      <c r="L676" s="17">
        <v>582.95000000000005</v>
      </c>
      <c r="M676" s="17" t="e">
        <f>#N/A</f>
        <v>#N/A</v>
      </c>
    </row>
    <row r="677" spans="1:13" ht="45" customHeight="1">
      <c r="A677" s="7" t="s">
        <v>213</v>
      </c>
      <c r="B677" s="19" t="s">
        <v>251</v>
      </c>
      <c r="C677" s="19"/>
      <c r="D677" s="18">
        <v>1</v>
      </c>
      <c r="E677" s="18"/>
      <c r="F677" s="20" t="s">
        <v>28</v>
      </c>
      <c r="G677" s="43"/>
      <c r="H677" s="48">
        <v>42174</v>
      </c>
      <c r="I677" s="48">
        <v>42174</v>
      </c>
      <c r="J677" s="46" t="s">
        <v>12</v>
      </c>
      <c r="K677" s="18"/>
      <c r="L677" s="17">
        <v>406</v>
      </c>
      <c r="M677" s="17" t="e">
        <f>#N/A</f>
        <v>#N/A</v>
      </c>
    </row>
    <row r="678" spans="1:13" ht="45" customHeight="1">
      <c r="A678" s="7" t="s">
        <v>213</v>
      </c>
      <c r="B678" s="19" t="s">
        <v>255</v>
      </c>
      <c r="C678" s="19"/>
      <c r="D678" s="18">
        <v>1</v>
      </c>
      <c r="E678" s="18"/>
      <c r="F678" s="20" t="s">
        <v>28</v>
      </c>
      <c r="G678" s="43"/>
      <c r="H678" s="48">
        <v>42175</v>
      </c>
      <c r="I678" s="48">
        <v>42175</v>
      </c>
      <c r="J678" s="46" t="s">
        <v>12</v>
      </c>
      <c r="K678" s="18"/>
      <c r="L678" s="17">
        <v>684</v>
      </c>
      <c r="M678" s="17" t="e">
        <f>#N/A</f>
        <v>#N/A</v>
      </c>
    </row>
    <row r="679" spans="1:13" ht="45" customHeight="1">
      <c r="A679" s="7" t="s">
        <v>213</v>
      </c>
      <c r="B679" s="19" t="s">
        <v>252</v>
      </c>
      <c r="C679" s="19"/>
      <c r="D679" s="18">
        <v>1</v>
      </c>
      <c r="E679" s="18"/>
      <c r="F679" s="20" t="s">
        <v>28</v>
      </c>
      <c r="G679" s="43"/>
      <c r="H679" s="48">
        <v>42177</v>
      </c>
      <c r="I679" s="48">
        <v>42177</v>
      </c>
      <c r="J679" s="46" t="s">
        <v>12</v>
      </c>
      <c r="K679" s="18"/>
      <c r="L679" s="17">
        <v>406</v>
      </c>
      <c r="M679" s="17" t="e">
        <f>#N/A</f>
        <v>#N/A</v>
      </c>
    </row>
    <row r="680" spans="1:13" ht="45" customHeight="1">
      <c r="A680" s="7" t="s">
        <v>213</v>
      </c>
      <c r="B680" s="19" t="s">
        <v>251</v>
      </c>
      <c r="C680" s="19"/>
      <c r="D680" s="18">
        <v>1</v>
      </c>
      <c r="E680" s="18"/>
      <c r="F680" s="20" t="s">
        <v>28</v>
      </c>
      <c r="G680" s="43"/>
      <c r="H680" s="48">
        <v>42177</v>
      </c>
      <c r="I680" s="48">
        <v>42177</v>
      </c>
      <c r="J680" s="46" t="s">
        <v>12</v>
      </c>
      <c r="K680" s="18"/>
      <c r="L680" s="17">
        <v>406</v>
      </c>
      <c r="M680" s="17" t="e">
        <f>#N/A</f>
        <v>#N/A</v>
      </c>
    </row>
    <row r="681" spans="1:13" ht="45" customHeight="1">
      <c r="A681" s="7" t="s">
        <v>213</v>
      </c>
      <c r="B681" s="19" t="s">
        <v>252</v>
      </c>
      <c r="C681" s="19"/>
      <c r="D681" s="18">
        <v>1</v>
      </c>
      <c r="E681" s="18"/>
      <c r="F681" s="20" t="s">
        <v>28</v>
      </c>
      <c r="G681" s="43"/>
      <c r="H681" s="48">
        <v>42178</v>
      </c>
      <c r="I681" s="48">
        <v>42178</v>
      </c>
      <c r="J681" s="46" t="s">
        <v>12</v>
      </c>
      <c r="K681" s="18"/>
      <c r="L681" s="17">
        <v>406</v>
      </c>
      <c r="M681" s="17" t="e">
        <f>#N/A</f>
        <v>#N/A</v>
      </c>
    </row>
    <row r="682" spans="1:13" ht="45" customHeight="1">
      <c r="A682" s="7" t="s">
        <v>213</v>
      </c>
      <c r="B682" s="19" t="s">
        <v>252</v>
      </c>
      <c r="C682" s="19"/>
      <c r="D682" s="18">
        <v>1</v>
      </c>
      <c r="E682" s="18"/>
      <c r="F682" s="20" t="s">
        <v>28</v>
      </c>
      <c r="G682" s="43"/>
      <c r="H682" s="48">
        <v>42179</v>
      </c>
      <c r="I682" s="48">
        <v>42179</v>
      </c>
      <c r="J682" s="46" t="s">
        <v>12</v>
      </c>
      <c r="K682" s="18"/>
      <c r="L682" s="17">
        <v>256</v>
      </c>
      <c r="M682" s="17" t="e">
        <f>#N/A</f>
        <v>#N/A</v>
      </c>
    </row>
    <row r="683" spans="1:13" ht="45" customHeight="1">
      <c r="A683" s="7" t="s">
        <v>213</v>
      </c>
      <c r="B683" s="19" t="s">
        <v>251</v>
      </c>
      <c r="C683" s="19"/>
      <c r="D683" s="18">
        <v>1</v>
      </c>
      <c r="E683" s="18"/>
      <c r="F683" s="20" t="s">
        <v>28</v>
      </c>
      <c r="G683" s="43"/>
      <c r="H683" s="48">
        <v>42180</v>
      </c>
      <c r="I683" s="48">
        <v>42180</v>
      </c>
      <c r="J683" s="46" t="s">
        <v>12</v>
      </c>
      <c r="K683" s="18"/>
      <c r="L683" s="17">
        <v>406</v>
      </c>
      <c r="M683" s="17" t="e">
        <f>#N/A</f>
        <v>#N/A</v>
      </c>
    </row>
    <row r="684" spans="1:13" ht="45" customHeight="1">
      <c r="A684" s="7" t="s">
        <v>213</v>
      </c>
      <c r="B684" s="19" t="s">
        <v>252</v>
      </c>
      <c r="C684" s="19"/>
      <c r="D684" s="18">
        <v>1</v>
      </c>
      <c r="E684" s="18"/>
      <c r="F684" s="20" t="s">
        <v>28</v>
      </c>
      <c r="G684" s="43"/>
      <c r="H684" s="48">
        <v>42181</v>
      </c>
      <c r="I684" s="48">
        <v>42181</v>
      </c>
      <c r="J684" s="46" t="s">
        <v>12</v>
      </c>
      <c r="K684" s="18"/>
      <c r="L684" s="17">
        <v>484</v>
      </c>
      <c r="M684" s="17" t="e">
        <f>#N/A</f>
        <v>#N/A</v>
      </c>
    </row>
    <row r="685" spans="1:13" ht="45" customHeight="1">
      <c r="A685" s="7" t="s">
        <v>213</v>
      </c>
      <c r="B685" s="19" t="s">
        <v>252</v>
      </c>
      <c r="C685" s="19"/>
      <c r="D685" s="18">
        <v>1</v>
      </c>
      <c r="E685" s="18"/>
      <c r="F685" s="20" t="s">
        <v>28</v>
      </c>
      <c r="G685" s="43"/>
      <c r="H685" s="48">
        <v>42181</v>
      </c>
      <c r="I685" s="48">
        <v>42181</v>
      </c>
      <c r="J685" s="46" t="s">
        <v>12</v>
      </c>
      <c r="K685" s="18"/>
      <c r="L685" s="17">
        <v>256</v>
      </c>
      <c r="M685" s="17" t="e">
        <f>#N/A</f>
        <v>#N/A</v>
      </c>
    </row>
    <row r="686" spans="1:13" ht="45" customHeight="1">
      <c r="A686" s="7" t="s">
        <v>213</v>
      </c>
      <c r="B686" s="19" t="s">
        <v>252</v>
      </c>
      <c r="C686" s="19"/>
      <c r="D686" s="18">
        <v>1</v>
      </c>
      <c r="E686" s="18"/>
      <c r="F686" s="20" t="s">
        <v>28</v>
      </c>
      <c r="G686" s="43"/>
      <c r="H686" s="48">
        <v>42184</v>
      </c>
      <c r="I686" s="48">
        <v>42184</v>
      </c>
      <c r="J686" s="46" t="s">
        <v>12</v>
      </c>
      <c r="K686" s="18"/>
      <c r="L686" s="17">
        <v>406</v>
      </c>
      <c r="M686" s="17" t="e">
        <f>#N/A</f>
        <v>#N/A</v>
      </c>
    </row>
    <row r="687" spans="1:13" ht="45" customHeight="1">
      <c r="A687" s="7" t="s">
        <v>213</v>
      </c>
      <c r="B687" s="19" t="s">
        <v>251</v>
      </c>
      <c r="C687" s="19"/>
      <c r="D687" s="18">
        <v>1</v>
      </c>
      <c r="E687" s="18"/>
      <c r="F687" s="20" t="s">
        <v>28</v>
      </c>
      <c r="G687" s="43"/>
      <c r="H687" s="48">
        <v>42185</v>
      </c>
      <c r="I687" s="48">
        <v>42185</v>
      </c>
      <c r="J687" s="46" t="s">
        <v>12</v>
      </c>
      <c r="K687" s="18"/>
      <c r="L687" s="17">
        <v>484</v>
      </c>
      <c r="M687" s="17" t="e">
        <f>#N/A</f>
        <v>#N/A</v>
      </c>
    </row>
    <row r="688" spans="1:13" ht="45" customHeight="1">
      <c r="A688" s="7" t="s">
        <v>213</v>
      </c>
      <c r="B688" s="19" t="s">
        <v>254</v>
      </c>
      <c r="C688" s="19"/>
      <c r="D688" s="18">
        <v>1</v>
      </c>
      <c r="E688" s="18"/>
      <c r="F688" s="20" t="s">
        <v>28</v>
      </c>
      <c r="G688" s="43"/>
      <c r="H688" s="48">
        <v>42171</v>
      </c>
      <c r="I688" s="48">
        <v>42171</v>
      </c>
      <c r="J688" s="46" t="s">
        <v>12</v>
      </c>
      <c r="K688" s="18"/>
      <c r="L688" s="17">
        <v>180.5</v>
      </c>
      <c r="M688" s="17" t="e">
        <f>#N/A</f>
        <v>#N/A</v>
      </c>
    </row>
    <row r="689" spans="1:13" ht="45" customHeight="1">
      <c r="A689" s="7" t="s">
        <v>213</v>
      </c>
      <c r="B689" s="19" t="s">
        <v>253</v>
      </c>
      <c r="C689" s="19"/>
      <c r="D689" s="18">
        <v>1</v>
      </c>
      <c r="E689" s="18"/>
      <c r="F689" s="20" t="s">
        <v>28</v>
      </c>
      <c r="G689" s="43"/>
      <c r="H689" s="48">
        <v>42172</v>
      </c>
      <c r="I689" s="48">
        <v>42172</v>
      </c>
      <c r="J689" s="46" t="s">
        <v>12</v>
      </c>
      <c r="K689" s="18"/>
      <c r="L689" s="17">
        <v>172.2</v>
      </c>
      <c r="M689" s="17" t="e">
        <f>#N/A</f>
        <v>#N/A</v>
      </c>
    </row>
    <row r="690" spans="1:13" ht="45" customHeight="1">
      <c r="A690" s="7" t="s">
        <v>213</v>
      </c>
      <c r="B690" s="19" t="s">
        <v>251</v>
      </c>
      <c r="C690" s="19"/>
      <c r="D690" s="18">
        <v>1</v>
      </c>
      <c r="E690" s="18"/>
      <c r="F690" s="20" t="s">
        <v>28</v>
      </c>
      <c r="G690" s="43"/>
      <c r="H690" s="48">
        <v>42174</v>
      </c>
      <c r="I690" s="48">
        <v>42175</v>
      </c>
      <c r="J690" s="46" t="s">
        <v>12</v>
      </c>
      <c r="K690" s="18"/>
      <c r="L690" s="17">
        <v>200</v>
      </c>
      <c r="M690" s="17" t="e">
        <f>#N/A</f>
        <v>#N/A</v>
      </c>
    </row>
    <row r="691" spans="1:13" ht="45" customHeight="1">
      <c r="A691" s="7" t="s">
        <v>213</v>
      </c>
      <c r="B691" s="19" t="s">
        <v>251</v>
      </c>
      <c r="C691" s="19"/>
      <c r="D691" s="18">
        <v>1</v>
      </c>
      <c r="E691" s="18"/>
      <c r="F691" s="20" t="s">
        <v>28</v>
      </c>
      <c r="G691" s="43"/>
      <c r="H691" s="48">
        <v>42174</v>
      </c>
      <c r="I691" s="48">
        <v>42174</v>
      </c>
      <c r="J691" s="46" t="s">
        <v>12</v>
      </c>
      <c r="K691" s="18"/>
      <c r="L691" s="17">
        <v>87.2</v>
      </c>
      <c r="M691" s="17" t="e">
        <f>#N/A</f>
        <v>#N/A</v>
      </c>
    </row>
    <row r="692" spans="1:13" ht="45" customHeight="1">
      <c r="A692" s="7" t="s">
        <v>213</v>
      </c>
      <c r="B692" s="19" t="s">
        <v>252</v>
      </c>
      <c r="C692" s="19"/>
      <c r="D692" s="18">
        <v>1</v>
      </c>
      <c r="E692" s="18"/>
      <c r="F692" s="20" t="s">
        <v>28</v>
      </c>
      <c r="G692" s="43"/>
      <c r="H692" s="48">
        <v>42177</v>
      </c>
      <c r="I692" s="48">
        <v>42177</v>
      </c>
      <c r="J692" s="46" t="s">
        <v>12</v>
      </c>
      <c r="K692" s="18"/>
      <c r="L692" s="17">
        <v>139.19999999999999</v>
      </c>
      <c r="M692" s="17" t="e">
        <f>#N/A</f>
        <v>#N/A</v>
      </c>
    </row>
    <row r="693" spans="1:13" ht="45" customHeight="1">
      <c r="A693" s="7" t="s">
        <v>213</v>
      </c>
      <c r="B693" s="19" t="s">
        <v>251</v>
      </c>
      <c r="C693" s="19"/>
      <c r="D693" s="18">
        <v>1</v>
      </c>
      <c r="E693" s="18"/>
      <c r="F693" s="20" t="s">
        <v>28</v>
      </c>
      <c r="G693" s="43"/>
      <c r="H693" s="48">
        <v>42177</v>
      </c>
      <c r="I693" s="48">
        <v>42177</v>
      </c>
      <c r="J693" s="46" t="s">
        <v>12</v>
      </c>
      <c r="K693" s="18"/>
      <c r="L693" s="17">
        <v>200</v>
      </c>
      <c r="M693" s="17" t="e">
        <f>#N/A</f>
        <v>#N/A</v>
      </c>
    </row>
    <row r="694" spans="1:13" ht="45" customHeight="1">
      <c r="A694" s="7" t="s">
        <v>213</v>
      </c>
      <c r="B694" s="19" t="s">
        <v>252</v>
      </c>
      <c r="C694" s="19"/>
      <c r="D694" s="18">
        <v>1</v>
      </c>
      <c r="E694" s="18"/>
      <c r="F694" s="20" t="s">
        <v>28</v>
      </c>
      <c r="G694" s="43"/>
      <c r="H694" s="48">
        <v>42178</v>
      </c>
      <c r="I694" s="48">
        <v>42178</v>
      </c>
      <c r="J694" s="46" t="s">
        <v>12</v>
      </c>
      <c r="K694" s="18"/>
      <c r="L694" s="17">
        <v>119</v>
      </c>
      <c r="M694" s="17" t="e">
        <f>#N/A</f>
        <v>#N/A</v>
      </c>
    </row>
    <row r="695" spans="1:13" ht="45" customHeight="1">
      <c r="A695" s="7" t="s">
        <v>213</v>
      </c>
      <c r="B695" s="19" t="s">
        <v>252</v>
      </c>
      <c r="C695" s="19"/>
      <c r="D695" s="18">
        <v>1</v>
      </c>
      <c r="E695" s="18"/>
      <c r="F695" s="20" t="s">
        <v>28</v>
      </c>
      <c r="G695" s="43"/>
      <c r="H695" s="48">
        <v>42179</v>
      </c>
      <c r="I695" s="48">
        <v>42179</v>
      </c>
      <c r="J695" s="46" t="s">
        <v>12</v>
      </c>
      <c r="K695" s="18"/>
      <c r="L695" s="17">
        <v>169.5</v>
      </c>
      <c r="M695" s="17" t="e">
        <f>#N/A</f>
        <v>#N/A</v>
      </c>
    </row>
    <row r="696" spans="1:13" ht="45" customHeight="1">
      <c r="A696" s="7" t="s">
        <v>213</v>
      </c>
      <c r="B696" s="19" t="s">
        <v>251</v>
      </c>
      <c r="C696" s="19"/>
      <c r="D696" s="18">
        <v>1</v>
      </c>
      <c r="E696" s="18"/>
      <c r="F696" s="20" t="s">
        <v>28</v>
      </c>
      <c r="G696" s="43"/>
      <c r="H696" s="48">
        <v>42180</v>
      </c>
      <c r="I696" s="48">
        <v>42180</v>
      </c>
      <c r="J696" s="46" t="s">
        <v>12</v>
      </c>
      <c r="K696" s="18"/>
      <c r="L696" s="17">
        <v>143</v>
      </c>
      <c r="M696" s="17" t="e">
        <f>#N/A</f>
        <v>#N/A</v>
      </c>
    </row>
    <row r="697" spans="1:13" ht="45" customHeight="1">
      <c r="A697" s="7" t="s">
        <v>213</v>
      </c>
      <c r="B697" s="19" t="s">
        <v>252</v>
      </c>
      <c r="C697" s="19"/>
      <c r="D697" s="18">
        <v>1</v>
      </c>
      <c r="E697" s="18"/>
      <c r="F697" s="20" t="s">
        <v>28</v>
      </c>
      <c r="G697" s="43"/>
      <c r="H697" s="48">
        <v>42181</v>
      </c>
      <c r="I697" s="48">
        <v>42181</v>
      </c>
      <c r="J697" s="46" t="s">
        <v>12</v>
      </c>
      <c r="K697" s="18"/>
      <c r="L697" s="17">
        <v>178.5</v>
      </c>
      <c r="M697" s="17" t="e">
        <f>#N/A</f>
        <v>#N/A</v>
      </c>
    </row>
    <row r="698" spans="1:13" ht="45" customHeight="1">
      <c r="A698" s="7" t="s">
        <v>213</v>
      </c>
      <c r="B698" s="19" t="s">
        <v>252</v>
      </c>
      <c r="C698" s="19"/>
      <c r="D698" s="18">
        <v>1</v>
      </c>
      <c r="E698" s="18"/>
      <c r="F698" s="20" t="s">
        <v>28</v>
      </c>
      <c r="G698" s="43"/>
      <c r="H698" s="48">
        <v>42181</v>
      </c>
      <c r="I698" s="48">
        <v>42181</v>
      </c>
      <c r="J698" s="46" t="s">
        <v>12</v>
      </c>
      <c r="K698" s="18"/>
      <c r="L698" s="17">
        <v>143</v>
      </c>
      <c r="M698" s="17" t="e">
        <f>#N/A</f>
        <v>#N/A</v>
      </c>
    </row>
    <row r="699" spans="1:13" ht="45" customHeight="1">
      <c r="A699" s="7" t="s">
        <v>213</v>
      </c>
      <c r="B699" s="19" t="s">
        <v>252</v>
      </c>
      <c r="C699" s="19"/>
      <c r="D699" s="18">
        <v>1</v>
      </c>
      <c r="E699" s="18"/>
      <c r="F699" s="20" t="s">
        <v>28</v>
      </c>
      <c r="G699" s="43"/>
      <c r="H699" s="48">
        <v>42184</v>
      </c>
      <c r="I699" s="48">
        <v>42184</v>
      </c>
      <c r="J699" s="46" t="s">
        <v>12</v>
      </c>
      <c r="K699" s="18"/>
      <c r="L699" s="17">
        <v>141.86000000000001</v>
      </c>
      <c r="M699" s="17" t="e">
        <f>#N/A</f>
        <v>#N/A</v>
      </c>
    </row>
    <row r="700" spans="1:13" ht="45" customHeight="1">
      <c r="A700" s="7" t="s">
        <v>213</v>
      </c>
      <c r="B700" s="19" t="s">
        <v>251</v>
      </c>
      <c r="C700" s="19"/>
      <c r="D700" s="18">
        <v>1</v>
      </c>
      <c r="E700" s="18"/>
      <c r="F700" s="20" t="s">
        <v>28</v>
      </c>
      <c r="G700" s="43"/>
      <c r="H700" s="48">
        <v>42185</v>
      </c>
      <c r="I700" s="48">
        <v>42185</v>
      </c>
      <c r="J700" s="46" t="s">
        <v>12</v>
      </c>
      <c r="K700" s="18"/>
      <c r="L700" s="17">
        <v>200</v>
      </c>
      <c r="M700" s="17" t="e">
        <f>#N/A</f>
        <v>#N/A</v>
      </c>
    </row>
    <row r="701" spans="1:13" ht="45" customHeight="1">
      <c r="A701" s="7" t="s">
        <v>213</v>
      </c>
      <c r="B701" s="19" t="s">
        <v>13</v>
      </c>
      <c r="C701" s="19"/>
      <c r="D701" s="18">
        <v>1</v>
      </c>
      <c r="E701" s="18"/>
      <c r="F701" s="20" t="s">
        <v>14</v>
      </c>
      <c r="G701" s="43"/>
      <c r="H701" s="48">
        <v>42185</v>
      </c>
      <c r="I701" s="48">
        <v>42185</v>
      </c>
      <c r="J701" s="46" t="s">
        <v>12</v>
      </c>
      <c r="K701" s="18"/>
      <c r="L701" s="17">
        <v>793</v>
      </c>
      <c r="M701" s="17" t="e">
        <f>#N/A</f>
        <v>#N/A</v>
      </c>
    </row>
    <row r="702" spans="1:13" ht="45" customHeight="1">
      <c r="A702" s="7" t="s">
        <v>213</v>
      </c>
      <c r="B702" s="19" t="s">
        <v>256</v>
      </c>
      <c r="C702" s="19"/>
      <c r="D702" s="18">
        <v>1</v>
      </c>
      <c r="E702" s="18"/>
      <c r="F702" s="20" t="s">
        <v>28</v>
      </c>
      <c r="G702" s="43"/>
      <c r="H702" s="48">
        <v>42258</v>
      </c>
      <c r="I702" s="48">
        <v>42258</v>
      </c>
      <c r="J702" s="46" t="s">
        <v>12</v>
      </c>
      <c r="K702" s="18"/>
      <c r="L702" s="17">
        <v>278</v>
      </c>
      <c r="M702" s="17" t="e">
        <f>#N/A</f>
        <v>#N/A</v>
      </c>
    </row>
    <row r="703" spans="1:13" ht="45" customHeight="1">
      <c r="A703" s="7" t="s">
        <v>213</v>
      </c>
      <c r="B703" s="19" t="s">
        <v>257</v>
      </c>
      <c r="C703" s="19"/>
      <c r="D703" s="18">
        <v>1</v>
      </c>
      <c r="E703" s="18"/>
      <c r="F703" s="20" t="s">
        <v>28</v>
      </c>
      <c r="G703" s="43"/>
      <c r="H703" s="48">
        <v>42256</v>
      </c>
      <c r="I703" s="48">
        <v>42256</v>
      </c>
      <c r="J703" s="46" t="s">
        <v>12</v>
      </c>
      <c r="K703" s="18"/>
      <c r="L703" s="17">
        <v>406</v>
      </c>
      <c r="M703" s="17" t="e">
        <f>#N/A</f>
        <v>#N/A</v>
      </c>
    </row>
    <row r="704" spans="1:13" ht="45" customHeight="1">
      <c r="A704" s="7" t="s">
        <v>213</v>
      </c>
      <c r="B704" s="19" t="s">
        <v>258</v>
      </c>
      <c r="C704" s="19"/>
      <c r="D704" s="18">
        <v>1</v>
      </c>
      <c r="E704" s="18"/>
      <c r="F704" s="20" t="s">
        <v>28</v>
      </c>
      <c r="G704" s="43"/>
      <c r="H704" s="48">
        <v>42254</v>
      </c>
      <c r="I704" s="48">
        <v>42254</v>
      </c>
      <c r="J704" s="46" t="s">
        <v>12</v>
      </c>
      <c r="K704" s="18"/>
      <c r="L704" s="17">
        <v>406</v>
      </c>
      <c r="M704" s="17" t="e">
        <f>#N/A</f>
        <v>#N/A</v>
      </c>
    </row>
    <row r="705" spans="1:13" ht="45" customHeight="1">
      <c r="A705" s="7" t="s">
        <v>213</v>
      </c>
      <c r="B705" s="19" t="s">
        <v>259</v>
      </c>
      <c r="C705" s="19"/>
      <c r="D705" s="18">
        <v>1</v>
      </c>
      <c r="E705" s="18"/>
      <c r="F705" s="20" t="s">
        <v>28</v>
      </c>
      <c r="G705" s="43"/>
      <c r="H705" s="48">
        <v>42256</v>
      </c>
      <c r="I705" s="48">
        <v>42256</v>
      </c>
      <c r="J705" s="46" t="s">
        <v>12</v>
      </c>
      <c r="K705" s="18"/>
      <c r="L705" s="17">
        <v>534</v>
      </c>
      <c r="M705" s="17" t="e">
        <f>#N/A</f>
        <v>#N/A</v>
      </c>
    </row>
    <row r="706" spans="1:13" ht="45" customHeight="1">
      <c r="A706" s="7" t="s">
        <v>213</v>
      </c>
      <c r="B706" s="19" t="s">
        <v>260</v>
      </c>
      <c r="C706" s="19"/>
      <c r="D706" s="18">
        <v>1</v>
      </c>
      <c r="E706" s="18"/>
      <c r="F706" s="20" t="s">
        <v>28</v>
      </c>
      <c r="G706" s="43"/>
      <c r="H706" s="48">
        <v>42251</v>
      </c>
      <c r="I706" s="48">
        <v>42251</v>
      </c>
      <c r="J706" s="46" t="s">
        <v>12</v>
      </c>
      <c r="K706" s="18"/>
      <c r="L706" s="17">
        <v>406</v>
      </c>
      <c r="M706" s="17" t="e">
        <f>#N/A</f>
        <v>#N/A</v>
      </c>
    </row>
    <row r="707" spans="1:13" ht="45" customHeight="1">
      <c r="A707" s="7" t="s">
        <v>213</v>
      </c>
      <c r="B707" s="19" t="s">
        <v>258</v>
      </c>
      <c r="C707" s="19"/>
      <c r="D707" s="18">
        <v>1</v>
      </c>
      <c r="E707" s="18"/>
      <c r="F707" s="20" t="s">
        <v>28</v>
      </c>
      <c r="G707" s="43"/>
      <c r="H707" s="48">
        <v>42250</v>
      </c>
      <c r="I707" s="48">
        <v>42250</v>
      </c>
      <c r="J707" s="46" t="s">
        <v>12</v>
      </c>
      <c r="K707" s="18"/>
      <c r="L707" s="17">
        <v>406</v>
      </c>
      <c r="M707" s="17" t="e">
        <f>#N/A</f>
        <v>#N/A</v>
      </c>
    </row>
    <row r="708" spans="1:13" ht="45" customHeight="1">
      <c r="A708" s="7" t="s">
        <v>213</v>
      </c>
      <c r="B708" s="19" t="s">
        <v>258</v>
      </c>
      <c r="C708" s="19"/>
      <c r="D708" s="18">
        <v>1</v>
      </c>
      <c r="E708" s="18"/>
      <c r="F708" s="20" t="s">
        <v>28</v>
      </c>
      <c r="G708" s="43"/>
      <c r="H708" s="48">
        <v>42249</v>
      </c>
      <c r="I708" s="48">
        <v>42249</v>
      </c>
      <c r="J708" s="46" t="s">
        <v>12</v>
      </c>
      <c r="K708" s="18"/>
      <c r="L708" s="17">
        <v>406</v>
      </c>
      <c r="M708" s="17" t="e">
        <f>#N/A</f>
        <v>#N/A</v>
      </c>
    </row>
    <row r="709" spans="1:13" ht="45" customHeight="1">
      <c r="A709" s="7" t="s">
        <v>213</v>
      </c>
      <c r="B709" s="19">
        <v>0</v>
      </c>
      <c r="C709" s="19"/>
      <c r="D709" s="18">
        <v>1</v>
      </c>
      <c r="E709" s="18"/>
      <c r="F709" s="20" t="s">
        <v>28</v>
      </c>
      <c r="G709" s="43"/>
      <c r="H709" s="48">
        <v>42247</v>
      </c>
      <c r="I709" s="48">
        <v>42247</v>
      </c>
      <c r="J709" s="46" t="s">
        <v>12</v>
      </c>
      <c r="K709" s="18"/>
      <c r="L709" s="17">
        <v>350</v>
      </c>
      <c r="M709" s="17" t="e">
        <f>#N/A</f>
        <v>#N/A</v>
      </c>
    </row>
    <row r="710" spans="1:13" ht="45" customHeight="1">
      <c r="A710" s="7" t="s">
        <v>213</v>
      </c>
      <c r="B710" s="19" t="s">
        <v>256</v>
      </c>
      <c r="C710" s="19"/>
      <c r="D710" s="18">
        <v>1</v>
      </c>
      <c r="E710" s="18"/>
      <c r="F710" s="20" t="s">
        <v>28</v>
      </c>
      <c r="G710" s="43"/>
      <c r="H710" s="48">
        <v>42258</v>
      </c>
      <c r="I710" s="48">
        <v>42258</v>
      </c>
      <c r="J710" s="46" t="s">
        <v>12</v>
      </c>
      <c r="K710" s="18"/>
      <c r="L710" s="17">
        <v>200</v>
      </c>
      <c r="M710" s="17" t="e">
        <f>#N/A</f>
        <v>#N/A</v>
      </c>
    </row>
    <row r="711" spans="1:13" ht="45" customHeight="1">
      <c r="A711" s="7" t="s">
        <v>213</v>
      </c>
      <c r="B711" s="19" t="s">
        <v>257</v>
      </c>
      <c r="C711" s="19"/>
      <c r="D711" s="18">
        <v>1</v>
      </c>
      <c r="E711" s="18"/>
      <c r="F711" s="20" t="s">
        <v>28</v>
      </c>
      <c r="G711" s="43"/>
      <c r="H711" s="48">
        <v>42256</v>
      </c>
      <c r="I711" s="48">
        <v>42256</v>
      </c>
      <c r="J711" s="46" t="s">
        <v>12</v>
      </c>
      <c r="K711" s="18"/>
      <c r="L711" s="17">
        <v>199</v>
      </c>
      <c r="M711" s="17" t="e">
        <f>#N/A</f>
        <v>#N/A</v>
      </c>
    </row>
    <row r="712" spans="1:13" ht="45" customHeight="1">
      <c r="A712" s="7" t="s">
        <v>213</v>
      </c>
      <c r="B712" s="19" t="s">
        <v>258</v>
      </c>
      <c r="C712" s="19"/>
      <c r="D712" s="18">
        <v>1</v>
      </c>
      <c r="E712" s="18"/>
      <c r="F712" s="20" t="s">
        <v>28</v>
      </c>
      <c r="G712" s="43"/>
      <c r="H712" s="48">
        <v>42254</v>
      </c>
      <c r="I712" s="48">
        <v>42254</v>
      </c>
      <c r="J712" s="46" t="s">
        <v>12</v>
      </c>
      <c r="K712" s="18"/>
      <c r="L712" s="17">
        <v>174</v>
      </c>
      <c r="M712" s="17" t="e">
        <f>#N/A</f>
        <v>#N/A</v>
      </c>
    </row>
    <row r="713" spans="1:13" ht="45" customHeight="1">
      <c r="A713" s="7" t="s">
        <v>213</v>
      </c>
      <c r="B713" s="19" t="s">
        <v>260</v>
      </c>
      <c r="C713" s="19"/>
      <c r="D713" s="18">
        <v>1</v>
      </c>
      <c r="E713" s="18"/>
      <c r="F713" s="20" t="s">
        <v>28</v>
      </c>
      <c r="G713" s="43"/>
      <c r="H713" s="48">
        <v>42251</v>
      </c>
      <c r="I713" s="48">
        <v>42251</v>
      </c>
      <c r="J713" s="46" t="s">
        <v>12</v>
      </c>
      <c r="K713" s="18"/>
      <c r="L713" s="17">
        <v>160</v>
      </c>
      <c r="M713" s="17" t="e">
        <f>#N/A</f>
        <v>#N/A</v>
      </c>
    </row>
    <row r="714" spans="1:13" ht="45" customHeight="1">
      <c r="A714" s="7" t="s">
        <v>213</v>
      </c>
      <c r="B714" s="19" t="s">
        <v>258</v>
      </c>
      <c r="C714" s="19"/>
      <c r="D714" s="18">
        <v>1</v>
      </c>
      <c r="E714" s="18"/>
      <c r="F714" s="20" t="s">
        <v>28</v>
      </c>
      <c r="G714" s="43"/>
      <c r="H714" s="48">
        <v>42250</v>
      </c>
      <c r="I714" s="48">
        <v>42250</v>
      </c>
      <c r="J714" s="46" t="s">
        <v>12</v>
      </c>
      <c r="K714" s="18"/>
      <c r="L714" s="17">
        <v>136.5</v>
      </c>
      <c r="M714" s="17" t="e">
        <f>#N/A</f>
        <v>#N/A</v>
      </c>
    </row>
    <row r="715" spans="1:13" ht="45" customHeight="1">
      <c r="A715" s="7" t="s">
        <v>213</v>
      </c>
      <c r="B715" s="19" t="s">
        <v>258</v>
      </c>
      <c r="C715" s="19"/>
      <c r="D715" s="18">
        <v>1</v>
      </c>
      <c r="E715" s="18"/>
      <c r="F715" s="20" t="s">
        <v>28</v>
      </c>
      <c r="G715" s="43"/>
      <c r="H715" s="48">
        <v>42249</v>
      </c>
      <c r="I715" s="48">
        <v>42249</v>
      </c>
      <c r="J715" s="46" t="s">
        <v>12</v>
      </c>
      <c r="K715" s="18"/>
      <c r="L715" s="17">
        <v>135.5</v>
      </c>
      <c r="M715" s="17" t="e">
        <f>#N/A</f>
        <v>#N/A</v>
      </c>
    </row>
    <row r="716" spans="1:13" ht="45" customHeight="1">
      <c r="A716" s="7" t="s">
        <v>213</v>
      </c>
      <c r="B716" s="19" t="s">
        <v>13</v>
      </c>
      <c r="C716" s="19"/>
      <c r="D716" s="18">
        <v>1</v>
      </c>
      <c r="E716" s="18"/>
      <c r="F716" s="20" t="s">
        <v>14</v>
      </c>
      <c r="G716" s="43"/>
      <c r="H716" s="48">
        <v>42249</v>
      </c>
      <c r="I716" s="48">
        <v>42249</v>
      </c>
      <c r="J716" s="46" t="s">
        <v>12</v>
      </c>
      <c r="K716" s="18"/>
      <c r="L716" s="17">
        <v>730</v>
      </c>
      <c r="M716" s="17" t="e">
        <f>#N/A</f>
        <v>#N/A</v>
      </c>
    </row>
    <row r="717" spans="1:13" ht="45" customHeight="1">
      <c r="A717" s="7" t="s">
        <v>213</v>
      </c>
      <c r="B717" s="19" t="s">
        <v>233</v>
      </c>
      <c r="C717" s="19"/>
      <c r="D717" s="18">
        <v>1</v>
      </c>
      <c r="E717" s="18"/>
      <c r="F717" s="20" t="s">
        <v>28</v>
      </c>
      <c r="G717" s="43"/>
      <c r="H717" s="48">
        <v>42285</v>
      </c>
      <c r="I717" s="48">
        <v>42285</v>
      </c>
      <c r="J717" s="46" t="s">
        <v>12</v>
      </c>
      <c r="K717" s="18"/>
      <c r="L717" s="17">
        <v>278</v>
      </c>
      <c r="M717" s="17" t="e">
        <f>#N/A</f>
        <v>#N/A</v>
      </c>
    </row>
    <row r="718" spans="1:13" ht="45" customHeight="1">
      <c r="A718" s="7" t="s">
        <v>213</v>
      </c>
      <c r="B718" s="19" t="s">
        <v>233</v>
      </c>
      <c r="C718" s="19"/>
      <c r="D718" s="18">
        <v>1</v>
      </c>
      <c r="E718" s="18"/>
      <c r="F718" s="20" t="s">
        <v>28</v>
      </c>
      <c r="G718" s="43"/>
      <c r="H718" s="48">
        <v>42290</v>
      </c>
      <c r="I718" s="48">
        <v>42290</v>
      </c>
      <c r="J718" s="46" t="s">
        <v>12</v>
      </c>
      <c r="K718" s="18"/>
      <c r="L718" s="17">
        <v>406</v>
      </c>
      <c r="M718" s="17" t="e">
        <f>#N/A</f>
        <v>#N/A</v>
      </c>
    </row>
    <row r="719" spans="1:13" ht="45" customHeight="1">
      <c r="A719" s="7" t="s">
        <v>213</v>
      </c>
      <c r="B719" s="19" t="s">
        <v>233</v>
      </c>
      <c r="C719" s="19"/>
      <c r="D719" s="18">
        <v>1</v>
      </c>
      <c r="E719" s="18"/>
      <c r="F719" s="20" t="s">
        <v>28</v>
      </c>
      <c r="G719" s="43"/>
      <c r="H719" s="48">
        <v>42304</v>
      </c>
      <c r="I719" s="48">
        <v>42304</v>
      </c>
      <c r="J719" s="46" t="s">
        <v>12</v>
      </c>
      <c r="K719" s="18"/>
      <c r="L719" s="17">
        <v>484</v>
      </c>
      <c r="M719" s="17" t="e">
        <f>#N/A</f>
        <v>#N/A</v>
      </c>
    </row>
    <row r="720" spans="1:13" ht="45" customHeight="1">
      <c r="A720" s="7" t="s">
        <v>213</v>
      </c>
      <c r="B720" s="19" t="s">
        <v>233</v>
      </c>
      <c r="C720" s="19"/>
      <c r="D720" s="18">
        <v>1</v>
      </c>
      <c r="E720" s="18"/>
      <c r="F720" s="20" t="s">
        <v>28</v>
      </c>
      <c r="G720" s="43"/>
      <c r="H720" s="48">
        <v>42304</v>
      </c>
      <c r="I720" s="48">
        <v>42304</v>
      </c>
      <c r="J720" s="46" t="s">
        <v>12</v>
      </c>
      <c r="K720" s="18"/>
      <c r="L720" s="17">
        <v>406</v>
      </c>
      <c r="M720" s="17" t="e">
        <f>#N/A</f>
        <v>#N/A</v>
      </c>
    </row>
    <row r="721" spans="1:13" ht="45" customHeight="1">
      <c r="A721" s="7" t="s">
        <v>213</v>
      </c>
      <c r="B721" s="19" t="s">
        <v>233</v>
      </c>
      <c r="C721" s="19"/>
      <c r="D721" s="18">
        <v>1</v>
      </c>
      <c r="E721" s="18"/>
      <c r="F721" s="20" t="s">
        <v>28</v>
      </c>
      <c r="G721" s="43"/>
      <c r="H721" s="48">
        <v>42304</v>
      </c>
      <c r="I721" s="48">
        <v>42304</v>
      </c>
      <c r="J721" s="46" t="s">
        <v>12</v>
      </c>
      <c r="K721" s="18"/>
      <c r="L721" s="17">
        <v>406</v>
      </c>
      <c r="M721" s="17" t="e">
        <f>#N/A</f>
        <v>#N/A</v>
      </c>
    </row>
    <row r="722" spans="1:13" ht="45" customHeight="1">
      <c r="A722" s="7" t="s">
        <v>213</v>
      </c>
      <c r="B722" s="19" t="s">
        <v>233</v>
      </c>
      <c r="C722" s="19"/>
      <c r="D722" s="18">
        <v>1</v>
      </c>
      <c r="E722" s="18"/>
      <c r="F722" s="20" t="s">
        <v>28</v>
      </c>
      <c r="G722" s="43"/>
      <c r="H722" s="48">
        <v>42306</v>
      </c>
      <c r="I722" s="48">
        <v>42306</v>
      </c>
      <c r="J722" s="46" t="s">
        <v>12</v>
      </c>
      <c r="K722" s="18"/>
      <c r="L722" s="17">
        <v>350</v>
      </c>
      <c r="M722" s="17" t="e">
        <f>#N/A</f>
        <v>#N/A</v>
      </c>
    </row>
    <row r="723" spans="1:13" ht="45" customHeight="1">
      <c r="A723" s="7" t="s">
        <v>213</v>
      </c>
      <c r="B723" s="19" t="s">
        <v>233</v>
      </c>
      <c r="C723" s="19"/>
      <c r="D723" s="18">
        <v>1</v>
      </c>
      <c r="E723" s="18"/>
      <c r="F723" s="20" t="s">
        <v>28</v>
      </c>
      <c r="G723" s="43"/>
      <c r="H723" s="48">
        <v>42285</v>
      </c>
      <c r="I723" s="48">
        <v>42285</v>
      </c>
      <c r="J723" s="46" t="s">
        <v>12</v>
      </c>
      <c r="K723" s="18"/>
      <c r="L723" s="17">
        <v>195.45</v>
      </c>
      <c r="M723" s="17" t="e">
        <f>#N/A</f>
        <v>#N/A</v>
      </c>
    </row>
    <row r="724" spans="1:13" ht="45" customHeight="1">
      <c r="A724" s="7" t="s">
        <v>213</v>
      </c>
      <c r="B724" s="19" t="s">
        <v>233</v>
      </c>
      <c r="C724" s="19"/>
      <c r="D724" s="18">
        <v>1</v>
      </c>
      <c r="E724" s="18"/>
      <c r="F724" s="20" t="s">
        <v>28</v>
      </c>
      <c r="G724" s="43"/>
      <c r="H724" s="48">
        <v>42290</v>
      </c>
      <c r="I724" s="48">
        <v>42290</v>
      </c>
      <c r="J724" s="46" t="s">
        <v>12</v>
      </c>
      <c r="K724" s="18"/>
      <c r="L724" s="17">
        <v>159</v>
      </c>
      <c r="M724" s="17" t="e">
        <f>#N/A</f>
        <v>#N/A</v>
      </c>
    </row>
    <row r="725" spans="1:13" ht="45" customHeight="1">
      <c r="A725" s="7" t="s">
        <v>213</v>
      </c>
      <c r="B725" s="19" t="s">
        <v>233</v>
      </c>
      <c r="C725" s="19"/>
      <c r="D725" s="18">
        <v>1</v>
      </c>
      <c r="E725" s="18"/>
      <c r="F725" s="20" t="s">
        <v>28</v>
      </c>
      <c r="G725" s="43"/>
      <c r="H725" s="48">
        <v>42304</v>
      </c>
      <c r="I725" s="48">
        <v>42304</v>
      </c>
      <c r="J725" s="46" t="s">
        <v>12</v>
      </c>
      <c r="K725" s="18"/>
      <c r="L725" s="17">
        <v>196.9</v>
      </c>
      <c r="M725" s="17" t="e">
        <f>#N/A</f>
        <v>#N/A</v>
      </c>
    </row>
    <row r="726" spans="1:13" ht="45" customHeight="1">
      <c r="A726" s="7" t="s">
        <v>213</v>
      </c>
      <c r="B726" s="19" t="s">
        <v>233</v>
      </c>
      <c r="C726" s="19"/>
      <c r="D726" s="18">
        <v>1</v>
      </c>
      <c r="E726" s="18"/>
      <c r="F726" s="20" t="s">
        <v>28</v>
      </c>
      <c r="G726" s="43"/>
      <c r="H726" s="48">
        <v>42304</v>
      </c>
      <c r="I726" s="48">
        <v>42304</v>
      </c>
      <c r="J726" s="46" t="s">
        <v>12</v>
      </c>
      <c r="K726" s="18"/>
      <c r="L726" s="17">
        <v>200</v>
      </c>
      <c r="M726" s="17" t="e">
        <f>#N/A</f>
        <v>#N/A</v>
      </c>
    </row>
    <row r="727" spans="1:13" ht="45" customHeight="1">
      <c r="A727" s="7" t="s">
        <v>213</v>
      </c>
      <c r="B727" s="19" t="s">
        <v>233</v>
      </c>
      <c r="C727" s="19"/>
      <c r="D727" s="18">
        <v>1</v>
      </c>
      <c r="E727" s="18"/>
      <c r="F727" s="20" t="s">
        <v>28</v>
      </c>
      <c r="G727" s="43"/>
      <c r="H727" s="48">
        <v>42304</v>
      </c>
      <c r="I727" s="48">
        <v>42304</v>
      </c>
      <c r="J727" s="46" t="s">
        <v>12</v>
      </c>
      <c r="K727" s="18"/>
      <c r="L727" s="17">
        <v>187.4</v>
      </c>
      <c r="M727" s="17" t="e">
        <f>#N/A</f>
        <v>#N/A</v>
      </c>
    </row>
    <row r="728" spans="1:13" ht="45" customHeight="1">
      <c r="A728" s="7" t="s">
        <v>213</v>
      </c>
      <c r="B728" s="19" t="s">
        <v>13</v>
      </c>
      <c r="C728" s="19"/>
      <c r="D728" s="18">
        <v>1</v>
      </c>
      <c r="E728" s="18"/>
      <c r="F728" s="20" t="s">
        <v>14</v>
      </c>
      <c r="G728" s="43"/>
      <c r="H728" s="48">
        <v>42304</v>
      </c>
      <c r="I728" s="48">
        <v>42304</v>
      </c>
      <c r="J728" s="46" t="s">
        <v>12</v>
      </c>
      <c r="K728" s="18"/>
      <c r="L728" s="17">
        <v>600</v>
      </c>
      <c r="M728" s="17" t="e">
        <f>#N/A</f>
        <v>#N/A</v>
      </c>
    </row>
    <row r="729" spans="1:13" ht="45" customHeight="1">
      <c r="A729" s="7" t="s">
        <v>213</v>
      </c>
      <c r="B729" s="19" t="s">
        <v>233</v>
      </c>
      <c r="C729" s="19"/>
      <c r="D729" s="18">
        <v>1</v>
      </c>
      <c r="E729" s="18"/>
      <c r="F729" s="20" t="s">
        <v>28</v>
      </c>
      <c r="G729" s="43"/>
      <c r="H729" s="48">
        <v>42282</v>
      </c>
      <c r="I729" s="48">
        <v>42282</v>
      </c>
      <c r="J729" s="46" t="s">
        <v>12</v>
      </c>
      <c r="K729" s="18"/>
      <c r="L729" s="17">
        <v>406</v>
      </c>
      <c r="M729" s="17" t="e">
        <f>#N/A</f>
        <v>#N/A</v>
      </c>
    </row>
    <row r="730" spans="1:13" ht="45" customHeight="1">
      <c r="A730" s="7" t="s">
        <v>213</v>
      </c>
      <c r="B730" s="19" t="s">
        <v>261</v>
      </c>
      <c r="C730" s="19"/>
      <c r="D730" s="18">
        <v>1</v>
      </c>
      <c r="E730" s="18"/>
      <c r="F730" s="20" t="s">
        <v>11</v>
      </c>
      <c r="G730" s="43"/>
      <c r="H730" s="48">
        <v>42298</v>
      </c>
      <c r="I730" s="48">
        <v>42298</v>
      </c>
      <c r="J730" s="46" t="s">
        <v>12</v>
      </c>
      <c r="K730" s="18"/>
      <c r="L730" s="17">
        <v>893</v>
      </c>
      <c r="M730" s="17" t="e">
        <f>#N/A</f>
        <v>#N/A</v>
      </c>
    </row>
    <row r="731" spans="1:13" ht="45" customHeight="1">
      <c r="A731" s="7" t="s">
        <v>213</v>
      </c>
      <c r="B731" s="19" t="s">
        <v>262</v>
      </c>
      <c r="C731" s="19"/>
      <c r="D731" s="18">
        <v>1</v>
      </c>
      <c r="E731" s="18"/>
      <c r="F731" s="20" t="s">
        <v>28</v>
      </c>
      <c r="G731" s="43"/>
      <c r="H731" s="48">
        <v>42307</v>
      </c>
      <c r="I731" s="48">
        <v>42307</v>
      </c>
      <c r="J731" s="46" t="s">
        <v>12</v>
      </c>
      <c r="K731" s="18"/>
      <c r="L731" s="17">
        <v>350</v>
      </c>
      <c r="M731" s="17" t="e">
        <f>#N/A</f>
        <v>#N/A</v>
      </c>
    </row>
    <row r="732" spans="1:13" ht="45" customHeight="1">
      <c r="A732" s="7" t="s">
        <v>213</v>
      </c>
      <c r="B732" s="19" t="s">
        <v>263</v>
      </c>
      <c r="C732" s="19"/>
      <c r="D732" s="18">
        <v>1</v>
      </c>
      <c r="E732" s="18"/>
      <c r="F732" s="20" t="s">
        <v>28</v>
      </c>
      <c r="G732" s="43"/>
      <c r="H732" s="48">
        <v>42304</v>
      </c>
      <c r="I732" s="48">
        <v>42304</v>
      </c>
      <c r="J732" s="46" t="s">
        <v>12</v>
      </c>
      <c r="K732" s="18"/>
      <c r="L732" s="17">
        <v>350</v>
      </c>
      <c r="M732" s="17" t="e">
        <f>#N/A</f>
        <v>#N/A</v>
      </c>
    </row>
    <row r="733" spans="1:13" ht="45" customHeight="1">
      <c r="A733" s="7" t="s">
        <v>213</v>
      </c>
      <c r="B733" s="19" t="s">
        <v>233</v>
      </c>
      <c r="C733" s="19"/>
      <c r="D733" s="18">
        <v>1</v>
      </c>
      <c r="E733" s="18"/>
      <c r="F733" s="20" t="s">
        <v>28</v>
      </c>
      <c r="G733" s="43"/>
      <c r="H733" s="48">
        <v>42300</v>
      </c>
      <c r="I733" s="48">
        <v>42300</v>
      </c>
      <c r="J733" s="46" t="s">
        <v>12</v>
      </c>
      <c r="K733" s="18"/>
      <c r="L733" s="17">
        <v>406</v>
      </c>
      <c r="M733" s="17" t="e">
        <f>#N/A</f>
        <v>#N/A</v>
      </c>
    </row>
    <row r="734" spans="1:13" ht="45" customHeight="1">
      <c r="A734" s="7" t="s">
        <v>213</v>
      </c>
      <c r="B734" s="19" t="s">
        <v>233</v>
      </c>
      <c r="C734" s="19"/>
      <c r="D734" s="18">
        <v>1</v>
      </c>
      <c r="E734" s="18"/>
      <c r="F734" s="20" t="s">
        <v>28</v>
      </c>
      <c r="G734" s="43"/>
      <c r="H734" s="48">
        <v>42298</v>
      </c>
      <c r="I734" s="48">
        <v>42298</v>
      </c>
      <c r="J734" s="46" t="s">
        <v>12</v>
      </c>
      <c r="K734" s="18"/>
      <c r="L734" s="17">
        <v>406</v>
      </c>
      <c r="M734" s="17" t="e">
        <f>#N/A</f>
        <v>#N/A</v>
      </c>
    </row>
    <row r="735" spans="1:13" ht="45" customHeight="1">
      <c r="A735" s="7" t="s">
        <v>213</v>
      </c>
      <c r="B735" s="19" t="s">
        <v>233</v>
      </c>
      <c r="C735" s="19"/>
      <c r="D735" s="18">
        <v>1</v>
      </c>
      <c r="E735" s="18"/>
      <c r="F735" s="20" t="s">
        <v>28</v>
      </c>
      <c r="G735" s="43"/>
      <c r="H735" s="48">
        <v>42299</v>
      </c>
      <c r="I735" s="48">
        <v>42299</v>
      </c>
      <c r="J735" s="46" t="s">
        <v>12</v>
      </c>
      <c r="K735" s="18"/>
      <c r="L735" s="17">
        <v>406</v>
      </c>
      <c r="M735" s="17" t="e">
        <f>#N/A</f>
        <v>#N/A</v>
      </c>
    </row>
    <row r="736" spans="1:13" ht="45" customHeight="1">
      <c r="A736" s="7" t="s">
        <v>213</v>
      </c>
      <c r="B736" s="19" t="s">
        <v>233</v>
      </c>
      <c r="C736" s="19"/>
      <c r="D736" s="18">
        <v>1</v>
      </c>
      <c r="E736" s="18"/>
      <c r="F736" s="20" t="s">
        <v>28</v>
      </c>
      <c r="G736" s="43"/>
      <c r="H736" s="48">
        <v>42293</v>
      </c>
      <c r="I736" s="48">
        <v>42293</v>
      </c>
      <c r="J736" s="46" t="s">
        <v>12</v>
      </c>
      <c r="K736" s="18"/>
      <c r="L736" s="17">
        <v>406</v>
      </c>
      <c r="M736" s="17" t="e">
        <f>#N/A</f>
        <v>#N/A</v>
      </c>
    </row>
    <row r="737" spans="1:13" ht="45" customHeight="1">
      <c r="A737" s="7" t="s">
        <v>213</v>
      </c>
      <c r="B737" s="19" t="s">
        <v>233</v>
      </c>
      <c r="C737" s="19"/>
      <c r="D737" s="18">
        <v>1</v>
      </c>
      <c r="E737" s="18"/>
      <c r="F737" s="20" t="s">
        <v>28</v>
      </c>
      <c r="G737" s="43"/>
      <c r="H737" s="48">
        <v>42303</v>
      </c>
      <c r="I737" s="48">
        <v>42303</v>
      </c>
      <c r="J737" s="46" t="s">
        <v>12</v>
      </c>
      <c r="K737" s="18"/>
      <c r="L737" s="17">
        <v>406</v>
      </c>
      <c r="M737" s="17" t="e">
        <f>#N/A</f>
        <v>#N/A</v>
      </c>
    </row>
    <row r="738" spans="1:13" ht="45" customHeight="1">
      <c r="A738" s="7" t="s">
        <v>213</v>
      </c>
      <c r="B738" s="19" t="s">
        <v>233</v>
      </c>
      <c r="C738" s="19"/>
      <c r="D738" s="18">
        <v>1</v>
      </c>
      <c r="E738" s="18"/>
      <c r="F738" s="20" t="s">
        <v>28</v>
      </c>
      <c r="G738" s="43"/>
      <c r="H738" s="48">
        <v>42282</v>
      </c>
      <c r="I738" s="48">
        <v>42282</v>
      </c>
      <c r="J738" s="46" t="s">
        <v>12</v>
      </c>
      <c r="K738" s="18"/>
      <c r="L738" s="17">
        <v>144</v>
      </c>
      <c r="M738" s="17" t="e">
        <f>#N/A</f>
        <v>#N/A</v>
      </c>
    </row>
    <row r="739" spans="1:13" ht="45" customHeight="1">
      <c r="A739" s="7" t="s">
        <v>213</v>
      </c>
      <c r="B739" s="19" t="s">
        <v>261</v>
      </c>
      <c r="C739" s="19"/>
      <c r="D739" s="18">
        <v>1</v>
      </c>
      <c r="E739" s="18"/>
      <c r="F739" s="20" t="s">
        <v>11</v>
      </c>
      <c r="G739" s="43"/>
      <c r="H739" s="48">
        <v>42298</v>
      </c>
      <c r="I739" s="48">
        <v>42298</v>
      </c>
      <c r="J739" s="46" t="s">
        <v>12</v>
      </c>
      <c r="K739" s="18"/>
      <c r="L739" s="17">
        <v>380</v>
      </c>
      <c r="M739" s="17" t="e">
        <f>#N/A</f>
        <v>#N/A</v>
      </c>
    </row>
    <row r="740" spans="1:13" ht="45" customHeight="1">
      <c r="A740" s="7" t="s">
        <v>213</v>
      </c>
      <c r="B740" s="19" t="s">
        <v>233</v>
      </c>
      <c r="C740" s="19"/>
      <c r="D740" s="18">
        <v>1</v>
      </c>
      <c r="E740" s="18"/>
      <c r="F740" s="20" t="s">
        <v>28</v>
      </c>
      <c r="G740" s="43"/>
      <c r="H740" s="48">
        <v>42300</v>
      </c>
      <c r="I740" s="48">
        <v>42300</v>
      </c>
      <c r="J740" s="46" t="s">
        <v>12</v>
      </c>
      <c r="K740" s="18"/>
      <c r="L740" s="17">
        <v>108.9</v>
      </c>
      <c r="M740" s="17" t="e">
        <f>#N/A</f>
        <v>#N/A</v>
      </c>
    </row>
    <row r="741" spans="1:13" ht="45" customHeight="1">
      <c r="A741" s="7" t="s">
        <v>213</v>
      </c>
      <c r="B741" s="19" t="s">
        <v>233</v>
      </c>
      <c r="C741" s="19"/>
      <c r="D741" s="18">
        <v>1</v>
      </c>
      <c r="E741" s="18"/>
      <c r="F741" s="20" t="s">
        <v>28</v>
      </c>
      <c r="G741" s="43"/>
      <c r="H741" s="48">
        <v>42298</v>
      </c>
      <c r="I741" s="48">
        <v>42298</v>
      </c>
      <c r="J741" s="46" t="s">
        <v>12</v>
      </c>
      <c r="K741" s="18"/>
      <c r="L741" s="17">
        <v>103.5</v>
      </c>
      <c r="M741" s="17" t="e">
        <f>#N/A</f>
        <v>#N/A</v>
      </c>
    </row>
    <row r="742" spans="1:13" ht="45" customHeight="1">
      <c r="A742" s="7" t="s">
        <v>213</v>
      </c>
      <c r="B742" s="19" t="s">
        <v>233</v>
      </c>
      <c r="C742" s="19"/>
      <c r="D742" s="18">
        <v>1</v>
      </c>
      <c r="E742" s="18"/>
      <c r="F742" s="20" t="s">
        <v>28</v>
      </c>
      <c r="G742" s="43"/>
      <c r="H742" s="48">
        <v>42299</v>
      </c>
      <c r="I742" s="48">
        <v>42299</v>
      </c>
      <c r="J742" s="46" t="s">
        <v>12</v>
      </c>
      <c r="K742" s="18"/>
      <c r="L742" s="17">
        <v>119</v>
      </c>
      <c r="M742" s="17" t="e">
        <f>#N/A</f>
        <v>#N/A</v>
      </c>
    </row>
    <row r="743" spans="1:13" ht="45" customHeight="1">
      <c r="A743" s="7" t="s">
        <v>213</v>
      </c>
      <c r="B743" s="19" t="s">
        <v>233</v>
      </c>
      <c r="C743" s="19"/>
      <c r="D743" s="18">
        <v>1</v>
      </c>
      <c r="E743" s="18"/>
      <c r="F743" s="20" t="s">
        <v>28</v>
      </c>
      <c r="G743" s="43"/>
      <c r="H743" s="48">
        <v>42293</v>
      </c>
      <c r="I743" s="48">
        <v>42293</v>
      </c>
      <c r="J743" s="46" t="s">
        <v>12</v>
      </c>
      <c r="K743" s="18"/>
      <c r="L743" s="17">
        <v>200</v>
      </c>
      <c r="M743" s="17" t="e">
        <f>#N/A</f>
        <v>#N/A</v>
      </c>
    </row>
    <row r="744" spans="1:13" ht="45" customHeight="1">
      <c r="A744" s="7" t="s">
        <v>213</v>
      </c>
      <c r="B744" s="19" t="s">
        <v>233</v>
      </c>
      <c r="C744" s="19"/>
      <c r="D744" s="18">
        <v>1</v>
      </c>
      <c r="E744" s="18"/>
      <c r="F744" s="20" t="s">
        <v>28</v>
      </c>
      <c r="G744" s="43"/>
      <c r="H744" s="48">
        <v>42303</v>
      </c>
      <c r="I744" s="48">
        <v>42303</v>
      </c>
      <c r="J744" s="46" t="s">
        <v>12</v>
      </c>
      <c r="K744" s="18"/>
      <c r="L744" s="17">
        <v>145</v>
      </c>
      <c r="M744" s="17" t="e">
        <f>#N/A</f>
        <v>#N/A</v>
      </c>
    </row>
    <row r="745" spans="1:13" ht="45" customHeight="1">
      <c r="A745" s="7" t="s">
        <v>213</v>
      </c>
      <c r="B745" s="19" t="s">
        <v>13</v>
      </c>
      <c r="C745" s="19"/>
      <c r="D745" s="18">
        <v>1</v>
      </c>
      <c r="E745" s="18"/>
      <c r="F745" s="20" t="s">
        <v>14</v>
      </c>
      <c r="G745" s="43"/>
      <c r="H745" s="48">
        <v>42303</v>
      </c>
      <c r="I745" s="48">
        <v>42303</v>
      </c>
      <c r="J745" s="46" t="s">
        <v>12</v>
      </c>
      <c r="K745" s="18"/>
      <c r="L745" s="17">
        <v>1020</v>
      </c>
      <c r="M745" s="17" t="e">
        <f>#N/A</f>
        <v>#N/A</v>
      </c>
    </row>
    <row r="746" spans="1:13" ht="45" customHeight="1">
      <c r="A746" s="7" t="s">
        <v>213</v>
      </c>
      <c r="B746" s="19" t="s">
        <v>264</v>
      </c>
      <c r="C746" s="19"/>
      <c r="D746" s="18">
        <v>1</v>
      </c>
      <c r="E746" s="18"/>
      <c r="F746" s="20" t="s">
        <v>28</v>
      </c>
      <c r="G746" s="43"/>
      <c r="H746" s="48">
        <v>42292</v>
      </c>
      <c r="I746" s="48">
        <v>42292</v>
      </c>
      <c r="J746" s="46" t="s">
        <v>12</v>
      </c>
      <c r="K746" s="18"/>
      <c r="L746" s="17">
        <v>484</v>
      </c>
      <c r="M746" s="17" t="e">
        <f>#N/A</f>
        <v>#N/A</v>
      </c>
    </row>
    <row r="747" spans="1:13" ht="45" customHeight="1">
      <c r="A747" s="7" t="s">
        <v>213</v>
      </c>
      <c r="B747" s="19" t="s">
        <v>264</v>
      </c>
      <c r="C747" s="19"/>
      <c r="D747" s="18">
        <v>1</v>
      </c>
      <c r="E747" s="18"/>
      <c r="F747" s="20" t="s">
        <v>28</v>
      </c>
      <c r="G747" s="43"/>
      <c r="H747" s="48">
        <v>42297</v>
      </c>
      <c r="I747" s="48">
        <v>42300</v>
      </c>
      <c r="J747" s="46" t="s">
        <v>12</v>
      </c>
      <c r="K747" s="18"/>
      <c r="L747" s="17">
        <v>484</v>
      </c>
      <c r="M747" s="17" t="e">
        <f>#N/A</f>
        <v>#N/A</v>
      </c>
    </row>
    <row r="748" spans="1:13" ht="45" customHeight="1">
      <c r="A748" s="7" t="s">
        <v>213</v>
      </c>
      <c r="B748" s="19" t="s">
        <v>264</v>
      </c>
      <c r="C748" s="19"/>
      <c r="D748" s="18">
        <v>1</v>
      </c>
      <c r="E748" s="18"/>
      <c r="F748" s="20" t="s">
        <v>28</v>
      </c>
      <c r="G748" s="43"/>
      <c r="H748" s="48">
        <v>42270</v>
      </c>
      <c r="I748" s="48">
        <v>42270</v>
      </c>
      <c r="J748" s="46" t="s">
        <v>12</v>
      </c>
      <c r="K748" s="18"/>
      <c r="L748" s="17">
        <v>406</v>
      </c>
      <c r="M748" s="17" t="e">
        <f>#N/A</f>
        <v>#N/A</v>
      </c>
    </row>
    <row r="749" spans="1:13" ht="45" customHeight="1">
      <c r="A749" s="7" t="s">
        <v>213</v>
      </c>
      <c r="B749" s="19" t="s">
        <v>264</v>
      </c>
      <c r="C749" s="19"/>
      <c r="D749" s="18">
        <v>1</v>
      </c>
      <c r="E749" s="18"/>
      <c r="F749" s="20" t="s">
        <v>28</v>
      </c>
      <c r="G749" s="43"/>
      <c r="H749" s="48">
        <v>42283</v>
      </c>
      <c r="I749" s="48">
        <v>42283</v>
      </c>
      <c r="J749" s="46" t="s">
        <v>12</v>
      </c>
      <c r="K749" s="18"/>
      <c r="L749" s="17">
        <v>406</v>
      </c>
      <c r="M749" s="17" t="e">
        <f>#N/A</f>
        <v>#N/A</v>
      </c>
    </row>
    <row r="750" spans="1:13" ht="45" customHeight="1">
      <c r="A750" s="7" t="s">
        <v>213</v>
      </c>
      <c r="B750" s="19" t="s">
        <v>264</v>
      </c>
      <c r="C750" s="19"/>
      <c r="D750" s="18">
        <v>1</v>
      </c>
      <c r="E750" s="18"/>
      <c r="F750" s="20" t="s">
        <v>28</v>
      </c>
      <c r="G750" s="43"/>
      <c r="H750" s="48">
        <v>42291</v>
      </c>
      <c r="I750" s="48">
        <v>42291</v>
      </c>
      <c r="J750" s="46" t="s">
        <v>12</v>
      </c>
      <c r="K750" s="18"/>
      <c r="L750" s="17">
        <v>406</v>
      </c>
      <c r="M750" s="17" t="e">
        <f>#N/A</f>
        <v>#N/A</v>
      </c>
    </row>
    <row r="751" spans="1:13" ht="45" customHeight="1">
      <c r="A751" s="7" t="s">
        <v>213</v>
      </c>
      <c r="B751" s="19" t="s">
        <v>264</v>
      </c>
      <c r="C751" s="19"/>
      <c r="D751" s="18">
        <v>1</v>
      </c>
      <c r="E751" s="18"/>
      <c r="F751" s="20" t="s">
        <v>28</v>
      </c>
      <c r="G751" s="43"/>
      <c r="H751" s="48">
        <v>42292</v>
      </c>
      <c r="I751" s="48">
        <v>42292</v>
      </c>
      <c r="J751" s="46" t="s">
        <v>12</v>
      </c>
      <c r="K751" s="18"/>
      <c r="L751" s="17">
        <v>278</v>
      </c>
      <c r="M751" s="17" t="e">
        <f>#N/A</f>
        <v>#N/A</v>
      </c>
    </row>
    <row r="752" spans="1:13" ht="45" customHeight="1">
      <c r="A752" s="7" t="s">
        <v>213</v>
      </c>
      <c r="B752" s="19" t="s">
        <v>264</v>
      </c>
      <c r="C752" s="19"/>
      <c r="D752" s="18">
        <v>1</v>
      </c>
      <c r="E752" s="18"/>
      <c r="F752" s="20" t="s">
        <v>28</v>
      </c>
      <c r="G752" s="43"/>
      <c r="H752" s="48">
        <v>42275</v>
      </c>
      <c r="I752" s="48">
        <v>42275</v>
      </c>
      <c r="J752" s="46" t="s">
        <v>12</v>
      </c>
      <c r="K752" s="18"/>
      <c r="L752" s="17">
        <v>278</v>
      </c>
      <c r="M752" s="17" t="e">
        <f>#N/A</f>
        <v>#N/A</v>
      </c>
    </row>
    <row r="753" spans="1:13" ht="45" customHeight="1">
      <c r="A753" s="7" t="s">
        <v>213</v>
      </c>
      <c r="B753" s="19" t="s">
        <v>264</v>
      </c>
      <c r="C753" s="19"/>
      <c r="D753" s="18">
        <v>1</v>
      </c>
      <c r="E753" s="18"/>
      <c r="F753" s="20" t="s">
        <v>28</v>
      </c>
      <c r="G753" s="43"/>
      <c r="H753" s="48">
        <v>42297</v>
      </c>
      <c r="I753" s="48">
        <v>42300</v>
      </c>
      <c r="J753" s="46" t="s">
        <v>12</v>
      </c>
      <c r="K753" s="18"/>
      <c r="L753" s="17">
        <v>173.2</v>
      </c>
      <c r="M753" s="17" t="e">
        <f>#N/A</f>
        <v>#N/A</v>
      </c>
    </row>
    <row r="754" spans="1:13" ht="45" customHeight="1">
      <c r="A754" s="7" t="s">
        <v>213</v>
      </c>
      <c r="B754" s="19" t="s">
        <v>264</v>
      </c>
      <c r="C754" s="19"/>
      <c r="D754" s="18">
        <v>1</v>
      </c>
      <c r="E754" s="18"/>
      <c r="F754" s="20" t="s">
        <v>28</v>
      </c>
      <c r="G754" s="43"/>
      <c r="H754" s="48">
        <v>42283</v>
      </c>
      <c r="I754" s="48">
        <v>42283</v>
      </c>
      <c r="J754" s="46" t="s">
        <v>12</v>
      </c>
      <c r="K754" s="18"/>
      <c r="L754" s="17">
        <v>95.2</v>
      </c>
      <c r="M754" s="17" t="e">
        <f>#N/A</f>
        <v>#N/A</v>
      </c>
    </row>
    <row r="755" spans="1:13" ht="45" customHeight="1">
      <c r="A755" s="7" t="s">
        <v>213</v>
      </c>
      <c r="B755" s="19" t="s">
        <v>264</v>
      </c>
      <c r="C755" s="19"/>
      <c r="D755" s="18">
        <v>1</v>
      </c>
      <c r="E755" s="18"/>
      <c r="F755" s="20" t="s">
        <v>28</v>
      </c>
      <c r="G755" s="43"/>
      <c r="H755" s="48">
        <v>42291</v>
      </c>
      <c r="I755" s="48">
        <v>42291</v>
      </c>
      <c r="J755" s="46" t="s">
        <v>12</v>
      </c>
      <c r="K755" s="18"/>
      <c r="L755" s="17">
        <v>164.9</v>
      </c>
      <c r="M755" s="17" t="e">
        <f>#N/A</f>
        <v>#N/A</v>
      </c>
    </row>
    <row r="756" spans="1:13" ht="45" customHeight="1">
      <c r="A756" s="7" t="s">
        <v>213</v>
      </c>
      <c r="B756" s="19" t="s">
        <v>264</v>
      </c>
      <c r="C756" s="19"/>
      <c r="D756" s="18">
        <v>1</v>
      </c>
      <c r="E756" s="18"/>
      <c r="F756" s="20" t="s">
        <v>28</v>
      </c>
      <c r="G756" s="43"/>
      <c r="H756" s="48">
        <v>42292</v>
      </c>
      <c r="I756" s="48">
        <v>42292</v>
      </c>
      <c r="J756" s="46" t="s">
        <v>12</v>
      </c>
      <c r="K756" s="18"/>
      <c r="L756" s="17">
        <v>200</v>
      </c>
      <c r="M756" s="17" t="e">
        <f>#N/A</f>
        <v>#N/A</v>
      </c>
    </row>
    <row r="757" spans="1:13" ht="45" customHeight="1">
      <c r="A757" s="7" t="s">
        <v>213</v>
      </c>
      <c r="B757" s="19" t="s">
        <v>264</v>
      </c>
      <c r="C757" s="19"/>
      <c r="D757" s="18">
        <v>1</v>
      </c>
      <c r="E757" s="18"/>
      <c r="F757" s="20" t="s">
        <v>28</v>
      </c>
      <c r="G757" s="43"/>
      <c r="H757" s="48">
        <v>42275</v>
      </c>
      <c r="I757" s="48">
        <v>42275</v>
      </c>
      <c r="J757" s="46" t="s">
        <v>12</v>
      </c>
      <c r="K757" s="18"/>
      <c r="L757" s="17">
        <v>136</v>
      </c>
      <c r="M757" s="17" t="e">
        <f>#N/A</f>
        <v>#N/A</v>
      </c>
    </row>
    <row r="758" spans="1:13" ht="45" customHeight="1">
      <c r="A758" s="7" t="s">
        <v>213</v>
      </c>
      <c r="B758" s="19" t="s">
        <v>264</v>
      </c>
      <c r="C758" s="19"/>
      <c r="D758" s="18">
        <v>1</v>
      </c>
      <c r="E758" s="18"/>
      <c r="F758" s="20" t="s">
        <v>28</v>
      </c>
      <c r="G758" s="43"/>
      <c r="H758" s="48">
        <v>42292</v>
      </c>
      <c r="I758" s="48">
        <v>42292</v>
      </c>
      <c r="J758" s="46" t="s">
        <v>12</v>
      </c>
      <c r="K758" s="18"/>
      <c r="L758" s="17">
        <v>200</v>
      </c>
      <c r="M758" s="17" t="e">
        <f>#N/A</f>
        <v>#N/A</v>
      </c>
    </row>
    <row r="759" spans="1:13" ht="45" customHeight="1">
      <c r="A759" s="7" t="s">
        <v>213</v>
      </c>
      <c r="B759" s="19" t="s">
        <v>13</v>
      </c>
      <c r="C759" s="19"/>
      <c r="D759" s="18">
        <v>1</v>
      </c>
      <c r="E759" s="18"/>
      <c r="F759" s="20" t="s">
        <v>14</v>
      </c>
      <c r="G759" s="43"/>
      <c r="H759" s="48">
        <v>42292</v>
      </c>
      <c r="I759" s="48">
        <v>42292</v>
      </c>
      <c r="J759" s="46" t="s">
        <v>12</v>
      </c>
      <c r="K759" s="18"/>
      <c r="L759" s="17">
        <v>1050</v>
      </c>
      <c r="M759" s="17" t="e">
        <f>#N/A</f>
        <v>#N/A</v>
      </c>
    </row>
    <row r="760" spans="1:13" ht="45" customHeight="1">
      <c r="A760" s="7" t="s">
        <v>213</v>
      </c>
      <c r="B760" s="19" t="s">
        <v>265</v>
      </c>
      <c r="C760" s="19"/>
      <c r="D760" s="18">
        <v>1</v>
      </c>
      <c r="E760" s="18"/>
      <c r="F760" s="20" t="s">
        <v>28</v>
      </c>
      <c r="G760" s="43"/>
      <c r="H760" s="48">
        <v>42308</v>
      </c>
      <c r="I760" s="48">
        <v>42308</v>
      </c>
      <c r="J760" s="46" t="s">
        <v>12</v>
      </c>
      <c r="K760" s="18"/>
      <c r="L760" s="17">
        <v>676</v>
      </c>
      <c r="M760" s="17" t="e">
        <f>#N/A</f>
        <v>#N/A</v>
      </c>
    </row>
    <row r="761" spans="1:13" ht="45" customHeight="1">
      <c r="A761" s="7" t="s">
        <v>213</v>
      </c>
      <c r="B761" s="19" t="s">
        <v>266</v>
      </c>
      <c r="C761" s="19"/>
      <c r="D761" s="18">
        <v>1</v>
      </c>
      <c r="E761" s="18"/>
      <c r="F761" s="20" t="s">
        <v>28</v>
      </c>
      <c r="G761" s="43"/>
      <c r="H761" s="48">
        <v>42112</v>
      </c>
      <c r="I761" s="48">
        <v>42112</v>
      </c>
      <c r="J761" s="46" t="s">
        <v>12</v>
      </c>
      <c r="K761" s="18"/>
      <c r="L761" s="17">
        <v>604</v>
      </c>
      <c r="M761" s="17" t="e">
        <f>#N/A</f>
        <v>#N/A</v>
      </c>
    </row>
    <row r="762" spans="1:13" ht="45" customHeight="1">
      <c r="A762" s="7" t="s">
        <v>213</v>
      </c>
      <c r="B762" s="19" t="s">
        <v>267</v>
      </c>
      <c r="C762" s="19"/>
      <c r="D762" s="18">
        <v>1</v>
      </c>
      <c r="E762" s="18"/>
      <c r="F762" s="20" t="s">
        <v>28</v>
      </c>
      <c r="G762" s="43"/>
      <c r="H762" s="48">
        <v>42083</v>
      </c>
      <c r="I762" s="48">
        <v>42083</v>
      </c>
      <c r="J762" s="46" t="s">
        <v>12</v>
      </c>
      <c r="K762" s="18"/>
      <c r="L762" s="17">
        <v>406</v>
      </c>
      <c r="M762" s="17" t="e">
        <f>#N/A</f>
        <v>#N/A</v>
      </c>
    </row>
    <row r="763" spans="1:13" ht="45" customHeight="1">
      <c r="A763" s="7" t="s">
        <v>213</v>
      </c>
      <c r="B763" s="19" t="s">
        <v>268</v>
      </c>
      <c r="C763" s="19"/>
      <c r="D763" s="18">
        <v>1</v>
      </c>
      <c r="E763" s="18"/>
      <c r="F763" s="20" t="s">
        <v>28</v>
      </c>
      <c r="G763" s="43"/>
      <c r="H763" s="48">
        <v>42109</v>
      </c>
      <c r="I763" s="48">
        <v>42109</v>
      </c>
      <c r="J763" s="46" t="s">
        <v>12</v>
      </c>
      <c r="K763" s="18"/>
      <c r="L763" s="17">
        <v>594.5</v>
      </c>
      <c r="M763" s="17" t="e">
        <f>#N/A</f>
        <v>#N/A</v>
      </c>
    </row>
    <row r="764" spans="1:13" ht="45" customHeight="1">
      <c r="A764" s="7" t="s">
        <v>213</v>
      </c>
      <c r="B764" s="19" t="s">
        <v>269</v>
      </c>
      <c r="C764" s="19"/>
      <c r="D764" s="18">
        <v>1</v>
      </c>
      <c r="E764" s="18"/>
      <c r="F764" s="20" t="s">
        <v>28</v>
      </c>
      <c r="G764" s="43"/>
      <c r="H764" s="48">
        <v>42116</v>
      </c>
      <c r="I764" s="48">
        <v>42116</v>
      </c>
      <c r="J764" s="46" t="s">
        <v>12</v>
      </c>
      <c r="K764" s="18"/>
      <c r="L764" s="17">
        <v>1240</v>
      </c>
      <c r="M764" s="17" t="e">
        <f>#N/A</f>
        <v>#N/A</v>
      </c>
    </row>
    <row r="765" spans="1:13" ht="45" customHeight="1">
      <c r="A765" s="7" t="s">
        <v>213</v>
      </c>
      <c r="B765" s="19" t="s">
        <v>267</v>
      </c>
      <c r="C765" s="19"/>
      <c r="D765" s="18">
        <v>1</v>
      </c>
      <c r="E765" s="18"/>
      <c r="F765" s="20" t="s">
        <v>28</v>
      </c>
      <c r="G765" s="43"/>
      <c r="H765" s="48">
        <v>42167</v>
      </c>
      <c r="I765" s="48">
        <v>42167</v>
      </c>
      <c r="J765" s="46" t="s">
        <v>12</v>
      </c>
      <c r="K765" s="18"/>
      <c r="L765" s="17">
        <v>406</v>
      </c>
      <c r="M765" s="17" t="e">
        <f>#N/A</f>
        <v>#N/A</v>
      </c>
    </row>
    <row r="766" spans="1:13" ht="45" customHeight="1">
      <c r="A766" s="7" t="s">
        <v>213</v>
      </c>
      <c r="B766" s="19" t="s">
        <v>270</v>
      </c>
      <c r="C766" s="19"/>
      <c r="D766" s="18">
        <v>1</v>
      </c>
      <c r="E766" s="18"/>
      <c r="F766" s="20" t="s">
        <v>28</v>
      </c>
      <c r="G766" s="43"/>
      <c r="H766" s="48">
        <v>42171</v>
      </c>
      <c r="I766" s="48">
        <v>42171</v>
      </c>
      <c r="J766" s="46" t="s">
        <v>12</v>
      </c>
      <c r="K766" s="18"/>
      <c r="L766" s="17">
        <v>406</v>
      </c>
      <c r="M766" s="17" t="e">
        <f>#N/A</f>
        <v>#N/A</v>
      </c>
    </row>
    <row r="767" spans="1:13" ht="45" customHeight="1">
      <c r="A767" s="7" t="s">
        <v>213</v>
      </c>
      <c r="B767" s="19" t="s">
        <v>271</v>
      </c>
      <c r="C767" s="19"/>
      <c r="D767" s="18">
        <v>1</v>
      </c>
      <c r="E767" s="18"/>
      <c r="F767" s="20" t="s">
        <v>28</v>
      </c>
      <c r="G767" s="43"/>
      <c r="H767" s="48">
        <v>42156</v>
      </c>
      <c r="I767" s="48">
        <v>42156</v>
      </c>
      <c r="J767" s="46" t="s">
        <v>12</v>
      </c>
      <c r="K767" s="18"/>
      <c r="L767" s="17">
        <v>396</v>
      </c>
      <c r="M767" s="17" t="e">
        <f>#N/A</f>
        <v>#N/A</v>
      </c>
    </row>
    <row r="768" spans="1:13" ht="45" customHeight="1">
      <c r="A768" s="7" t="s">
        <v>213</v>
      </c>
      <c r="B768" s="19" t="s">
        <v>267</v>
      </c>
      <c r="C768" s="19"/>
      <c r="D768" s="18">
        <v>1</v>
      </c>
      <c r="E768" s="18"/>
      <c r="F768" s="20" t="s">
        <v>28</v>
      </c>
      <c r="G768" s="43"/>
      <c r="H768" s="48">
        <v>42083</v>
      </c>
      <c r="I768" s="48">
        <v>42083</v>
      </c>
      <c r="J768" s="46" t="s">
        <v>12</v>
      </c>
      <c r="K768" s="18"/>
      <c r="L768" s="17">
        <v>76.2</v>
      </c>
      <c r="M768" s="17" t="e">
        <f>#N/A</f>
        <v>#N/A</v>
      </c>
    </row>
    <row r="769" spans="1:13" ht="45" customHeight="1">
      <c r="A769" s="7" t="s">
        <v>213</v>
      </c>
      <c r="B769" s="19" t="s">
        <v>269</v>
      </c>
      <c r="C769" s="19"/>
      <c r="D769" s="18">
        <v>1</v>
      </c>
      <c r="E769" s="18"/>
      <c r="F769" s="20" t="s">
        <v>28</v>
      </c>
      <c r="G769" s="43"/>
      <c r="H769" s="48">
        <v>42116</v>
      </c>
      <c r="I769" s="48">
        <v>42116</v>
      </c>
      <c r="J769" s="46" t="s">
        <v>12</v>
      </c>
      <c r="K769" s="18"/>
      <c r="L769" s="17">
        <v>165.5</v>
      </c>
      <c r="M769" s="17" t="e">
        <f>#N/A</f>
        <v>#N/A</v>
      </c>
    </row>
    <row r="770" spans="1:13" ht="45" customHeight="1">
      <c r="A770" s="7" t="s">
        <v>213</v>
      </c>
      <c r="B770" s="19" t="s">
        <v>267</v>
      </c>
      <c r="C770" s="19"/>
      <c r="D770" s="18">
        <v>1</v>
      </c>
      <c r="E770" s="18"/>
      <c r="F770" s="20" t="s">
        <v>28</v>
      </c>
      <c r="G770" s="43"/>
      <c r="H770" s="48">
        <v>42167</v>
      </c>
      <c r="I770" s="48">
        <v>42167</v>
      </c>
      <c r="J770" s="46" t="s">
        <v>12</v>
      </c>
      <c r="K770" s="18"/>
      <c r="L770" s="17">
        <v>137.6</v>
      </c>
      <c r="M770" s="17" t="e">
        <f>#N/A</f>
        <v>#N/A</v>
      </c>
    </row>
    <row r="771" spans="1:13" ht="45" customHeight="1">
      <c r="A771" s="7" t="s">
        <v>213</v>
      </c>
      <c r="B771" s="19" t="s">
        <v>270</v>
      </c>
      <c r="C771" s="19"/>
      <c r="D771" s="18">
        <v>1</v>
      </c>
      <c r="E771" s="18"/>
      <c r="F771" s="20" t="s">
        <v>28</v>
      </c>
      <c r="G771" s="43"/>
      <c r="H771" s="48">
        <v>42171</v>
      </c>
      <c r="I771" s="48">
        <v>42171</v>
      </c>
      <c r="J771" s="46" t="s">
        <v>12</v>
      </c>
      <c r="K771" s="18"/>
      <c r="L771" s="17">
        <v>180.5</v>
      </c>
      <c r="M771" s="17" t="e">
        <f>#N/A</f>
        <v>#N/A</v>
      </c>
    </row>
    <row r="772" spans="1:13" ht="45" customHeight="1">
      <c r="A772" s="7" t="s">
        <v>213</v>
      </c>
      <c r="B772" s="19" t="s">
        <v>271</v>
      </c>
      <c r="C772" s="19"/>
      <c r="D772" s="18">
        <v>1</v>
      </c>
      <c r="E772" s="18"/>
      <c r="F772" s="20" t="s">
        <v>28</v>
      </c>
      <c r="G772" s="43"/>
      <c r="H772" s="48">
        <v>42156</v>
      </c>
      <c r="I772" s="48">
        <v>42156</v>
      </c>
      <c r="J772" s="46" t="s">
        <v>12</v>
      </c>
      <c r="K772" s="18"/>
      <c r="L772" s="17">
        <v>250</v>
      </c>
      <c r="M772" s="17" t="e">
        <f>#N/A</f>
        <v>#N/A</v>
      </c>
    </row>
    <row r="773" spans="1:13" ht="45" customHeight="1">
      <c r="A773" s="7" t="s">
        <v>213</v>
      </c>
      <c r="B773" s="19" t="s">
        <v>13</v>
      </c>
      <c r="C773" s="19"/>
      <c r="D773" s="18">
        <v>1</v>
      </c>
      <c r="E773" s="18"/>
      <c r="F773" s="20" t="s">
        <v>14</v>
      </c>
      <c r="G773" s="43"/>
      <c r="H773" s="48">
        <v>42156</v>
      </c>
      <c r="I773" s="48">
        <v>42156</v>
      </c>
      <c r="J773" s="46" t="s">
        <v>12</v>
      </c>
      <c r="K773" s="18"/>
      <c r="L773" s="17">
        <v>158</v>
      </c>
      <c r="M773" s="17" t="e">
        <f>#N/A</f>
        <v>#N/A</v>
      </c>
    </row>
    <row r="774" spans="1:13" ht="45" customHeight="1">
      <c r="A774" s="7" t="s">
        <v>213</v>
      </c>
      <c r="B774" s="19" t="s">
        <v>272</v>
      </c>
      <c r="C774" s="19"/>
      <c r="D774" s="18">
        <v>1</v>
      </c>
      <c r="E774" s="18"/>
      <c r="F774" s="20" t="s">
        <v>11</v>
      </c>
      <c r="G774" s="43"/>
      <c r="H774" s="48">
        <v>42298</v>
      </c>
      <c r="I774" s="48">
        <v>42298</v>
      </c>
      <c r="J774" s="46" t="s">
        <v>12</v>
      </c>
      <c r="K774" s="18"/>
      <c r="L774" s="17">
        <v>599</v>
      </c>
      <c r="M774" s="17" t="e">
        <f>#N/A</f>
        <v>#N/A</v>
      </c>
    </row>
    <row r="775" spans="1:13" ht="45" customHeight="1">
      <c r="A775" s="7" t="s">
        <v>213</v>
      </c>
      <c r="B775" s="19" t="s">
        <v>273</v>
      </c>
      <c r="C775" s="19"/>
      <c r="D775" s="18">
        <v>1</v>
      </c>
      <c r="E775" s="18"/>
      <c r="F775" s="20" t="s">
        <v>28</v>
      </c>
      <c r="G775" s="43"/>
      <c r="H775" s="48">
        <v>42299</v>
      </c>
      <c r="I775" s="48">
        <v>42299</v>
      </c>
      <c r="J775" s="46" t="s">
        <v>12</v>
      </c>
      <c r="K775" s="18"/>
      <c r="L775" s="17">
        <v>599</v>
      </c>
      <c r="M775" s="17" t="e">
        <f>#N/A</f>
        <v>#N/A</v>
      </c>
    </row>
    <row r="776" spans="1:13" ht="45" customHeight="1">
      <c r="A776" s="7" t="s">
        <v>213</v>
      </c>
      <c r="B776" s="19" t="s">
        <v>272</v>
      </c>
      <c r="C776" s="19"/>
      <c r="D776" s="18">
        <v>1</v>
      </c>
      <c r="E776" s="18"/>
      <c r="F776" s="20" t="s">
        <v>11</v>
      </c>
      <c r="G776" s="43"/>
      <c r="H776" s="48">
        <v>42298</v>
      </c>
      <c r="I776" s="48">
        <v>42298</v>
      </c>
      <c r="J776" s="46" t="s">
        <v>12</v>
      </c>
      <c r="K776" s="18"/>
      <c r="L776" s="17">
        <v>380</v>
      </c>
      <c r="M776" s="17" t="e">
        <f>#N/A</f>
        <v>#N/A</v>
      </c>
    </row>
    <row r="777" spans="1:13" ht="45" customHeight="1">
      <c r="A777" s="7" t="s">
        <v>213</v>
      </c>
      <c r="B777" s="19" t="s">
        <v>13</v>
      </c>
      <c r="C777" s="19"/>
      <c r="D777" s="18">
        <v>1</v>
      </c>
      <c r="E777" s="18"/>
      <c r="F777" s="20" t="s">
        <v>14</v>
      </c>
      <c r="G777" s="43"/>
      <c r="H777" s="48">
        <v>42298</v>
      </c>
      <c r="I777" s="48">
        <v>42298</v>
      </c>
      <c r="J777" s="46" t="s">
        <v>12</v>
      </c>
      <c r="K777" s="18"/>
      <c r="L777" s="17">
        <v>180</v>
      </c>
      <c r="M777" s="17" t="e">
        <f>#N/A</f>
        <v>#N/A</v>
      </c>
    </row>
    <row r="778" spans="1:13" ht="45" customHeight="1">
      <c r="A778" s="7" t="s">
        <v>213</v>
      </c>
      <c r="B778" s="19" t="s">
        <v>233</v>
      </c>
      <c r="C778" s="19"/>
      <c r="D778" s="18">
        <v>1</v>
      </c>
      <c r="E778" s="18"/>
      <c r="F778" s="20" t="s">
        <v>28</v>
      </c>
      <c r="G778" s="43"/>
      <c r="H778" s="48">
        <v>42312</v>
      </c>
      <c r="I778" s="48">
        <v>42312</v>
      </c>
      <c r="J778" s="46" t="s">
        <v>12</v>
      </c>
      <c r="K778" s="18"/>
      <c r="L778" s="17">
        <v>406</v>
      </c>
      <c r="M778" s="17" t="e">
        <f>#N/A</f>
        <v>#N/A</v>
      </c>
    </row>
    <row r="779" spans="1:13" ht="45" customHeight="1">
      <c r="A779" s="7" t="s">
        <v>213</v>
      </c>
      <c r="B779" s="19" t="s">
        <v>233</v>
      </c>
      <c r="C779" s="19"/>
      <c r="D779" s="18">
        <v>1</v>
      </c>
      <c r="E779" s="18"/>
      <c r="F779" s="20" t="s">
        <v>28</v>
      </c>
      <c r="G779" s="43"/>
      <c r="H779" s="48">
        <v>42314</v>
      </c>
      <c r="I779" s="48">
        <v>42319</v>
      </c>
      <c r="J779" s="46" t="s">
        <v>12</v>
      </c>
      <c r="K779" s="18"/>
      <c r="L779" s="17">
        <v>406</v>
      </c>
      <c r="M779" s="17" t="e">
        <f>#N/A</f>
        <v>#N/A</v>
      </c>
    </row>
    <row r="780" spans="1:13" ht="45" customHeight="1">
      <c r="A780" s="7" t="s">
        <v>213</v>
      </c>
      <c r="B780" s="19" t="s">
        <v>233</v>
      </c>
      <c r="C780" s="19"/>
      <c r="D780" s="18">
        <v>1</v>
      </c>
      <c r="E780" s="18"/>
      <c r="F780" s="20" t="s">
        <v>28</v>
      </c>
      <c r="G780" s="43"/>
      <c r="H780" s="48">
        <v>42306</v>
      </c>
      <c r="I780" s="48">
        <v>42306</v>
      </c>
      <c r="J780" s="46" t="s">
        <v>12</v>
      </c>
      <c r="K780" s="18"/>
      <c r="L780" s="17">
        <v>406</v>
      </c>
      <c r="M780" s="17" t="e">
        <f>#N/A</f>
        <v>#N/A</v>
      </c>
    </row>
    <row r="781" spans="1:13" ht="45" customHeight="1">
      <c r="A781" s="7" t="s">
        <v>213</v>
      </c>
      <c r="B781" s="19" t="s">
        <v>233</v>
      </c>
      <c r="C781" s="19"/>
      <c r="D781" s="18">
        <v>1</v>
      </c>
      <c r="E781" s="18"/>
      <c r="F781" s="20" t="s">
        <v>28</v>
      </c>
      <c r="G781" s="43"/>
      <c r="H781" s="48">
        <v>42314</v>
      </c>
      <c r="I781" s="48">
        <v>42314</v>
      </c>
      <c r="J781" s="46" t="s">
        <v>12</v>
      </c>
      <c r="K781" s="18"/>
      <c r="L781" s="17">
        <v>484</v>
      </c>
      <c r="M781" s="17" t="e">
        <f>#N/A</f>
        <v>#N/A</v>
      </c>
    </row>
    <row r="782" spans="1:13" ht="45" customHeight="1">
      <c r="A782" s="7" t="s">
        <v>213</v>
      </c>
      <c r="B782" s="19" t="s">
        <v>233</v>
      </c>
      <c r="C782" s="19"/>
      <c r="D782" s="18">
        <v>1</v>
      </c>
      <c r="E782" s="18"/>
      <c r="F782" s="20" t="s">
        <v>28</v>
      </c>
      <c r="G782" s="43"/>
      <c r="H782" s="48">
        <v>42305</v>
      </c>
      <c r="I782" s="48">
        <v>42305</v>
      </c>
      <c r="J782" s="46" t="s">
        <v>12</v>
      </c>
      <c r="K782" s="18"/>
      <c r="L782" s="17">
        <v>406</v>
      </c>
      <c r="M782" s="17" t="e">
        <f>#N/A</f>
        <v>#N/A</v>
      </c>
    </row>
    <row r="783" spans="1:13" ht="45" customHeight="1">
      <c r="A783" s="7" t="s">
        <v>213</v>
      </c>
      <c r="B783" s="19" t="s">
        <v>233</v>
      </c>
      <c r="C783" s="19"/>
      <c r="D783" s="18">
        <v>1</v>
      </c>
      <c r="E783" s="18"/>
      <c r="F783" s="20" t="s">
        <v>28</v>
      </c>
      <c r="G783" s="43"/>
      <c r="H783" s="48">
        <v>42315</v>
      </c>
      <c r="I783" s="48">
        <v>42694</v>
      </c>
      <c r="J783" s="46" t="s">
        <v>12</v>
      </c>
      <c r="K783" s="18"/>
      <c r="L783" s="17">
        <v>179</v>
      </c>
      <c r="M783" s="17" t="e">
        <f>#N/A</f>
        <v>#N/A</v>
      </c>
    </row>
    <row r="784" spans="1:13" ht="45" customHeight="1">
      <c r="A784" s="7" t="s">
        <v>213</v>
      </c>
      <c r="B784" s="19" t="s">
        <v>233</v>
      </c>
      <c r="C784" s="19"/>
      <c r="D784" s="18">
        <v>1</v>
      </c>
      <c r="E784" s="18"/>
      <c r="F784" s="20" t="s">
        <v>28</v>
      </c>
      <c r="G784" s="43"/>
      <c r="H784" s="48">
        <v>42312</v>
      </c>
      <c r="I784" s="48">
        <v>42312</v>
      </c>
      <c r="J784" s="46" t="s">
        <v>12</v>
      </c>
      <c r="K784" s="18"/>
      <c r="L784" s="17">
        <v>200</v>
      </c>
      <c r="M784" s="17" t="e">
        <f>#N/A</f>
        <v>#N/A</v>
      </c>
    </row>
    <row r="785" spans="1:13" ht="45" customHeight="1">
      <c r="A785" s="7" t="s">
        <v>213</v>
      </c>
      <c r="B785" s="19" t="s">
        <v>233</v>
      </c>
      <c r="C785" s="19"/>
      <c r="D785" s="18">
        <v>1</v>
      </c>
      <c r="E785" s="18"/>
      <c r="F785" s="20" t="s">
        <v>28</v>
      </c>
      <c r="G785" s="43"/>
      <c r="H785" s="48">
        <v>42306</v>
      </c>
      <c r="I785" s="48">
        <v>42306</v>
      </c>
      <c r="J785" s="46" t="s">
        <v>12</v>
      </c>
      <c r="K785" s="18"/>
      <c r="L785" s="17">
        <v>163.5</v>
      </c>
      <c r="M785" s="17" t="e">
        <f>#N/A</f>
        <v>#N/A</v>
      </c>
    </row>
    <row r="786" spans="1:13" ht="45" customHeight="1">
      <c r="A786" s="7" t="s">
        <v>213</v>
      </c>
      <c r="B786" s="19" t="s">
        <v>233</v>
      </c>
      <c r="C786" s="19"/>
      <c r="D786" s="18">
        <v>1</v>
      </c>
      <c r="E786" s="18"/>
      <c r="F786" s="20" t="s">
        <v>28</v>
      </c>
      <c r="G786" s="43"/>
      <c r="H786" s="48">
        <v>42314</v>
      </c>
      <c r="I786" s="48">
        <v>42314</v>
      </c>
      <c r="J786" s="46" t="s">
        <v>12</v>
      </c>
      <c r="K786" s="18"/>
      <c r="L786" s="17">
        <v>149.4</v>
      </c>
      <c r="M786" s="17" t="e">
        <f>#N/A</f>
        <v>#N/A</v>
      </c>
    </row>
    <row r="787" spans="1:13" ht="45" customHeight="1">
      <c r="A787" s="7" t="s">
        <v>213</v>
      </c>
      <c r="B787" s="19" t="s">
        <v>233</v>
      </c>
      <c r="C787" s="19"/>
      <c r="D787" s="18">
        <v>1</v>
      </c>
      <c r="E787" s="18"/>
      <c r="F787" s="20" t="s">
        <v>28</v>
      </c>
      <c r="G787" s="43"/>
      <c r="H787" s="48">
        <v>42305</v>
      </c>
      <c r="I787" s="48">
        <v>42305</v>
      </c>
      <c r="J787" s="46" t="s">
        <v>12</v>
      </c>
      <c r="K787" s="18"/>
      <c r="L787" s="17">
        <v>98.7</v>
      </c>
      <c r="M787" s="17" t="e">
        <f>#N/A</f>
        <v>#N/A</v>
      </c>
    </row>
    <row r="788" spans="1:13" ht="45" customHeight="1">
      <c r="A788" s="7" t="s">
        <v>213</v>
      </c>
      <c r="B788" s="19" t="s">
        <v>13</v>
      </c>
      <c r="C788" s="19"/>
      <c r="D788" s="18">
        <v>1</v>
      </c>
      <c r="E788" s="18"/>
      <c r="F788" s="20" t="s">
        <v>14</v>
      </c>
      <c r="G788" s="43"/>
      <c r="H788" s="48">
        <v>42305</v>
      </c>
      <c r="I788" s="48">
        <v>42305</v>
      </c>
      <c r="J788" s="46" t="s">
        <v>12</v>
      </c>
      <c r="K788" s="18"/>
      <c r="L788" s="17">
        <v>545</v>
      </c>
      <c r="M788" s="17" t="e">
        <f>#N/A</f>
        <v>#N/A</v>
      </c>
    </row>
    <row r="789" spans="1:13" ht="45" customHeight="1">
      <c r="A789" s="7" t="s">
        <v>213</v>
      </c>
      <c r="B789" s="19" t="s">
        <v>233</v>
      </c>
      <c r="C789" s="19"/>
      <c r="D789" s="18">
        <v>1</v>
      </c>
      <c r="E789" s="18"/>
      <c r="F789" s="20" t="s">
        <v>28</v>
      </c>
      <c r="G789" s="43"/>
      <c r="H789" s="48">
        <v>42320</v>
      </c>
      <c r="I789" s="48">
        <v>42320</v>
      </c>
      <c r="J789" s="46" t="s">
        <v>12</v>
      </c>
      <c r="K789" s="18"/>
      <c r="L789" s="17">
        <v>406</v>
      </c>
      <c r="M789" s="17" t="e">
        <f>#N/A</f>
        <v>#N/A</v>
      </c>
    </row>
    <row r="790" spans="1:13" ht="45" customHeight="1">
      <c r="A790" s="7" t="s">
        <v>213</v>
      </c>
      <c r="B790" s="19" t="s">
        <v>274</v>
      </c>
      <c r="C790" s="19"/>
      <c r="D790" s="18">
        <v>1</v>
      </c>
      <c r="E790" s="18"/>
      <c r="F790" s="20" t="s">
        <v>28</v>
      </c>
      <c r="G790" s="43"/>
      <c r="H790" s="48">
        <v>42321</v>
      </c>
      <c r="I790" s="48">
        <v>42321</v>
      </c>
      <c r="J790" s="46" t="s">
        <v>12</v>
      </c>
      <c r="K790" s="18"/>
      <c r="L790" s="17">
        <v>278</v>
      </c>
      <c r="M790" s="17" t="e">
        <f>#N/A</f>
        <v>#N/A</v>
      </c>
    </row>
    <row r="791" spans="1:13" ht="45" customHeight="1">
      <c r="A791" s="7" t="s">
        <v>213</v>
      </c>
      <c r="B791" s="19" t="s">
        <v>275</v>
      </c>
      <c r="C791" s="19"/>
      <c r="D791" s="18">
        <v>1</v>
      </c>
      <c r="E791" s="18"/>
      <c r="F791" s="20" t="s">
        <v>28</v>
      </c>
      <c r="G791" s="43"/>
      <c r="H791" s="48">
        <v>42319</v>
      </c>
      <c r="I791" s="48">
        <v>42319</v>
      </c>
      <c r="J791" s="46" t="s">
        <v>12</v>
      </c>
      <c r="K791" s="18"/>
      <c r="L791" s="17">
        <v>350</v>
      </c>
      <c r="M791" s="17" t="e">
        <f>#N/A</f>
        <v>#N/A</v>
      </c>
    </row>
    <row r="792" spans="1:13" ht="45" customHeight="1">
      <c r="A792" s="7" t="s">
        <v>213</v>
      </c>
      <c r="B792" s="19" t="s">
        <v>276</v>
      </c>
      <c r="C792" s="19"/>
      <c r="D792" s="18">
        <v>1</v>
      </c>
      <c r="E792" s="18"/>
      <c r="F792" s="20" t="s">
        <v>28</v>
      </c>
      <c r="G792" s="43"/>
      <c r="H792" s="48">
        <v>42327</v>
      </c>
      <c r="I792" s="48">
        <v>42327</v>
      </c>
      <c r="J792" s="46" t="s">
        <v>12</v>
      </c>
      <c r="K792" s="18"/>
      <c r="L792" s="17">
        <v>350</v>
      </c>
      <c r="M792" s="17" t="e">
        <f>#N/A</f>
        <v>#N/A</v>
      </c>
    </row>
    <row r="793" spans="1:13" ht="45" customHeight="1">
      <c r="A793" s="7" t="s">
        <v>213</v>
      </c>
      <c r="B793" s="19" t="s">
        <v>277</v>
      </c>
      <c r="C793" s="19"/>
      <c r="D793" s="18">
        <v>1</v>
      </c>
      <c r="E793" s="18"/>
      <c r="F793" s="20" t="s">
        <v>28</v>
      </c>
      <c r="G793" s="43"/>
      <c r="H793" s="48">
        <v>42331</v>
      </c>
      <c r="I793" s="48">
        <v>42331</v>
      </c>
      <c r="J793" s="46" t="s">
        <v>12</v>
      </c>
      <c r="K793" s="18"/>
      <c r="L793" s="17">
        <v>350</v>
      </c>
      <c r="M793" s="17" t="e">
        <f>#N/A</f>
        <v>#N/A</v>
      </c>
    </row>
    <row r="794" spans="1:13" ht="45" customHeight="1">
      <c r="A794" s="7" t="s">
        <v>213</v>
      </c>
      <c r="B794" s="19" t="s">
        <v>278</v>
      </c>
      <c r="C794" s="19"/>
      <c r="D794" s="18">
        <v>1</v>
      </c>
      <c r="E794" s="18"/>
      <c r="F794" s="20" t="s">
        <v>28</v>
      </c>
      <c r="G794" s="43"/>
      <c r="H794" s="48">
        <v>42321</v>
      </c>
      <c r="I794" s="48">
        <v>42321</v>
      </c>
      <c r="J794" s="46" t="s">
        <v>12</v>
      </c>
      <c r="K794" s="18"/>
      <c r="L794" s="17">
        <v>350</v>
      </c>
      <c r="M794" s="17" t="e">
        <f>#N/A</f>
        <v>#N/A</v>
      </c>
    </row>
    <row r="795" spans="1:13" ht="45" customHeight="1">
      <c r="A795" s="7" t="s">
        <v>213</v>
      </c>
      <c r="B795" s="19" t="s">
        <v>233</v>
      </c>
      <c r="C795" s="19"/>
      <c r="D795" s="18">
        <v>1</v>
      </c>
      <c r="E795" s="18"/>
      <c r="F795" s="20" t="s">
        <v>28</v>
      </c>
      <c r="G795" s="43"/>
      <c r="H795" s="48">
        <v>42335</v>
      </c>
      <c r="I795" s="48">
        <v>42335</v>
      </c>
      <c r="J795" s="46" t="s">
        <v>12</v>
      </c>
      <c r="K795" s="18"/>
      <c r="L795" s="17">
        <v>484</v>
      </c>
      <c r="M795" s="17" t="e">
        <f>#N/A</f>
        <v>#N/A</v>
      </c>
    </row>
    <row r="796" spans="1:13" ht="45" customHeight="1">
      <c r="A796" s="7" t="s">
        <v>213</v>
      </c>
      <c r="B796" s="19" t="s">
        <v>233</v>
      </c>
      <c r="C796" s="19"/>
      <c r="D796" s="18">
        <v>1</v>
      </c>
      <c r="E796" s="18"/>
      <c r="F796" s="20" t="s">
        <v>28</v>
      </c>
      <c r="G796" s="43"/>
      <c r="H796" s="48">
        <v>42338</v>
      </c>
      <c r="I796" s="48">
        <v>42338</v>
      </c>
      <c r="J796" s="46" t="s">
        <v>12</v>
      </c>
      <c r="K796" s="18"/>
      <c r="L796" s="17">
        <v>484</v>
      </c>
      <c r="M796" s="17" t="e">
        <f>#N/A</f>
        <v>#N/A</v>
      </c>
    </row>
    <row r="797" spans="1:13" ht="45" customHeight="1">
      <c r="A797" s="7" t="s">
        <v>213</v>
      </c>
      <c r="B797" s="19" t="s">
        <v>233</v>
      </c>
      <c r="C797" s="19"/>
      <c r="D797" s="18">
        <v>1</v>
      </c>
      <c r="E797" s="18"/>
      <c r="F797" s="20" t="s">
        <v>28</v>
      </c>
      <c r="G797" s="43"/>
      <c r="H797" s="48">
        <v>42331</v>
      </c>
      <c r="I797" s="48">
        <v>42331</v>
      </c>
      <c r="J797" s="46" t="s">
        <v>12</v>
      </c>
      <c r="K797" s="18"/>
      <c r="L797" s="17">
        <v>406</v>
      </c>
      <c r="M797" s="17" t="e">
        <f>#N/A</f>
        <v>#N/A</v>
      </c>
    </row>
    <row r="798" spans="1:13" ht="45" customHeight="1">
      <c r="A798" s="7" t="s">
        <v>213</v>
      </c>
      <c r="B798" s="19" t="s">
        <v>233</v>
      </c>
      <c r="C798" s="19"/>
      <c r="D798" s="18">
        <v>1</v>
      </c>
      <c r="E798" s="18"/>
      <c r="F798" s="20" t="s">
        <v>28</v>
      </c>
      <c r="G798" s="43"/>
      <c r="H798" s="48">
        <v>42332</v>
      </c>
      <c r="I798" s="48">
        <v>42332</v>
      </c>
      <c r="J798" s="46" t="s">
        <v>12</v>
      </c>
      <c r="K798" s="18"/>
      <c r="L798" s="17">
        <v>406</v>
      </c>
      <c r="M798" s="17" t="e">
        <f>#N/A</f>
        <v>#N/A</v>
      </c>
    </row>
    <row r="799" spans="1:13" ht="45" customHeight="1">
      <c r="A799" s="7" t="s">
        <v>213</v>
      </c>
      <c r="B799" s="19" t="s">
        <v>233</v>
      </c>
      <c r="C799" s="19"/>
      <c r="D799" s="18">
        <v>1</v>
      </c>
      <c r="E799" s="18"/>
      <c r="F799" s="20" t="s">
        <v>28</v>
      </c>
      <c r="G799" s="43"/>
      <c r="H799" s="48">
        <v>42326</v>
      </c>
      <c r="I799" s="48">
        <v>42326</v>
      </c>
      <c r="J799" s="46" t="s">
        <v>12</v>
      </c>
      <c r="K799" s="18"/>
      <c r="L799" s="17">
        <v>406</v>
      </c>
      <c r="M799" s="17" t="e">
        <f>#N/A</f>
        <v>#N/A</v>
      </c>
    </row>
    <row r="800" spans="1:13" ht="45" customHeight="1">
      <c r="A800" s="7" t="s">
        <v>213</v>
      </c>
      <c r="B800" s="19" t="s">
        <v>233</v>
      </c>
      <c r="C800" s="19"/>
      <c r="D800" s="18">
        <v>1</v>
      </c>
      <c r="E800" s="18"/>
      <c r="F800" s="20" t="s">
        <v>28</v>
      </c>
      <c r="G800" s="43"/>
      <c r="H800" s="48">
        <v>42334</v>
      </c>
      <c r="I800" s="48">
        <v>42334</v>
      </c>
      <c r="J800" s="46" t="s">
        <v>12</v>
      </c>
      <c r="K800" s="18"/>
      <c r="L800" s="17">
        <v>406</v>
      </c>
      <c r="M800" s="17" t="e">
        <f>#N/A</f>
        <v>#N/A</v>
      </c>
    </row>
    <row r="801" spans="1:13" ht="45" customHeight="1">
      <c r="A801" s="7" t="s">
        <v>213</v>
      </c>
      <c r="B801" s="19" t="s">
        <v>233</v>
      </c>
      <c r="C801" s="19"/>
      <c r="D801" s="18">
        <v>1</v>
      </c>
      <c r="E801" s="18"/>
      <c r="F801" s="20" t="s">
        <v>28</v>
      </c>
      <c r="G801" s="43"/>
      <c r="H801" s="48">
        <v>42338</v>
      </c>
      <c r="I801" s="48">
        <v>42338</v>
      </c>
      <c r="J801" s="46" t="s">
        <v>12</v>
      </c>
      <c r="K801" s="18"/>
      <c r="L801" s="17">
        <v>406</v>
      </c>
      <c r="M801" s="17" t="e">
        <f>#N/A</f>
        <v>#N/A</v>
      </c>
    </row>
    <row r="802" spans="1:13" ht="45" customHeight="1">
      <c r="A802" s="7" t="s">
        <v>213</v>
      </c>
      <c r="B802" s="19" t="s">
        <v>233</v>
      </c>
      <c r="C802" s="19"/>
      <c r="D802" s="18">
        <v>1</v>
      </c>
      <c r="E802" s="18"/>
      <c r="F802" s="20" t="s">
        <v>28</v>
      </c>
      <c r="G802" s="43"/>
      <c r="H802" s="48">
        <v>42327</v>
      </c>
      <c r="I802" s="48">
        <v>42327</v>
      </c>
      <c r="J802" s="46" t="s">
        <v>12</v>
      </c>
      <c r="K802" s="18"/>
      <c r="L802" s="17">
        <v>406</v>
      </c>
      <c r="M802" s="17" t="e">
        <f>#N/A</f>
        <v>#N/A</v>
      </c>
    </row>
    <row r="803" spans="1:13" ht="45" customHeight="1">
      <c r="A803" s="7" t="s">
        <v>213</v>
      </c>
      <c r="B803" s="19" t="s">
        <v>233</v>
      </c>
      <c r="C803" s="19"/>
      <c r="D803" s="18">
        <v>1</v>
      </c>
      <c r="E803" s="18"/>
      <c r="F803" s="20" t="s">
        <v>28</v>
      </c>
      <c r="G803" s="43"/>
      <c r="H803" s="48">
        <v>42333</v>
      </c>
      <c r="I803" s="48">
        <v>42333</v>
      </c>
      <c r="J803" s="46" t="s">
        <v>12</v>
      </c>
      <c r="K803" s="18"/>
      <c r="L803" s="17">
        <v>406</v>
      </c>
      <c r="M803" s="17" t="e">
        <f>#N/A</f>
        <v>#N/A</v>
      </c>
    </row>
    <row r="804" spans="1:13" ht="45" customHeight="1">
      <c r="A804" s="7" t="s">
        <v>213</v>
      </c>
      <c r="B804" s="19" t="s">
        <v>279</v>
      </c>
      <c r="C804" s="19"/>
      <c r="D804" s="18">
        <v>1</v>
      </c>
      <c r="E804" s="18"/>
      <c r="F804" s="20" t="s">
        <v>28</v>
      </c>
      <c r="G804" s="43"/>
      <c r="H804" s="48">
        <v>42338</v>
      </c>
      <c r="I804" s="48">
        <v>42338</v>
      </c>
      <c r="J804" s="46" t="s">
        <v>12</v>
      </c>
      <c r="K804" s="18"/>
      <c r="L804" s="17">
        <v>350</v>
      </c>
      <c r="M804" s="17" t="e">
        <f>#N/A</f>
        <v>#N/A</v>
      </c>
    </row>
    <row r="805" spans="1:13" ht="45" customHeight="1">
      <c r="A805" s="7" t="s">
        <v>213</v>
      </c>
      <c r="B805" s="19" t="s">
        <v>280</v>
      </c>
      <c r="C805" s="19"/>
      <c r="D805" s="18">
        <v>1</v>
      </c>
      <c r="E805" s="18"/>
      <c r="F805" s="20" t="s">
        <v>28</v>
      </c>
      <c r="G805" s="43"/>
      <c r="H805" s="48">
        <v>42334</v>
      </c>
      <c r="I805" s="48">
        <v>42334</v>
      </c>
      <c r="J805" s="46" t="s">
        <v>12</v>
      </c>
      <c r="K805" s="18"/>
      <c r="L805" s="17">
        <v>350</v>
      </c>
      <c r="M805" s="17" t="e">
        <f>#N/A</f>
        <v>#N/A</v>
      </c>
    </row>
    <row r="806" spans="1:13" ht="45" customHeight="1">
      <c r="A806" s="7" t="s">
        <v>213</v>
      </c>
      <c r="B806" s="19" t="s">
        <v>281</v>
      </c>
      <c r="C806" s="19"/>
      <c r="D806" s="18">
        <v>1</v>
      </c>
      <c r="E806" s="18"/>
      <c r="F806" s="20" t="s">
        <v>28</v>
      </c>
      <c r="G806" s="43"/>
      <c r="H806" s="48">
        <v>42314</v>
      </c>
      <c r="I806" s="48">
        <v>42680</v>
      </c>
      <c r="J806" s="46" t="s">
        <v>12</v>
      </c>
      <c r="K806" s="18"/>
      <c r="L806" s="17">
        <v>350</v>
      </c>
      <c r="M806" s="17" t="e">
        <f>#N/A</f>
        <v>#N/A</v>
      </c>
    </row>
    <row r="807" spans="1:13" ht="45" customHeight="1">
      <c r="A807" s="7" t="s">
        <v>213</v>
      </c>
      <c r="B807" s="19" t="s">
        <v>281</v>
      </c>
      <c r="C807" s="19"/>
      <c r="D807" s="18">
        <v>1</v>
      </c>
      <c r="E807" s="18"/>
      <c r="F807" s="20" t="s">
        <v>28</v>
      </c>
      <c r="G807" s="43"/>
      <c r="H807" s="48">
        <v>42317</v>
      </c>
      <c r="I807" s="48">
        <v>42317</v>
      </c>
      <c r="J807" s="46" t="s">
        <v>12</v>
      </c>
      <c r="K807" s="18"/>
      <c r="L807" s="17">
        <v>350</v>
      </c>
      <c r="M807" s="17" t="e">
        <f>#N/A</f>
        <v>#N/A</v>
      </c>
    </row>
    <row r="808" spans="1:13" ht="45" customHeight="1">
      <c r="A808" s="7" t="s">
        <v>213</v>
      </c>
      <c r="B808" s="19" t="s">
        <v>282</v>
      </c>
      <c r="C808" s="19"/>
      <c r="D808" s="18">
        <v>1</v>
      </c>
      <c r="E808" s="18"/>
      <c r="F808" s="20" t="s">
        <v>28</v>
      </c>
      <c r="G808" s="43"/>
      <c r="H808" s="48">
        <v>42325</v>
      </c>
      <c r="I808" s="48">
        <v>42325</v>
      </c>
      <c r="J808" s="46" t="s">
        <v>12</v>
      </c>
      <c r="K808" s="18"/>
      <c r="L808" s="17">
        <v>300</v>
      </c>
      <c r="M808" s="17" t="e">
        <f>#N/A</f>
        <v>#N/A</v>
      </c>
    </row>
    <row r="809" spans="1:13" ht="45" customHeight="1">
      <c r="A809" s="7" t="s">
        <v>213</v>
      </c>
      <c r="B809" s="19" t="s">
        <v>283</v>
      </c>
      <c r="C809" s="19"/>
      <c r="D809" s="18">
        <v>1</v>
      </c>
      <c r="E809" s="18"/>
      <c r="F809" s="20" t="s">
        <v>28</v>
      </c>
      <c r="G809" s="43"/>
      <c r="H809" s="48">
        <v>42332</v>
      </c>
      <c r="I809" s="48">
        <v>42332</v>
      </c>
      <c r="J809" s="46" t="s">
        <v>12</v>
      </c>
      <c r="K809" s="18"/>
      <c r="L809" s="17">
        <v>350</v>
      </c>
      <c r="M809" s="17" t="e">
        <f>#N/A</f>
        <v>#N/A</v>
      </c>
    </row>
    <row r="810" spans="1:13" ht="45" customHeight="1">
      <c r="A810" s="7" t="s">
        <v>213</v>
      </c>
      <c r="B810" s="19" t="s">
        <v>233</v>
      </c>
      <c r="C810" s="19"/>
      <c r="D810" s="18">
        <v>1</v>
      </c>
      <c r="E810" s="18"/>
      <c r="F810" s="20" t="s">
        <v>28</v>
      </c>
      <c r="G810" s="43"/>
      <c r="H810" s="48">
        <v>42320</v>
      </c>
      <c r="I810" s="48">
        <v>42320</v>
      </c>
      <c r="J810" s="46" t="s">
        <v>12</v>
      </c>
      <c r="K810" s="18"/>
      <c r="L810" s="17">
        <v>138.5</v>
      </c>
      <c r="M810" s="17" t="e">
        <f>#N/A</f>
        <v>#N/A</v>
      </c>
    </row>
    <row r="811" spans="1:13" ht="45" customHeight="1">
      <c r="A811" s="7" t="s">
        <v>213</v>
      </c>
      <c r="B811" s="19" t="s">
        <v>233</v>
      </c>
      <c r="C811" s="19"/>
      <c r="D811" s="18">
        <v>1</v>
      </c>
      <c r="E811" s="18"/>
      <c r="F811" s="20" t="s">
        <v>28</v>
      </c>
      <c r="G811" s="43"/>
      <c r="H811" s="48">
        <v>42335</v>
      </c>
      <c r="I811" s="48">
        <v>42335</v>
      </c>
      <c r="J811" s="46" t="s">
        <v>12</v>
      </c>
      <c r="K811" s="18"/>
      <c r="L811" s="17">
        <v>200</v>
      </c>
      <c r="M811" s="17" t="e">
        <f>#N/A</f>
        <v>#N/A</v>
      </c>
    </row>
    <row r="812" spans="1:13" ht="45" customHeight="1">
      <c r="A812" s="7" t="s">
        <v>213</v>
      </c>
      <c r="B812" s="19" t="s">
        <v>233</v>
      </c>
      <c r="C812" s="19"/>
      <c r="D812" s="18">
        <v>1</v>
      </c>
      <c r="E812" s="18"/>
      <c r="F812" s="20" t="s">
        <v>28</v>
      </c>
      <c r="G812" s="43"/>
      <c r="H812" s="48">
        <v>42338</v>
      </c>
      <c r="I812" s="48">
        <v>42338</v>
      </c>
      <c r="J812" s="46" t="s">
        <v>12</v>
      </c>
      <c r="K812" s="18"/>
      <c r="L812" s="17">
        <v>136.5</v>
      </c>
      <c r="M812" s="17" t="e">
        <f>#N/A</f>
        <v>#N/A</v>
      </c>
    </row>
    <row r="813" spans="1:13" ht="45" customHeight="1">
      <c r="A813" s="7" t="s">
        <v>213</v>
      </c>
      <c r="B813" s="19" t="s">
        <v>233</v>
      </c>
      <c r="C813" s="19"/>
      <c r="D813" s="18">
        <v>1</v>
      </c>
      <c r="E813" s="18"/>
      <c r="F813" s="20" t="s">
        <v>28</v>
      </c>
      <c r="G813" s="43"/>
      <c r="H813" s="48">
        <v>42331</v>
      </c>
      <c r="I813" s="48">
        <v>42331</v>
      </c>
      <c r="J813" s="46" t="s">
        <v>12</v>
      </c>
      <c r="K813" s="18"/>
      <c r="L813" s="17">
        <v>200</v>
      </c>
      <c r="M813" s="17" t="e">
        <f>#N/A</f>
        <v>#N/A</v>
      </c>
    </row>
    <row r="814" spans="1:13" ht="45" customHeight="1">
      <c r="A814" s="7" t="s">
        <v>213</v>
      </c>
      <c r="B814" s="19" t="s">
        <v>233</v>
      </c>
      <c r="C814" s="19"/>
      <c r="D814" s="18">
        <v>1</v>
      </c>
      <c r="E814" s="18"/>
      <c r="F814" s="20" t="s">
        <v>28</v>
      </c>
      <c r="G814" s="43"/>
      <c r="H814" s="48">
        <v>42332</v>
      </c>
      <c r="I814" s="48">
        <v>42332</v>
      </c>
      <c r="J814" s="46" t="s">
        <v>12</v>
      </c>
      <c r="K814" s="18"/>
      <c r="L814" s="17">
        <v>153</v>
      </c>
      <c r="M814" s="17" t="e">
        <f>#N/A</f>
        <v>#N/A</v>
      </c>
    </row>
    <row r="815" spans="1:13" ht="45" customHeight="1">
      <c r="A815" s="7" t="s">
        <v>213</v>
      </c>
      <c r="B815" s="19" t="s">
        <v>233</v>
      </c>
      <c r="C815" s="19"/>
      <c r="D815" s="18">
        <v>1</v>
      </c>
      <c r="E815" s="18"/>
      <c r="F815" s="20" t="s">
        <v>28</v>
      </c>
      <c r="G815" s="43"/>
      <c r="H815" s="48">
        <v>42326</v>
      </c>
      <c r="I815" s="48">
        <v>42326</v>
      </c>
      <c r="J815" s="46" t="s">
        <v>12</v>
      </c>
      <c r="K815" s="18"/>
      <c r="L815" s="17">
        <v>200</v>
      </c>
      <c r="M815" s="17" t="e">
        <f>#N/A</f>
        <v>#N/A</v>
      </c>
    </row>
    <row r="816" spans="1:13" ht="45" customHeight="1">
      <c r="A816" s="7" t="s">
        <v>213</v>
      </c>
      <c r="B816" s="19" t="s">
        <v>233</v>
      </c>
      <c r="C816" s="19"/>
      <c r="D816" s="18">
        <v>1</v>
      </c>
      <c r="E816" s="18"/>
      <c r="F816" s="20" t="s">
        <v>28</v>
      </c>
      <c r="G816" s="43"/>
      <c r="H816" s="48">
        <v>42338</v>
      </c>
      <c r="I816" s="48">
        <v>42338</v>
      </c>
      <c r="J816" s="46" t="s">
        <v>12</v>
      </c>
      <c r="K816" s="18"/>
      <c r="L816" s="17">
        <v>159.5</v>
      </c>
      <c r="M816" s="17" t="e">
        <f>#N/A</f>
        <v>#N/A</v>
      </c>
    </row>
    <row r="817" spans="1:13" ht="45" customHeight="1">
      <c r="A817" s="7" t="s">
        <v>213</v>
      </c>
      <c r="B817" s="19" t="s">
        <v>233</v>
      </c>
      <c r="C817" s="19"/>
      <c r="D817" s="18">
        <v>1</v>
      </c>
      <c r="E817" s="18"/>
      <c r="F817" s="20" t="s">
        <v>28</v>
      </c>
      <c r="G817" s="43"/>
      <c r="H817" s="48">
        <v>42327</v>
      </c>
      <c r="I817" s="48">
        <v>42327</v>
      </c>
      <c r="J817" s="46" t="s">
        <v>12</v>
      </c>
      <c r="K817" s="18"/>
      <c r="L817" s="17">
        <v>178.3</v>
      </c>
      <c r="M817" s="17" t="e">
        <f>#N/A</f>
        <v>#N/A</v>
      </c>
    </row>
    <row r="818" spans="1:13" ht="45" customHeight="1">
      <c r="A818" s="7" t="s">
        <v>213</v>
      </c>
      <c r="B818" s="19" t="s">
        <v>233</v>
      </c>
      <c r="C818" s="19"/>
      <c r="D818" s="18">
        <v>1</v>
      </c>
      <c r="E818" s="18"/>
      <c r="F818" s="20" t="s">
        <v>28</v>
      </c>
      <c r="G818" s="43"/>
      <c r="H818" s="48">
        <v>42333</v>
      </c>
      <c r="I818" s="48">
        <v>42333</v>
      </c>
      <c r="J818" s="46" t="s">
        <v>12</v>
      </c>
      <c r="K818" s="18"/>
      <c r="L818" s="17">
        <v>155</v>
      </c>
      <c r="M818" s="17" t="e">
        <f>#N/A</f>
        <v>#N/A</v>
      </c>
    </row>
    <row r="819" spans="1:13" ht="45" customHeight="1">
      <c r="A819" s="7" t="s">
        <v>213</v>
      </c>
      <c r="B819" s="19" t="s">
        <v>13</v>
      </c>
      <c r="C819" s="19"/>
      <c r="D819" s="18">
        <v>1</v>
      </c>
      <c r="E819" s="18"/>
      <c r="F819" s="20" t="s">
        <v>14</v>
      </c>
      <c r="G819" s="43"/>
      <c r="H819" s="48">
        <v>42333</v>
      </c>
      <c r="I819" s="48">
        <v>42333</v>
      </c>
      <c r="J819" s="46" t="s">
        <v>12</v>
      </c>
      <c r="K819" s="18"/>
      <c r="L819" s="17">
        <v>650</v>
      </c>
      <c r="M819" s="17" t="e">
        <f>#N/A</f>
        <v>#N/A</v>
      </c>
    </row>
    <row r="820" spans="1:13" ht="45" customHeight="1">
      <c r="A820" s="7" t="s">
        <v>213</v>
      </c>
      <c r="B820" s="19" t="s">
        <v>284</v>
      </c>
      <c r="C820" s="19"/>
      <c r="D820" s="18">
        <v>1</v>
      </c>
      <c r="E820" s="18"/>
      <c r="F820" s="20" t="s">
        <v>11</v>
      </c>
      <c r="G820" s="43"/>
      <c r="H820" s="48">
        <v>42297</v>
      </c>
      <c r="I820" s="48">
        <v>42298</v>
      </c>
      <c r="J820" s="46" t="s">
        <v>12</v>
      </c>
      <c r="K820" s="18"/>
      <c r="L820" s="17">
        <v>4572</v>
      </c>
      <c r="M820" s="17" t="e">
        <f>#N/A</f>
        <v>#N/A</v>
      </c>
    </row>
    <row r="821" spans="1:13" ht="45" customHeight="1">
      <c r="A821" s="7" t="s">
        <v>213</v>
      </c>
      <c r="B821" s="19" t="s">
        <v>285</v>
      </c>
      <c r="C821" s="19"/>
      <c r="D821" s="18">
        <v>1</v>
      </c>
      <c r="E821" s="18"/>
      <c r="F821" s="20" t="s">
        <v>11</v>
      </c>
      <c r="G821" s="43"/>
      <c r="H821" s="48">
        <v>42297</v>
      </c>
      <c r="I821" s="48">
        <v>42298</v>
      </c>
      <c r="J821" s="46" t="s">
        <v>12</v>
      </c>
      <c r="K821" s="18"/>
      <c r="L821" s="17">
        <v>4212</v>
      </c>
      <c r="M821" s="17" t="e">
        <f>#N/A</f>
        <v>#N/A</v>
      </c>
    </row>
    <row r="822" spans="1:13" ht="45" customHeight="1">
      <c r="A822" s="7" t="s">
        <v>213</v>
      </c>
      <c r="B822" s="19" t="s">
        <v>286</v>
      </c>
      <c r="C822" s="19"/>
      <c r="D822" s="18">
        <v>1</v>
      </c>
      <c r="E822" s="18"/>
      <c r="F822" s="20" t="s">
        <v>28</v>
      </c>
      <c r="G822" s="43"/>
      <c r="H822" s="48">
        <v>42345</v>
      </c>
      <c r="I822" s="48">
        <v>42345</v>
      </c>
      <c r="J822" s="46" t="s">
        <v>12</v>
      </c>
      <c r="K822" s="18"/>
      <c r="L822" s="17">
        <v>200</v>
      </c>
      <c r="M822" s="17" t="e">
        <f>#N/A</f>
        <v>#N/A</v>
      </c>
    </row>
    <row r="823" spans="1:13" ht="45" customHeight="1">
      <c r="A823" s="7" t="s">
        <v>213</v>
      </c>
      <c r="B823" s="19" t="s">
        <v>233</v>
      </c>
      <c r="C823" s="19"/>
      <c r="D823" s="18">
        <v>1</v>
      </c>
      <c r="E823" s="18"/>
      <c r="F823" s="20" t="s">
        <v>28</v>
      </c>
      <c r="G823" s="43"/>
      <c r="H823" s="48">
        <v>42346</v>
      </c>
      <c r="I823" s="48">
        <v>42346</v>
      </c>
      <c r="J823" s="46" t="s">
        <v>12</v>
      </c>
      <c r="K823" s="18"/>
      <c r="L823" s="17">
        <v>484.02</v>
      </c>
      <c r="M823" s="17" t="e">
        <f>#N/A</f>
        <v>#N/A</v>
      </c>
    </row>
    <row r="824" spans="1:13" ht="45" customHeight="1">
      <c r="A824" s="7" t="s">
        <v>213</v>
      </c>
      <c r="B824" s="19" t="s">
        <v>286</v>
      </c>
      <c r="C824" s="19"/>
      <c r="D824" s="18">
        <v>1</v>
      </c>
      <c r="E824" s="18"/>
      <c r="F824" s="20" t="s">
        <v>28</v>
      </c>
      <c r="G824" s="43"/>
      <c r="H824" s="48">
        <v>42346</v>
      </c>
      <c r="I824" s="48">
        <v>42346</v>
      </c>
      <c r="J824" s="46" t="s">
        <v>12</v>
      </c>
      <c r="K824" s="18"/>
      <c r="L824" s="17">
        <v>302</v>
      </c>
      <c r="M824" s="17" t="e">
        <f>#N/A</f>
        <v>#N/A</v>
      </c>
    </row>
    <row r="825" spans="1:13" ht="45" customHeight="1">
      <c r="A825" s="7" t="s">
        <v>213</v>
      </c>
      <c r="B825" s="19" t="s">
        <v>233</v>
      </c>
      <c r="C825" s="19"/>
      <c r="D825" s="18">
        <v>1</v>
      </c>
      <c r="E825" s="18"/>
      <c r="F825" s="20" t="s">
        <v>28</v>
      </c>
      <c r="G825" s="43"/>
      <c r="H825" s="48">
        <v>42347</v>
      </c>
      <c r="I825" s="48">
        <v>42347</v>
      </c>
      <c r="J825" s="46" t="s">
        <v>12</v>
      </c>
      <c r="K825" s="18"/>
      <c r="L825" s="17">
        <v>414</v>
      </c>
      <c r="M825" s="17" t="e">
        <f>#N/A</f>
        <v>#N/A</v>
      </c>
    </row>
    <row r="826" spans="1:13" ht="45" customHeight="1">
      <c r="A826" s="7" t="s">
        <v>213</v>
      </c>
      <c r="B826" s="19" t="s">
        <v>286</v>
      </c>
      <c r="C826" s="19"/>
      <c r="D826" s="18">
        <v>1</v>
      </c>
      <c r="E826" s="18"/>
      <c r="F826" s="20" t="s">
        <v>28</v>
      </c>
      <c r="G826" s="43"/>
      <c r="H826" s="48">
        <v>42340</v>
      </c>
      <c r="I826" s="48">
        <v>42340</v>
      </c>
      <c r="J826" s="46" t="s">
        <v>12</v>
      </c>
      <c r="K826" s="18"/>
      <c r="L826" s="17">
        <v>350</v>
      </c>
      <c r="M826" s="17" t="e">
        <f>#N/A</f>
        <v>#N/A</v>
      </c>
    </row>
    <row r="827" spans="1:13" ht="45" customHeight="1">
      <c r="A827" s="7" t="s">
        <v>213</v>
      </c>
      <c r="B827" s="19" t="s">
        <v>233</v>
      </c>
      <c r="C827" s="19"/>
      <c r="D827" s="18">
        <v>1</v>
      </c>
      <c r="E827" s="18"/>
      <c r="F827" s="20" t="s">
        <v>28</v>
      </c>
      <c r="G827" s="43"/>
      <c r="H827" s="48">
        <v>42345</v>
      </c>
      <c r="I827" s="48">
        <v>42345</v>
      </c>
      <c r="J827" s="46" t="s">
        <v>12</v>
      </c>
      <c r="K827" s="18"/>
      <c r="L827" s="17">
        <v>484</v>
      </c>
      <c r="M827" s="17" t="e">
        <f>#N/A</f>
        <v>#N/A</v>
      </c>
    </row>
    <row r="828" spans="1:13" ht="45" customHeight="1">
      <c r="A828" s="7" t="s">
        <v>213</v>
      </c>
      <c r="B828" s="19" t="s">
        <v>287</v>
      </c>
      <c r="C828" s="19"/>
      <c r="D828" s="18">
        <v>1</v>
      </c>
      <c r="E828" s="18"/>
      <c r="F828" s="20" t="s">
        <v>28</v>
      </c>
      <c r="G828" s="43"/>
      <c r="H828" s="48">
        <v>42349</v>
      </c>
      <c r="I828" s="48">
        <v>42349</v>
      </c>
      <c r="J828" s="46" t="s">
        <v>12</v>
      </c>
      <c r="K828" s="18"/>
      <c r="L828" s="17">
        <v>500</v>
      </c>
      <c r="M828" s="17" t="e">
        <f>#N/A</f>
        <v>#N/A</v>
      </c>
    </row>
    <row r="829" spans="1:13" ht="45" customHeight="1">
      <c r="A829" s="7" t="s">
        <v>213</v>
      </c>
      <c r="B829" s="19" t="s">
        <v>233</v>
      </c>
      <c r="C829" s="19"/>
      <c r="D829" s="18">
        <v>1</v>
      </c>
      <c r="E829" s="18"/>
      <c r="F829" s="20" t="s">
        <v>28</v>
      </c>
      <c r="G829" s="43"/>
      <c r="H829" s="48">
        <v>42346</v>
      </c>
      <c r="I829" s="48">
        <v>42346</v>
      </c>
      <c r="J829" s="46" t="s">
        <v>12</v>
      </c>
      <c r="K829" s="18"/>
      <c r="L829" s="17">
        <v>103</v>
      </c>
      <c r="M829" s="17" t="e">
        <f>#N/A</f>
        <v>#N/A</v>
      </c>
    </row>
    <row r="830" spans="1:13" ht="45" customHeight="1">
      <c r="A830" s="7" t="s">
        <v>213</v>
      </c>
      <c r="B830" s="19" t="s">
        <v>233</v>
      </c>
      <c r="C830" s="19"/>
      <c r="D830" s="18">
        <v>1</v>
      </c>
      <c r="E830" s="18"/>
      <c r="F830" s="20" t="s">
        <v>28</v>
      </c>
      <c r="G830" s="43"/>
      <c r="H830" s="48">
        <v>42347</v>
      </c>
      <c r="I830" s="48">
        <v>42347</v>
      </c>
      <c r="J830" s="46" t="s">
        <v>12</v>
      </c>
      <c r="K830" s="18"/>
      <c r="L830" s="17">
        <v>200</v>
      </c>
      <c r="M830" s="17" t="e">
        <f>#N/A</f>
        <v>#N/A</v>
      </c>
    </row>
    <row r="831" spans="1:13" ht="45" customHeight="1">
      <c r="A831" s="7" t="s">
        <v>213</v>
      </c>
      <c r="B831" s="19" t="s">
        <v>233</v>
      </c>
      <c r="C831" s="19"/>
      <c r="D831" s="18">
        <v>1</v>
      </c>
      <c r="E831" s="18"/>
      <c r="F831" s="20" t="s">
        <v>28</v>
      </c>
      <c r="G831" s="43"/>
      <c r="H831" s="48">
        <v>42345</v>
      </c>
      <c r="I831" s="48">
        <v>42345</v>
      </c>
      <c r="J831" s="46" t="s">
        <v>12</v>
      </c>
      <c r="K831" s="18"/>
      <c r="L831" s="17">
        <v>200</v>
      </c>
      <c r="M831" s="17" t="e">
        <f>#N/A</f>
        <v>#N/A</v>
      </c>
    </row>
    <row r="832" spans="1:13" ht="45" customHeight="1">
      <c r="A832" s="7" t="s">
        <v>213</v>
      </c>
      <c r="B832" s="19" t="s">
        <v>287</v>
      </c>
      <c r="C832" s="19"/>
      <c r="D832" s="18">
        <v>1</v>
      </c>
      <c r="E832" s="18"/>
      <c r="F832" s="20" t="s">
        <v>28</v>
      </c>
      <c r="G832" s="43"/>
      <c r="H832" s="48">
        <v>42349</v>
      </c>
      <c r="I832" s="48">
        <v>42349</v>
      </c>
      <c r="J832" s="46" t="s">
        <v>12</v>
      </c>
      <c r="K832" s="18"/>
      <c r="L832" s="17">
        <v>714</v>
      </c>
      <c r="M832" s="17" t="e">
        <f>#N/A</f>
        <v>#N/A</v>
      </c>
    </row>
    <row r="833" spans="1:13" ht="45" customHeight="1">
      <c r="A833" s="7" t="s">
        <v>213</v>
      </c>
      <c r="B833" s="19" t="s">
        <v>13</v>
      </c>
      <c r="C833" s="19"/>
      <c r="D833" s="18">
        <v>1</v>
      </c>
      <c r="E833" s="18"/>
      <c r="F833" s="20" t="s">
        <v>14</v>
      </c>
      <c r="G833" s="43"/>
      <c r="H833" s="48">
        <v>42349</v>
      </c>
      <c r="I833" s="48">
        <v>42349</v>
      </c>
      <c r="J833" s="46" t="s">
        <v>12</v>
      </c>
      <c r="K833" s="18"/>
      <c r="L833" s="17">
        <v>69</v>
      </c>
      <c r="M833" s="17" t="e">
        <f>#N/A</f>
        <v>#N/A</v>
      </c>
    </row>
    <row r="834" spans="1:13" ht="45" customHeight="1">
      <c r="A834" s="7" t="s">
        <v>213</v>
      </c>
      <c r="B834" s="19" t="s">
        <v>233</v>
      </c>
      <c r="C834" s="19"/>
      <c r="D834" s="18">
        <v>1</v>
      </c>
      <c r="E834" s="18"/>
      <c r="F834" s="20" t="s">
        <v>28</v>
      </c>
      <c r="G834" s="43"/>
      <c r="H834" s="48">
        <v>42339</v>
      </c>
      <c r="I834" s="48">
        <v>42339</v>
      </c>
      <c r="J834" s="46" t="s">
        <v>12</v>
      </c>
      <c r="K834" s="18"/>
      <c r="L834" s="17">
        <v>414</v>
      </c>
      <c r="M834" s="17" t="e">
        <f>#N/A</f>
        <v>#N/A</v>
      </c>
    </row>
    <row r="835" spans="1:13" ht="45" customHeight="1">
      <c r="A835" s="7" t="s">
        <v>213</v>
      </c>
      <c r="B835" s="19" t="s">
        <v>233</v>
      </c>
      <c r="C835" s="19"/>
      <c r="D835" s="18">
        <v>1</v>
      </c>
      <c r="E835" s="18"/>
      <c r="F835" s="20" t="s">
        <v>28</v>
      </c>
      <c r="G835" s="43"/>
      <c r="H835" s="48">
        <v>42340</v>
      </c>
      <c r="I835" s="48">
        <v>42340</v>
      </c>
      <c r="J835" s="46" t="s">
        <v>12</v>
      </c>
      <c r="K835" s="18"/>
      <c r="L835" s="17">
        <v>414</v>
      </c>
      <c r="M835" s="17" t="e">
        <f>#N/A</f>
        <v>#N/A</v>
      </c>
    </row>
    <row r="836" spans="1:13" ht="45" customHeight="1">
      <c r="A836" s="7" t="s">
        <v>213</v>
      </c>
      <c r="B836" s="19" t="s">
        <v>233</v>
      </c>
      <c r="C836" s="19"/>
      <c r="D836" s="18">
        <v>1</v>
      </c>
      <c r="E836" s="18"/>
      <c r="F836" s="20" t="s">
        <v>28</v>
      </c>
      <c r="G836" s="43"/>
      <c r="H836" s="48">
        <v>42342</v>
      </c>
      <c r="I836" s="48">
        <v>42342</v>
      </c>
      <c r="J836" s="46" t="s">
        <v>12</v>
      </c>
      <c r="K836" s="18"/>
      <c r="L836" s="17">
        <v>414</v>
      </c>
      <c r="M836" s="17" t="e">
        <f>#N/A</f>
        <v>#N/A</v>
      </c>
    </row>
    <row r="837" spans="1:13" ht="45" customHeight="1">
      <c r="A837" s="7" t="s">
        <v>213</v>
      </c>
      <c r="B837" s="19" t="s">
        <v>233</v>
      </c>
      <c r="C837" s="19"/>
      <c r="D837" s="18">
        <v>1</v>
      </c>
      <c r="E837" s="18"/>
      <c r="F837" s="20" t="s">
        <v>28</v>
      </c>
      <c r="G837" s="43"/>
      <c r="H837" s="48">
        <v>42341</v>
      </c>
      <c r="I837" s="48">
        <v>42341</v>
      </c>
      <c r="J837" s="46" t="s">
        <v>12</v>
      </c>
      <c r="K837" s="18"/>
      <c r="L837" s="17">
        <v>414</v>
      </c>
      <c r="M837" s="17" t="e">
        <f>#N/A</f>
        <v>#N/A</v>
      </c>
    </row>
    <row r="838" spans="1:13" ht="45" customHeight="1">
      <c r="A838" s="7" t="s">
        <v>213</v>
      </c>
      <c r="B838" s="19" t="s">
        <v>233</v>
      </c>
      <c r="C838" s="19"/>
      <c r="D838" s="18">
        <v>1</v>
      </c>
      <c r="E838" s="18"/>
      <c r="F838" s="20" t="s">
        <v>28</v>
      </c>
      <c r="G838" s="43"/>
      <c r="H838" s="48">
        <v>42340</v>
      </c>
      <c r="I838" s="48">
        <v>42340</v>
      </c>
      <c r="J838" s="46" t="s">
        <v>12</v>
      </c>
      <c r="K838" s="18"/>
      <c r="L838" s="17">
        <v>151.5</v>
      </c>
      <c r="M838" s="17" t="e">
        <f>#N/A</f>
        <v>#N/A</v>
      </c>
    </row>
    <row r="839" spans="1:13" ht="45" customHeight="1">
      <c r="A839" s="7" t="s">
        <v>213</v>
      </c>
      <c r="B839" s="19" t="s">
        <v>233</v>
      </c>
      <c r="C839" s="19"/>
      <c r="D839" s="18">
        <v>1</v>
      </c>
      <c r="E839" s="18"/>
      <c r="F839" s="20" t="s">
        <v>28</v>
      </c>
      <c r="G839" s="43"/>
      <c r="H839" s="48">
        <v>42342</v>
      </c>
      <c r="I839" s="48">
        <v>42342</v>
      </c>
      <c r="J839" s="46" t="s">
        <v>12</v>
      </c>
      <c r="K839" s="18"/>
      <c r="L839" s="17">
        <v>166</v>
      </c>
      <c r="M839" s="17" t="e">
        <f>#N/A</f>
        <v>#N/A</v>
      </c>
    </row>
    <row r="840" spans="1:13" ht="45" customHeight="1">
      <c r="A840" s="7" t="s">
        <v>213</v>
      </c>
      <c r="B840" s="19" t="s">
        <v>233</v>
      </c>
      <c r="C840" s="19"/>
      <c r="D840" s="18">
        <v>1</v>
      </c>
      <c r="E840" s="18"/>
      <c r="F840" s="20" t="s">
        <v>28</v>
      </c>
      <c r="G840" s="43"/>
      <c r="H840" s="48">
        <v>42341</v>
      </c>
      <c r="I840" s="48">
        <v>42341</v>
      </c>
      <c r="J840" s="46" t="s">
        <v>12</v>
      </c>
      <c r="K840" s="18"/>
      <c r="L840" s="17">
        <v>136</v>
      </c>
      <c r="M840" s="17" t="e">
        <f>#N/A</f>
        <v>#N/A</v>
      </c>
    </row>
    <row r="841" spans="1:13" ht="45" customHeight="1">
      <c r="A841" s="7" t="s">
        <v>213</v>
      </c>
      <c r="B841" s="19" t="s">
        <v>233</v>
      </c>
      <c r="C841" s="19"/>
      <c r="D841" s="18">
        <v>1</v>
      </c>
      <c r="E841" s="18"/>
      <c r="F841" s="20" t="s">
        <v>28</v>
      </c>
      <c r="G841" s="43"/>
      <c r="H841" s="48">
        <v>42339</v>
      </c>
      <c r="I841" s="48">
        <v>42339</v>
      </c>
      <c r="J841" s="46" t="s">
        <v>12</v>
      </c>
      <c r="K841" s="18"/>
      <c r="L841" s="17">
        <v>125.1</v>
      </c>
      <c r="M841" s="17" t="e">
        <f>#N/A</f>
        <v>#N/A</v>
      </c>
    </row>
    <row r="842" spans="1:13" ht="45" customHeight="1">
      <c r="A842" s="7" t="s">
        <v>213</v>
      </c>
      <c r="B842" s="19" t="s">
        <v>13</v>
      </c>
      <c r="C842" s="19"/>
      <c r="D842" s="18">
        <v>1</v>
      </c>
      <c r="E842" s="18"/>
      <c r="F842" s="20" t="s">
        <v>14</v>
      </c>
      <c r="G842" s="43"/>
      <c r="H842" s="48">
        <v>42339</v>
      </c>
      <c r="I842" s="48">
        <v>42339</v>
      </c>
      <c r="J842" s="46" t="s">
        <v>12</v>
      </c>
      <c r="K842" s="18"/>
      <c r="L842" s="17">
        <v>280</v>
      </c>
      <c r="M842" s="17" t="e">
        <f>#N/A</f>
        <v>#N/A</v>
      </c>
    </row>
    <row r="843" spans="1:13" ht="45" customHeight="1">
      <c r="A843" s="7" t="s">
        <v>213</v>
      </c>
      <c r="B843" s="19" t="s">
        <v>288</v>
      </c>
      <c r="C843" s="19"/>
      <c r="D843" s="18">
        <v>1</v>
      </c>
      <c r="E843" s="18"/>
      <c r="F843" s="20" t="s">
        <v>28</v>
      </c>
      <c r="G843" s="43"/>
      <c r="H843" s="48">
        <v>42293</v>
      </c>
      <c r="I843" s="48">
        <v>42293</v>
      </c>
      <c r="J843" s="46" t="s">
        <v>12</v>
      </c>
      <c r="K843" s="18"/>
      <c r="L843" s="17">
        <v>406</v>
      </c>
      <c r="M843" s="17" t="e">
        <f>#N/A</f>
        <v>#N/A</v>
      </c>
    </row>
    <row r="844" spans="1:13" ht="45" customHeight="1">
      <c r="A844" s="7" t="s">
        <v>213</v>
      </c>
      <c r="B844" s="19" t="s">
        <v>288</v>
      </c>
      <c r="C844" s="19"/>
      <c r="D844" s="18">
        <v>1</v>
      </c>
      <c r="E844" s="18"/>
      <c r="F844" s="20" t="s">
        <v>28</v>
      </c>
      <c r="G844" s="43"/>
      <c r="H844" s="48">
        <v>42318</v>
      </c>
      <c r="I844" s="48">
        <v>42318</v>
      </c>
      <c r="J844" s="46" t="s">
        <v>12</v>
      </c>
      <c r="K844" s="18"/>
      <c r="L844" s="17">
        <v>406</v>
      </c>
      <c r="M844" s="17" t="e">
        <f>#N/A</f>
        <v>#N/A</v>
      </c>
    </row>
    <row r="845" spans="1:13" ht="45" customHeight="1">
      <c r="A845" s="7" t="s">
        <v>213</v>
      </c>
      <c r="B845" s="19" t="s">
        <v>288</v>
      </c>
      <c r="C845" s="19"/>
      <c r="D845" s="18">
        <v>1</v>
      </c>
      <c r="E845" s="18"/>
      <c r="F845" s="20" t="s">
        <v>28</v>
      </c>
      <c r="G845" s="43"/>
      <c r="H845" s="48">
        <v>42325</v>
      </c>
      <c r="I845" s="48">
        <v>42325</v>
      </c>
      <c r="J845" s="46" t="s">
        <v>12</v>
      </c>
      <c r="K845" s="18"/>
      <c r="L845" s="17">
        <v>406</v>
      </c>
      <c r="M845" s="17" t="e">
        <f>#N/A</f>
        <v>#N/A</v>
      </c>
    </row>
    <row r="846" spans="1:13" ht="45" customHeight="1">
      <c r="A846" s="7" t="s">
        <v>213</v>
      </c>
      <c r="B846" s="19" t="s">
        <v>288</v>
      </c>
      <c r="C846" s="19"/>
      <c r="D846" s="18">
        <v>1</v>
      </c>
      <c r="E846" s="18"/>
      <c r="F846" s="20" t="s">
        <v>28</v>
      </c>
      <c r="G846" s="43"/>
      <c r="H846" s="48">
        <v>42317</v>
      </c>
      <c r="I846" s="48">
        <v>42317</v>
      </c>
      <c r="J846" s="46" t="s">
        <v>12</v>
      </c>
      <c r="K846" s="18"/>
      <c r="L846" s="17">
        <v>406</v>
      </c>
      <c r="M846" s="17" t="e">
        <f>#N/A</f>
        <v>#N/A</v>
      </c>
    </row>
    <row r="847" spans="1:13" ht="45" customHeight="1">
      <c r="A847" s="7" t="s">
        <v>213</v>
      </c>
      <c r="B847" s="19" t="s">
        <v>288</v>
      </c>
      <c r="C847" s="19"/>
      <c r="D847" s="18">
        <v>1</v>
      </c>
      <c r="E847" s="18"/>
      <c r="F847" s="20" t="s">
        <v>28</v>
      </c>
      <c r="G847" s="43"/>
      <c r="H847" s="48">
        <v>42319</v>
      </c>
      <c r="I847" s="48">
        <v>42319</v>
      </c>
      <c r="J847" s="46" t="s">
        <v>12</v>
      </c>
      <c r="K847" s="18"/>
      <c r="L847" s="17">
        <v>406</v>
      </c>
      <c r="M847" s="17" t="e">
        <f>#N/A</f>
        <v>#N/A</v>
      </c>
    </row>
    <row r="848" spans="1:13" ht="45" customHeight="1">
      <c r="A848" s="7" t="s">
        <v>213</v>
      </c>
      <c r="B848" s="19" t="s">
        <v>289</v>
      </c>
      <c r="C848" s="19"/>
      <c r="D848" s="18">
        <v>1</v>
      </c>
      <c r="E848" s="18"/>
      <c r="F848" s="20" t="s">
        <v>28</v>
      </c>
      <c r="G848" s="43"/>
      <c r="H848" s="48">
        <v>42328</v>
      </c>
      <c r="I848" s="48">
        <v>42328</v>
      </c>
      <c r="J848" s="46" t="s">
        <v>12</v>
      </c>
      <c r="K848" s="18"/>
      <c r="L848" s="17">
        <v>184</v>
      </c>
      <c r="M848" s="17" t="e">
        <f>#N/A</f>
        <v>#N/A</v>
      </c>
    </row>
    <row r="849" spans="1:13" ht="45" customHeight="1">
      <c r="A849" s="7" t="s">
        <v>213</v>
      </c>
      <c r="B849" s="19" t="s">
        <v>290</v>
      </c>
      <c r="C849" s="19"/>
      <c r="D849" s="18">
        <v>1</v>
      </c>
      <c r="E849" s="18"/>
      <c r="F849" s="20" t="s">
        <v>28</v>
      </c>
      <c r="G849" s="43"/>
      <c r="H849" s="48">
        <v>42325</v>
      </c>
      <c r="I849" s="48">
        <v>42319</v>
      </c>
      <c r="J849" s="46" t="s">
        <v>12</v>
      </c>
      <c r="K849" s="18"/>
      <c r="L849" s="17">
        <v>128</v>
      </c>
      <c r="M849" s="17" t="e">
        <f>#N/A</f>
        <v>#N/A</v>
      </c>
    </row>
    <row r="850" spans="1:13" ht="45" customHeight="1">
      <c r="A850" s="7" t="s">
        <v>213</v>
      </c>
      <c r="B850" s="19" t="s">
        <v>288</v>
      </c>
      <c r="C850" s="19"/>
      <c r="D850" s="18">
        <v>1</v>
      </c>
      <c r="E850" s="18"/>
      <c r="F850" s="20" t="s">
        <v>28</v>
      </c>
      <c r="G850" s="43"/>
      <c r="H850" s="48">
        <v>42293</v>
      </c>
      <c r="I850" s="48">
        <v>42293</v>
      </c>
      <c r="J850" s="46" t="s">
        <v>12</v>
      </c>
      <c r="K850" s="18"/>
      <c r="L850" s="17">
        <v>134.5</v>
      </c>
      <c r="M850" s="17" t="e">
        <f>#N/A</f>
        <v>#N/A</v>
      </c>
    </row>
    <row r="851" spans="1:13" ht="45" customHeight="1">
      <c r="A851" s="7" t="s">
        <v>213</v>
      </c>
      <c r="B851" s="19" t="s">
        <v>288</v>
      </c>
      <c r="C851" s="19"/>
      <c r="D851" s="18">
        <v>1</v>
      </c>
      <c r="E851" s="18"/>
      <c r="F851" s="20" t="s">
        <v>28</v>
      </c>
      <c r="G851" s="43"/>
      <c r="H851" s="48">
        <v>42318</v>
      </c>
      <c r="I851" s="48">
        <v>42318</v>
      </c>
      <c r="J851" s="46" t="s">
        <v>12</v>
      </c>
      <c r="K851" s="18"/>
      <c r="L851" s="17">
        <v>159.5</v>
      </c>
      <c r="M851" s="17" t="e">
        <f>#N/A</f>
        <v>#N/A</v>
      </c>
    </row>
    <row r="852" spans="1:13" ht="45" customHeight="1">
      <c r="A852" s="7" t="s">
        <v>213</v>
      </c>
      <c r="B852" s="19" t="s">
        <v>288</v>
      </c>
      <c r="C852" s="19"/>
      <c r="D852" s="18">
        <v>1</v>
      </c>
      <c r="E852" s="18"/>
      <c r="F852" s="20" t="s">
        <v>28</v>
      </c>
      <c r="G852" s="43"/>
      <c r="H852" s="48">
        <v>42325</v>
      </c>
      <c r="I852" s="48">
        <v>42325</v>
      </c>
      <c r="J852" s="46" t="s">
        <v>12</v>
      </c>
      <c r="K852" s="18"/>
      <c r="L852" s="17">
        <v>200</v>
      </c>
      <c r="M852" s="17" t="e">
        <f>#N/A</f>
        <v>#N/A</v>
      </c>
    </row>
    <row r="853" spans="1:13" ht="45" customHeight="1">
      <c r="A853" s="7" t="s">
        <v>213</v>
      </c>
      <c r="B853" s="19" t="s">
        <v>288</v>
      </c>
      <c r="C853" s="19"/>
      <c r="D853" s="18">
        <v>1</v>
      </c>
      <c r="E853" s="18"/>
      <c r="F853" s="20" t="s">
        <v>28</v>
      </c>
      <c r="G853" s="43"/>
      <c r="H853" s="48">
        <v>42317</v>
      </c>
      <c r="I853" s="48">
        <v>42317</v>
      </c>
      <c r="J853" s="46" t="s">
        <v>12</v>
      </c>
      <c r="K853" s="18"/>
      <c r="L853" s="17">
        <v>200</v>
      </c>
      <c r="M853" s="17" t="e">
        <f>#N/A</f>
        <v>#N/A</v>
      </c>
    </row>
    <row r="854" spans="1:13" ht="45" customHeight="1">
      <c r="A854" s="7" t="s">
        <v>213</v>
      </c>
      <c r="B854" s="19" t="s">
        <v>288</v>
      </c>
      <c r="C854" s="19"/>
      <c r="D854" s="18">
        <v>1</v>
      </c>
      <c r="E854" s="18"/>
      <c r="F854" s="20" t="s">
        <v>28</v>
      </c>
      <c r="G854" s="43"/>
      <c r="H854" s="48">
        <v>42319</v>
      </c>
      <c r="I854" s="48">
        <v>42319</v>
      </c>
      <c r="J854" s="46" t="s">
        <v>12</v>
      </c>
      <c r="K854" s="18"/>
      <c r="L854" s="17">
        <v>200</v>
      </c>
      <c r="M854" s="17" t="e">
        <f>#N/A</f>
        <v>#N/A</v>
      </c>
    </row>
    <row r="855" spans="1:13" ht="45" customHeight="1">
      <c r="A855" s="7" t="s">
        <v>213</v>
      </c>
      <c r="B855" s="19" t="s">
        <v>289</v>
      </c>
      <c r="C855" s="19"/>
      <c r="D855" s="18">
        <v>1</v>
      </c>
      <c r="E855" s="18"/>
      <c r="F855" s="20" t="s">
        <v>28</v>
      </c>
      <c r="G855" s="43"/>
      <c r="H855" s="48">
        <v>42328</v>
      </c>
      <c r="I855" s="48">
        <v>42328</v>
      </c>
      <c r="J855" s="46" t="s">
        <v>12</v>
      </c>
      <c r="K855" s="18"/>
      <c r="L855" s="17">
        <v>200</v>
      </c>
      <c r="M855" s="17" t="e">
        <f>#N/A</f>
        <v>#N/A</v>
      </c>
    </row>
    <row r="856" spans="1:13" ht="45" customHeight="1">
      <c r="A856" s="7" t="s">
        <v>213</v>
      </c>
      <c r="B856" s="19" t="s">
        <v>290</v>
      </c>
      <c r="C856" s="19"/>
      <c r="D856" s="18">
        <v>1</v>
      </c>
      <c r="E856" s="18"/>
      <c r="F856" s="20" t="s">
        <v>28</v>
      </c>
      <c r="G856" s="43"/>
      <c r="H856" s="48">
        <v>42325</v>
      </c>
      <c r="I856" s="48">
        <v>42319</v>
      </c>
      <c r="J856" s="46" t="s">
        <v>12</v>
      </c>
      <c r="K856" s="18"/>
      <c r="L856" s="17">
        <v>183</v>
      </c>
      <c r="M856" s="17" t="e">
        <f>#N/A</f>
        <v>#N/A</v>
      </c>
    </row>
    <row r="857" spans="1:13" ht="45" customHeight="1">
      <c r="A857" s="7" t="s">
        <v>213</v>
      </c>
      <c r="B857" s="19" t="s">
        <v>13</v>
      </c>
      <c r="C857" s="19"/>
      <c r="D857" s="18">
        <v>1</v>
      </c>
      <c r="E857" s="18"/>
      <c r="F857" s="20" t="s">
        <v>14</v>
      </c>
      <c r="G857" s="43"/>
      <c r="H857" s="48">
        <v>42325</v>
      </c>
      <c r="I857" s="48">
        <v>42325</v>
      </c>
      <c r="J857" s="46" t="s">
        <v>12</v>
      </c>
      <c r="K857" s="18"/>
      <c r="L857" s="17">
        <v>1650</v>
      </c>
      <c r="M857" s="17" t="e">
        <f>#N/A</f>
        <v>#N/A</v>
      </c>
    </row>
    <row r="858" spans="1:13" ht="45" customHeight="1">
      <c r="A858" s="7" t="s">
        <v>213</v>
      </c>
      <c r="B858" s="19" t="s">
        <v>291</v>
      </c>
      <c r="C858" s="19"/>
      <c r="D858" s="18">
        <v>1</v>
      </c>
      <c r="E858" s="18"/>
      <c r="F858" s="20" t="s">
        <v>28</v>
      </c>
      <c r="G858" s="43"/>
      <c r="H858" s="48">
        <v>42111</v>
      </c>
      <c r="I858" s="48">
        <v>42111</v>
      </c>
      <c r="J858" s="46" t="s">
        <v>12</v>
      </c>
      <c r="K858" s="18"/>
      <c r="L858" s="17">
        <v>406</v>
      </c>
      <c r="M858" s="17" t="e">
        <f>#N/A</f>
        <v>#N/A</v>
      </c>
    </row>
    <row r="859" spans="1:13" ht="45" customHeight="1">
      <c r="A859" s="7" t="s">
        <v>213</v>
      </c>
      <c r="B859" s="19" t="s">
        <v>292</v>
      </c>
      <c r="C859" s="19"/>
      <c r="D859" s="18">
        <v>1</v>
      </c>
      <c r="E859" s="18"/>
      <c r="F859" s="20" t="s">
        <v>28</v>
      </c>
      <c r="G859" s="43"/>
      <c r="H859" s="48">
        <v>42144</v>
      </c>
      <c r="I859" s="48">
        <v>42144</v>
      </c>
      <c r="J859" s="46" t="s">
        <v>12</v>
      </c>
      <c r="K859" s="18"/>
      <c r="L859" s="17">
        <v>684</v>
      </c>
      <c r="M859" s="17" t="e">
        <f>#N/A</f>
        <v>#N/A</v>
      </c>
    </row>
    <row r="860" spans="1:13" ht="45" customHeight="1">
      <c r="A860" s="7" t="s">
        <v>213</v>
      </c>
      <c r="B860" s="19" t="s">
        <v>293</v>
      </c>
      <c r="C860" s="19"/>
      <c r="D860" s="18">
        <v>1</v>
      </c>
      <c r="E860" s="18"/>
      <c r="F860" s="20" t="s">
        <v>28</v>
      </c>
      <c r="G860" s="43"/>
      <c r="H860" s="48">
        <v>42063</v>
      </c>
      <c r="I860" s="48">
        <v>42064</v>
      </c>
      <c r="J860" s="46" t="s">
        <v>12</v>
      </c>
      <c r="K860" s="18"/>
      <c r="L860" s="17">
        <v>680</v>
      </c>
      <c r="M860" s="17" t="e">
        <f>#N/A</f>
        <v>#N/A</v>
      </c>
    </row>
    <row r="861" spans="1:13" ht="45" customHeight="1">
      <c r="A861" s="7" t="s">
        <v>213</v>
      </c>
      <c r="B861" s="19" t="s">
        <v>294</v>
      </c>
      <c r="C861" s="19"/>
      <c r="D861" s="18">
        <v>1</v>
      </c>
      <c r="E861" s="18"/>
      <c r="F861" s="20" t="s">
        <v>28</v>
      </c>
      <c r="G861" s="43"/>
      <c r="H861" s="48">
        <v>42143</v>
      </c>
      <c r="I861" s="48">
        <v>42143</v>
      </c>
      <c r="J861" s="46" t="s">
        <v>12</v>
      </c>
      <c r="K861" s="18"/>
      <c r="L861" s="17">
        <v>604</v>
      </c>
      <c r="M861" s="17" t="e">
        <f>#N/A</f>
        <v>#N/A</v>
      </c>
    </row>
    <row r="862" spans="1:13" ht="45" customHeight="1">
      <c r="A862" s="7" t="s">
        <v>213</v>
      </c>
      <c r="B862" s="19" t="s">
        <v>295</v>
      </c>
      <c r="C862" s="19"/>
      <c r="D862" s="18">
        <v>1</v>
      </c>
      <c r="E862" s="18"/>
      <c r="F862" s="20" t="s">
        <v>28</v>
      </c>
      <c r="G862" s="43"/>
      <c r="H862" s="48">
        <v>42140</v>
      </c>
      <c r="I862" s="48">
        <v>42142</v>
      </c>
      <c r="J862" s="46" t="s">
        <v>12</v>
      </c>
      <c r="K862" s="18"/>
      <c r="L862" s="17">
        <v>684</v>
      </c>
      <c r="M862" s="17" t="e">
        <f>#N/A</f>
        <v>#N/A</v>
      </c>
    </row>
    <row r="863" spans="1:13" ht="45" customHeight="1">
      <c r="A863" s="7" t="s">
        <v>213</v>
      </c>
      <c r="B863" s="19" t="s">
        <v>296</v>
      </c>
      <c r="C863" s="19"/>
      <c r="D863" s="18">
        <v>1</v>
      </c>
      <c r="E863" s="18"/>
      <c r="F863" s="20" t="s">
        <v>28</v>
      </c>
      <c r="G863" s="43"/>
      <c r="H863" s="48">
        <v>42133</v>
      </c>
      <c r="I863" s="48">
        <v>42133</v>
      </c>
      <c r="J863" s="46" t="s">
        <v>12</v>
      </c>
      <c r="K863" s="18"/>
      <c r="L863" s="17">
        <v>684</v>
      </c>
      <c r="M863" s="17" t="e">
        <f>#N/A</f>
        <v>#N/A</v>
      </c>
    </row>
    <row r="864" spans="1:13" ht="45" customHeight="1">
      <c r="A864" s="7" t="s">
        <v>213</v>
      </c>
      <c r="B864" s="19" t="s">
        <v>297</v>
      </c>
      <c r="C864" s="19"/>
      <c r="D864" s="18">
        <v>1</v>
      </c>
      <c r="E864" s="18"/>
      <c r="F864" s="20" t="s">
        <v>28</v>
      </c>
      <c r="G864" s="43"/>
      <c r="H864" s="48">
        <v>42137</v>
      </c>
      <c r="I864" s="48">
        <v>42137</v>
      </c>
      <c r="J864" s="46" t="s">
        <v>12</v>
      </c>
      <c r="K864" s="18"/>
      <c r="L864" s="17">
        <v>684</v>
      </c>
      <c r="M864" s="17" t="e">
        <f>#N/A</f>
        <v>#N/A</v>
      </c>
    </row>
    <row r="865" spans="1:13" ht="45" customHeight="1">
      <c r="A865" s="7" t="s">
        <v>213</v>
      </c>
      <c r="B865" s="19" t="s">
        <v>298</v>
      </c>
      <c r="C865" s="19"/>
      <c r="D865" s="18">
        <v>1</v>
      </c>
      <c r="E865" s="18"/>
      <c r="F865" s="20" t="s">
        <v>28</v>
      </c>
      <c r="G865" s="43"/>
      <c r="H865" s="48">
        <v>42167</v>
      </c>
      <c r="I865" s="48">
        <v>42167</v>
      </c>
      <c r="J865" s="46" t="s">
        <v>12</v>
      </c>
      <c r="K865" s="18"/>
      <c r="L865" s="17">
        <v>684</v>
      </c>
      <c r="M865" s="17" t="e">
        <f>#N/A</f>
        <v>#N/A</v>
      </c>
    </row>
    <row r="866" spans="1:13" ht="45" customHeight="1">
      <c r="A866" s="7" t="s">
        <v>213</v>
      </c>
      <c r="B866" s="19" t="s">
        <v>298</v>
      </c>
      <c r="C866" s="19"/>
      <c r="D866" s="18">
        <v>1</v>
      </c>
      <c r="E866" s="18"/>
      <c r="F866" s="20" t="s">
        <v>28</v>
      </c>
      <c r="G866" s="43"/>
      <c r="H866" s="48">
        <v>42167</v>
      </c>
      <c r="I866" s="48">
        <v>42167</v>
      </c>
      <c r="J866" s="46" t="s">
        <v>12</v>
      </c>
      <c r="K866" s="18"/>
      <c r="L866" s="17">
        <v>100</v>
      </c>
      <c r="M866" s="17" t="e">
        <f>#N/A</f>
        <v>#N/A</v>
      </c>
    </row>
    <row r="867" spans="1:13" ht="45" customHeight="1">
      <c r="A867" s="7" t="s">
        <v>213</v>
      </c>
      <c r="B867" s="19" t="s">
        <v>291</v>
      </c>
      <c r="C867" s="19"/>
      <c r="D867" s="18">
        <v>1</v>
      </c>
      <c r="E867" s="18"/>
      <c r="F867" s="20" t="s">
        <v>28</v>
      </c>
      <c r="G867" s="43"/>
      <c r="H867" s="48">
        <v>42111</v>
      </c>
      <c r="I867" s="48">
        <v>42111</v>
      </c>
      <c r="J867" s="46" t="s">
        <v>12</v>
      </c>
      <c r="K867" s="18"/>
      <c r="L867" s="17">
        <v>51</v>
      </c>
      <c r="M867" s="17" t="e">
        <f>#N/A</f>
        <v>#N/A</v>
      </c>
    </row>
    <row r="868" spans="1:13" ht="45" customHeight="1">
      <c r="A868" s="7" t="s">
        <v>213</v>
      </c>
      <c r="B868" s="19" t="s">
        <v>294</v>
      </c>
      <c r="C868" s="19"/>
      <c r="D868" s="18">
        <v>1</v>
      </c>
      <c r="E868" s="18"/>
      <c r="F868" s="20" t="s">
        <v>28</v>
      </c>
      <c r="G868" s="43"/>
      <c r="H868" s="48">
        <v>42143</v>
      </c>
      <c r="I868" s="48">
        <v>42143</v>
      </c>
      <c r="J868" s="46" t="s">
        <v>12</v>
      </c>
      <c r="K868" s="18"/>
      <c r="L868" s="17">
        <v>97</v>
      </c>
      <c r="M868" s="17" t="e">
        <f>#N/A</f>
        <v>#N/A</v>
      </c>
    </row>
    <row r="869" spans="1:13" ht="45" customHeight="1">
      <c r="A869" s="7" t="s">
        <v>213</v>
      </c>
      <c r="B869" s="19" t="s">
        <v>297</v>
      </c>
      <c r="C869" s="19"/>
      <c r="D869" s="18">
        <v>1</v>
      </c>
      <c r="E869" s="18"/>
      <c r="F869" s="20" t="s">
        <v>28</v>
      </c>
      <c r="G869" s="43"/>
      <c r="H869" s="48">
        <v>42137</v>
      </c>
      <c r="I869" s="48">
        <v>42137</v>
      </c>
      <c r="J869" s="46" t="s">
        <v>12</v>
      </c>
      <c r="K869" s="18"/>
      <c r="L869" s="17">
        <v>279</v>
      </c>
      <c r="M869" s="17" t="e">
        <f>#N/A</f>
        <v>#N/A</v>
      </c>
    </row>
    <row r="870" spans="1:13" ht="45" customHeight="1">
      <c r="A870" s="7" t="s">
        <v>213</v>
      </c>
      <c r="B870" s="19" t="s">
        <v>13</v>
      </c>
      <c r="C870" s="19"/>
      <c r="D870" s="18">
        <v>1</v>
      </c>
      <c r="E870" s="18"/>
      <c r="F870" s="20" t="s">
        <v>14</v>
      </c>
      <c r="G870" s="43"/>
      <c r="H870" s="48">
        <v>42137</v>
      </c>
      <c r="I870" s="48">
        <v>42137</v>
      </c>
      <c r="J870" s="46" t="s">
        <v>12</v>
      </c>
      <c r="K870" s="18"/>
      <c r="L870" s="17">
        <v>58</v>
      </c>
      <c r="M870" s="17" t="e">
        <f>#N/A</f>
        <v>#N/A</v>
      </c>
    </row>
    <row r="871" spans="1:13" ht="45" customHeight="1">
      <c r="A871" s="7" t="s">
        <v>299</v>
      </c>
      <c r="B871" s="19" t="s">
        <v>13</v>
      </c>
      <c r="C871" s="19"/>
      <c r="D871" s="18">
        <v>1</v>
      </c>
      <c r="E871" s="18"/>
      <c r="F871" s="20" t="s">
        <v>14</v>
      </c>
      <c r="G871" s="43"/>
      <c r="H871" s="48">
        <v>42221</v>
      </c>
      <c r="I871" s="48">
        <v>42221</v>
      </c>
      <c r="J871" s="46" t="s">
        <v>12</v>
      </c>
      <c r="K871" s="18"/>
      <c r="L871" s="17">
        <v>470</v>
      </c>
      <c r="M871" s="17"/>
    </row>
    <row r="872" spans="1:13" ht="45" customHeight="1">
      <c r="A872" s="7" t="s">
        <v>299</v>
      </c>
      <c r="B872" s="19" t="s">
        <v>300</v>
      </c>
      <c r="C872" s="19"/>
      <c r="D872" s="18">
        <v>1</v>
      </c>
      <c r="E872" s="18"/>
      <c r="F872" s="20" t="s">
        <v>11</v>
      </c>
      <c r="G872" s="43"/>
      <c r="H872" s="48">
        <v>42278</v>
      </c>
      <c r="I872" s="48">
        <v>42280</v>
      </c>
      <c r="J872" s="46" t="s">
        <v>12</v>
      </c>
      <c r="K872" s="18"/>
      <c r="L872" s="17">
        <v>3913</v>
      </c>
      <c r="M872" s="17"/>
    </row>
    <row r="873" spans="1:13" ht="45" customHeight="1">
      <c r="A873" s="7" t="s">
        <v>299</v>
      </c>
      <c r="B873" s="19" t="s">
        <v>208</v>
      </c>
      <c r="C873" s="19"/>
      <c r="D873" s="18">
        <v>1</v>
      </c>
      <c r="E873" s="18"/>
      <c r="F873" s="20" t="s">
        <v>11</v>
      </c>
      <c r="G873" s="43"/>
      <c r="H873" s="48">
        <v>42312</v>
      </c>
      <c r="I873" s="48">
        <v>42312</v>
      </c>
      <c r="J873" s="46" t="s">
        <v>12</v>
      </c>
      <c r="K873" s="18"/>
      <c r="L873" s="17">
        <v>2975</v>
      </c>
      <c r="M873" s="17"/>
    </row>
    <row r="874" spans="1:13" ht="45" customHeight="1">
      <c r="A874" s="7" t="s">
        <v>299</v>
      </c>
      <c r="B874" s="19" t="s">
        <v>209</v>
      </c>
      <c r="C874" s="19"/>
      <c r="D874" s="18">
        <v>1</v>
      </c>
      <c r="E874" s="18"/>
      <c r="F874" s="20" t="s">
        <v>11</v>
      </c>
      <c r="G874" s="43"/>
      <c r="H874" s="48">
        <v>42306</v>
      </c>
      <c r="I874" s="48">
        <v>42306</v>
      </c>
      <c r="J874" s="46" t="s">
        <v>12</v>
      </c>
      <c r="K874" s="18"/>
      <c r="L874" s="17">
        <v>3488</v>
      </c>
      <c r="M874" s="17"/>
    </row>
    <row r="875" spans="1:13" ht="45" customHeight="1">
      <c r="A875" s="7" t="s">
        <v>299</v>
      </c>
      <c r="B875" s="19" t="s">
        <v>13</v>
      </c>
      <c r="C875" s="19"/>
      <c r="D875" s="18">
        <v>1</v>
      </c>
      <c r="E875" s="18"/>
      <c r="F875" s="20" t="s">
        <v>14</v>
      </c>
      <c r="G875" s="43"/>
      <c r="H875" s="48">
        <v>42307</v>
      </c>
      <c r="I875" s="48">
        <v>42307</v>
      </c>
      <c r="J875" s="46" t="s">
        <v>12</v>
      </c>
      <c r="K875" s="18"/>
      <c r="L875" s="17">
        <v>915</v>
      </c>
      <c r="M875" s="17"/>
    </row>
    <row r="876" spans="1:13" ht="45" customHeight="1">
      <c r="A876" s="7" t="s">
        <v>301</v>
      </c>
      <c r="B876" s="19" t="s">
        <v>76</v>
      </c>
      <c r="C876" s="19"/>
      <c r="D876" s="18">
        <v>1</v>
      </c>
      <c r="E876" s="18"/>
      <c r="F876" s="20" t="s">
        <v>14</v>
      </c>
      <c r="G876" s="43"/>
      <c r="H876" s="48">
        <v>42010</v>
      </c>
      <c r="I876" s="48">
        <v>42010</v>
      </c>
      <c r="J876" s="46" t="s">
        <v>12</v>
      </c>
      <c r="K876" s="18"/>
      <c r="L876" s="17">
        <v>2888.59</v>
      </c>
      <c r="M876" s="17"/>
    </row>
    <row r="877" spans="1:13" ht="45" customHeight="1">
      <c r="A877" s="7" t="s">
        <v>301</v>
      </c>
      <c r="B877" s="19" t="s">
        <v>302</v>
      </c>
      <c r="C877" s="19"/>
      <c r="D877" s="18">
        <v>1</v>
      </c>
      <c r="E877" s="18"/>
      <c r="F877" s="20" t="s">
        <v>28</v>
      </c>
      <c r="G877" s="43"/>
      <c r="H877" s="48">
        <v>42066</v>
      </c>
      <c r="I877" s="48">
        <v>42066</v>
      </c>
      <c r="J877" s="46" t="s">
        <v>12</v>
      </c>
      <c r="K877" s="18"/>
      <c r="L877" s="17">
        <v>580.01</v>
      </c>
      <c r="M877" s="17"/>
    </row>
    <row r="878" spans="1:13" ht="45" customHeight="1">
      <c r="A878" s="7" t="s">
        <v>301</v>
      </c>
      <c r="B878" s="19" t="s">
        <v>302</v>
      </c>
      <c r="C878" s="19"/>
      <c r="D878" s="18">
        <v>1</v>
      </c>
      <c r="E878" s="18"/>
      <c r="F878" s="20" t="s">
        <v>28</v>
      </c>
      <c r="G878" s="43"/>
      <c r="H878" s="48">
        <v>42066</v>
      </c>
      <c r="I878" s="48">
        <v>42066</v>
      </c>
      <c r="J878" s="46" t="s">
        <v>12</v>
      </c>
      <c r="K878" s="18"/>
      <c r="L878" s="17">
        <v>200</v>
      </c>
      <c r="M878" s="17"/>
    </row>
    <row r="879" spans="1:13" ht="45" customHeight="1">
      <c r="A879" s="7" t="s">
        <v>301</v>
      </c>
      <c r="B879" s="19" t="s">
        <v>303</v>
      </c>
      <c r="C879" s="19"/>
      <c r="D879" s="18">
        <v>1</v>
      </c>
      <c r="E879" s="18"/>
      <c r="F879" s="20" t="s">
        <v>28</v>
      </c>
      <c r="G879" s="43"/>
      <c r="H879" s="48">
        <v>42025</v>
      </c>
      <c r="I879" s="48">
        <v>42025</v>
      </c>
      <c r="J879" s="46" t="s">
        <v>12</v>
      </c>
      <c r="K879" s="18"/>
      <c r="L879" s="17">
        <v>360</v>
      </c>
      <c r="M879" s="17"/>
    </row>
    <row r="880" spans="1:13" ht="45" customHeight="1">
      <c r="A880" s="7" t="s">
        <v>301</v>
      </c>
      <c r="B880" s="19" t="s">
        <v>304</v>
      </c>
      <c r="C880" s="19"/>
      <c r="D880" s="18">
        <v>1</v>
      </c>
      <c r="E880" s="18"/>
      <c r="F880" s="20" t="s">
        <v>28</v>
      </c>
      <c r="G880" s="43"/>
      <c r="H880" s="48">
        <v>42018</v>
      </c>
      <c r="I880" s="48">
        <v>42018</v>
      </c>
      <c r="J880" s="46" t="s">
        <v>12</v>
      </c>
      <c r="K880" s="18"/>
      <c r="L880" s="17">
        <v>192</v>
      </c>
      <c r="M880" s="17"/>
    </row>
    <row r="881" spans="1:13" ht="45" customHeight="1">
      <c r="A881" s="7" t="s">
        <v>301</v>
      </c>
      <c r="B881" s="19" t="s">
        <v>305</v>
      </c>
      <c r="C881" s="19"/>
      <c r="D881" s="18">
        <v>1</v>
      </c>
      <c r="E881" s="18"/>
      <c r="F881" s="20" t="s">
        <v>28</v>
      </c>
      <c r="G881" s="43"/>
      <c r="H881" s="48">
        <v>42029</v>
      </c>
      <c r="I881" s="48">
        <v>42029</v>
      </c>
      <c r="J881" s="46" t="s">
        <v>12</v>
      </c>
      <c r="K881" s="18"/>
      <c r="L881" s="17">
        <v>184</v>
      </c>
      <c r="M881" s="17"/>
    </row>
    <row r="882" spans="1:13" ht="45" customHeight="1">
      <c r="A882" s="7" t="s">
        <v>301</v>
      </c>
      <c r="B882" s="19" t="s">
        <v>304</v>
      </c>
      <c r="C882" s="19"/>
      <c r="D882" s="18">
        <v>1</v>
      </c>
      <c r="E882" s="18"/>
      <c r="F882" s="20" t="s">
        <v>28</v>
      </c>
      <c r="G882" s="43"/>
      <c r="H882" s="48">
        <v>42018</v>
      </c>
      <c r="I882" s="48">
        <v>42018</v>
      </c>
      <c r="J882" s="46" t="s">
        <v>12</v>
      </c>
      <c r="K882" s="18"/>
      <c r="L882" s="17">
        <v>376</v>
      </c>
      <c r="M882" s="17"/>
    </row>
    <row r="883" spans="1:13" ht="45" customHeight="1">
      <c r="A883" s="7" t="s">
        <v>301</v>
      </c>
      <c r="B883" s="19" t="s">
        <v>306</v>
      </c>
      <c r="C883" s="19"/>
      <c r="D883" s="18">
        <v>1</v>
      </c>
      <c r="E883" s="18"/>
      <c r="F883" s="20" t="s">
        <v>23</v>
      </c>
      <c r="G883" s="43"/>
      <c r="H883" s="48">
        <v>42045</v>
      </c>
      <c r="I883" s="48">
        <v>42045</v>
      </c>
      <c r="J883" s="46" t="s">
        <v>12</v>
      </c>
      <c r="K883" s="18"/>
      <c r="L883" s="17">
        <v>1310</v>
      </c>
      <c r="M883" s="17"/>
    </row>
    <row r="884" spans="1:13" ht="45" customHeight="1">
      <c r="A884" s="7" t="s">
        <v>301</v>
      </c>
      <c r="B884" s="19" t="s">
        <v>307</v>
      </c>
      <c r="C884" s="19"/>
      <c r="D884" s="18">
        <v>1</v>
      </c>
      <c r="E884" s="18"/>
      <c r="F884" s="20" t="s">
        <v>28</v>
      </c>
      <c r="G884" s="43"/>
      <c r="H884" s="48">
        <v>42041</v>
      </c>
      <c r="I884" s="48">
        <v>42041</v>
      </c>
      <c r="J884" s="46" t="s">
        <v>12</v>
      </c>
      <c r="K884" s="18"/>
      <c r="L884" s="17">
        <v>356</v>
      </c>
      <c r="M884" s="17"/>
    </row>
    <row r="885" spans="1:13" ht="45" customHeight="1">
      <c r="A885" s="7" t="s">
        <v>301</v>
      </c>
      <c r="B885" s="19" t="s">
        <v>307</v>
      </c>
      <c r="C885" s="19"/>
      <c r="D885" s="18">
        <v>1</v>
      </c>
      <c r="E885" s="18"/>
      <c r="F885" s="20" t="s">
        <v>28</v>
      </c>
      <c r="G885" s="43"/>
      <c r="H885" s="48">
        <v>42041</v>
      </c>
      <c r="I885" s="48">
        <v>42041</v>
      </c>
      <c r="J885" s="46" t="s">
        <v>12</v>
      </c>
      <c r="K885" s="18"/>
      <c r="L885" s="17">
        <v>353</v>
      </c>
      <c r="M885" s="17"/>
    </row>
    <row r="886" spans="1:13" ht="45" customHeight="1">
      <c r="A886" s="7" t="s">
        <v>301</v>
      </c>
      <c r="B886" s="19" t="s">
        <v>306</v>
      </c>
      <c r="C886" s="19"/>
      <c r="D886" s="18">
        <v>1</v>
      </c>
      <c r="E886" s="18"/>
      <c r="F886" s="20" t="s">
        <v>23</v>
      </c>
      <c r="G886" s="43"/>
      <c r="H886" s="48">
        <v>42045</v>
      </c>
      <c r="I886" s="48">
        <v>42045</v>
      </c>
      <c r="J886" s="46" t="s">
        <v>12</v>
      </c>
      <c r="K886" s="18"/>
      <c r="L886" s="17">
        <v>200</v>
      </c>
      <c r="M886" s="17"/>
    </row>
    <row r="887" spans="1:13" ht="45" customHeight="1">
      <c r="A887" s="7" t="s">
        <v>301</v>
      </c>
      <c r="B887" s="19" t="s">
        <v>307</v>
      </c>
      <c r="C887" s="19"/>
      <c r="D887" s="18">
        <v>1</v>
      </c>
      <c r="E887" s="18"/>
      <c r="F887" s="20" t="s">
        <v>28</v>
      </c>
      <c r="G887" s="43"/>
      <c r="H887" s="48">
        <v>42041</v>
      </c>
      <c r="I887" s="48">
        <v>42041</v>
      </c>
      <c r="J887" s="46" t="s">
        <v>12</v>
      </c>
      <c r="K887" s="18"/>
      <c r="L887" s="17">
        <v>260</v>
      </c>
      <c r="M887" s="17"/>
    </row>
    <row r="888" spans="1:13" ht="45" customHeight="1">
      <c r="A888" s="7" t="s">
        <v>301</v>
      </c>
      <c r="B888" s="19" t="s">
        <v>307</v>
      </c>
      <c r="C888" s="19"/>
      <c r="D888" s="18">
        <v>1</v>
      </c>
      <c r="E888" s="18"/>
      <c r="F888" s="20" t="s">
        <v>28</v>
      </c>
      <c r="G888" s="43"/>
      <c r="H888" s="48">
        <v>42041</v>
      </c>
      <c r="I888" s="48">
        <v>42041</v>
      </c>
      <c r="J888" s="46" t="s">
        <v>12</v>
      </c>
      <c r="K888" s="18"/>
      <c r="L888" s="17">
        <v>165</v>
      </c>
      <c r="M888" s="17"/>
    </row>
    <row r="889" spans="1:13" ht="45" customHeight="1">
      <c r="A889" s="7" t="s">
        <v>301</v>
      </c>
      <c r="B889" s="19" t="s">
        <v>308</v>
      </c>
      <c r="C889" s="19"/>
      <c r="D889" s="18">
        <v>2</v>
      </c>
      <c r="E889" s="18"/>
      <c r="F889" s="20" t="s">
        <v>28</v>
      </c>
      <c r="G889" s="43"/>
      <c r="H889" s="48">
        <v>42095</v>
      </c>
      <c r="I889" s="48">
        <v>42095</v>
      </c>
      <c r="J889" s="46" t="s">
        <v>12</v>
      </c>
      <c r="K889" s="18"/>
      <c r="L889" s="17">
        <v>1112</v>
      </c>
      <c r="M889" s="17"/>
    </row>
    <row r="890" spans="1:13" ht="45" customHeight="1">
      <c r="A890" s="7" t="s">
        <v>301</v>
      </c>
      <c r="B890" s="19" t="s">
        <v>309</v>
      </c>
      <c r="C890" s="19"/>
      <c r="D890" s="18">
        <v>1</v>
      </c>
      <c r="E890" s="18"/>
      <c r="F890" s="20" t="s">
        <v>28</v>
      </c>
      <c r="G890" s="43"/>
      <c r="H890" s="48">
        <v>42047</v>
      </c>
      <c r="I890" s="48">
        <v>42047</v>
      </c>
      <c r="J890" s="46" t="s">
        <v>12</v>
      </c>
      <c r="K890" s="18"/>
      <c r="L890" s="17">
        <v>124</v>
      </c>
      <c r="M890" s="17"/>
    </row>
    <row r="891" spans="1:13" ht="45" customHeight="1">
      <c r="A891" s="7" t="s">
        <v>301</v>
      </c>
      <c r="B891" s="19" t="s">
        <v>13</v>
      </c>
      <c r="C891" s="19"/>
      <c r="D891" s="18">
        <v>1</v>
      </c>
      <c r="E891" s="18"/>
      <c r="F891" s="20" t="s">
        <v>14</v>
      </c>
      <c r="G891" s="43"/>
      <c r="H891" s="48">
        <v>42047</v>
      </c>
      <c r="I891" s="48">
        <v>42047</v>
      </c>
      <c r="J891" s="46" t="s">
        <v>12</v>
      </c>
      <c r="K891" s="18"/>
      <c r="L891" s="17">
        <v>369</v>
      </c>
      <c r="M891" s="17"/>
    </row>
    <row r="892" spans="1:13" ht="45" customHeight="1">
      <c r="A892" s="7" t="s">
        <v>301</v>
      </c>
      <c r="B892" s="19" t="s">
        <v>310</v>
      </c>
      <c r="C892" s="19"/>
      <c r="D892" s="18">
        <v>1</v>
      </c>
      <c r="E892" s="18"/>
      <c r="F892" s="20" t="s">
        <v>28</v>
      </c>
      <c r="G892" s="43"/>
      <c r="H892" s="48">
        <v>42076</v>
      </c>
      <c r="I892" s="48">
        <v>42076</v>
      </c>
      <c r="J892" s="46" t="s">
        <v>12</v>
      </c>
      <c r="K892" s="18"/>
      <c r="L892" s="17">
        <v>580</v>
      </c>
      <c r="M892" s="17"/>
    </row>
    <row r="893" spans="1:13" ht="45" customHeight="1">
      <c r="A893" s="7" t="s">
        <v>301</v>
      </c>
      <c r="B893" s="19" t="s">
        <v>311</v>
      </c>
      <c r="C893" s="19"/>
      <c r="D893" s="18">
        <v>1</v>
      </c>
      <c r="E893" s="18"/>
      <c r="F893" s="20" t="s">
        <v>28</v>
      </c>
      <c r="G893" s="43"/>
      <c r="H893" s="48">
        <v>42032</v>
      </c>
      <c r="I893" s="48">
        <v>42032</v>
      </c>
      <c r="J893" s="46" t="s">
        <v>12</v>
      </c>
      <c r="K893" s="18"/>
      <c r="L893" s="17">
        <v>526</v>
      </c>
      <c r="M893" s="17"/>
    </row>
    <row r="894" spans="1:13" ht="45" customHeight="1">
      <c r="A894" s="7" t="s">
        <v>301</v>
      </c>
      <c r="B894" s="19" t="s">
        <v>312</v>
      </c>
      <c r="C894" s="19"/>
      <c r="D894" s="18">
        <v>1</v>
      </c>
      <c r="E894" s="18"/>
      <c r="F894" s="20" t="s">
        <v>28</v>
      </c>
      <c r="G894" s="43"/>
      <c r="H894" s="48">
        <v>42054</v>
      </c>
      <c r="I894" s="48">
        <v>42054</v>
      </c>
      <c r="J894" s="46" t="s">
        <v>12</v>
      </c>
      <c r="K894" s="18"/>
      <c r="L894" s="17">
        <v>463.6</v>
      </c>
      <c r="M894" s="17"/>
    </row>
    <row r="895" spans="1:13" ht="45" customHeight="1">
      <c r="A895" s="7" t="s">
        <v>301</v>
      </c>
      <c r="B895" s="19" t="s">
        <v>313</v>
      </c>
      <c r="C895" s="19"/>
      <c r="D895" s="18">
        <v>1</v>
      </c>
      <c r="E895" s="18"/>
      <c r="F895" s="20" t="s">
        <v>28</v>
      </c>
      <c r="G895" s="43"/>
      <c r="H895" s="48">
        <v>42060</v>
      </c>
      <c r="I895" s="48">
        <v>42060</v>
      </c>
      <c r="J895" s="46" t="s">
        <v>12</v>
      </c>
      <c r="K895" s="18"/>
      <c r="L895" s="17">
        <v>356</v>
      </c>
      <c r="M895" s="17"/>
    </row>
    <row r="896" spans="1:13" ht="45" customHeight="1">
      <c r="A896" s="7" t="s">
        <v>301</v>
      </c>
      <c r="B896" s="19" t="s">
        <v>314</v>
      </c>
      <c r="C896" s="19"/>
      <c r="D896" s="18">
        <v>1</v>
      </c>
      <c r="E896" s="18"/>
      <c r="F896" s="20" t="s">
        <v>23</v>
      </c>
      <c r="G896" s="43"/>
      <c r="H896" s="48">
        <v>42058</v>
      </c>
      <c r="I896" s="48">
        <v>42058</v>
      </c>
      <c r="J896" s="46" t="s">
        <v>12</v>
      </c>
      <c r="K896" s="18"/>
      <c r="L896" s="17">
        <v>1230</v>
      </c>
      <c r="M896" s="17"/>
    </row>
    <row r="897" spans="1:13" ht="45" customHeight="1">
      <c r="A897" s="7" t="s">
        <v>301</v>
      </c>
      <c r="B897" s="19" t="s">
        <v>314</v>
      </c>
      <c r="C897" s="19"/>
      <c r="D897" s="18">
        <v>1</v>
      </c>
      <c r="E897" s="18"/>
      <c r="F897" s="20" t="s">
        <v>23</v>
      </c>
      <c r="G897" s="43"/>
      <c r="H897" s="48">
        <v>42076</v>
      </c>
      <c r="I897" s="48">
        <v>42076</v>
      </c>
      <c r="J897" s="46" t="s">
        <v>12</v>
      </c>
      <c r="K897" s="18"/>
      <c r="L897" s="17">
        <v>30.5</v>
      </c>
      <c r="M897" s="17"/>
    </row>
    <row r="898" spans="1:13" ht="45" customHeight="1">
      <c r="A898" s="7" t="s">
        <v>301</v>
      </c>
      <c r="B898" s="19" t="s">
        <v>313</v>
      </c>
      <c r="C898" s="19"/>
      <c r="D898" s="18">
        <v>1</v>
      </c>
      <c r="E898" s="18"/>
      <c r="F898" s="20" t="s">
        <v>28</v>
      </c>
      <c r="G898" s="43"/>
      <c r="H898" s="48">
        <v>42061</v>
      </c>
      <c r="I898" s="48">
        <v>42061</v>
      </c>
      <c r="J898" s="46" t="s">
        <v>12</v>
      </c>
      <c r="K898" s="18"/>
      <c r="L898" s="17">
        <v>200</v>
      </c>
      <c r="M898" s="17"/>
    </row>
    <row r="899" spans="1:13" ht="45" customHeight="1">
      <c r="A899" s="7" t="s">
        <v>301</v>
      </c>
      <c r="B899" s="19" t="s">
        <v>310</v>
      </c>
      <c r="C899" s="19"/>
      <c r="D899" s="18">
        <v>1</v>
      </c>
      <c r="E899" s="18"/>
      <c r="F899" s="20" t="s">
        <v>28</v>
      </c>
      <c r="G899" s="43"/>
      <c r="H899" s="48">
        <v>42076</v>
      </c>
      <c r="I899" s="48">
        <v>42076</v>
      </c>
      <c r="J899" s="46" t="s">
        <v>12</v>
      </c>
      <c r="K899" s="18"/>
      <c r="L899" s="17">
        <v>89.5</v>
      </c>
      <c r="M899" s="17"/>
    </row>
    <row r="900" spans="1:13" ht="45" customHeight="1">
      <c r="A900" s="7" t="s">
        <v>301</v>
      </c>
      <c r="B900" s="19" t="s">
        <v>311</v>
      </c>
      <c r="C900" s="19"/>
      <c r="D900" s="18">
        <v>1</v>
      </c>
      <c r="E900" s="18"/>
      <c r="F900" s="20" t="s">
        <v>28</v>
      </c>
      <c r="G900" s="43"/>
      <c r="H900" s="48">
        <v>42032</v>
      </c>
      <c r="I900" s="48">
        <v>42032</v>
      </c>
      <c r="J900" s="46" t="s">
        <v>12</v>
      </c>
      <c r="K900" s="18"/>
      <c r="L900" s="17">
        <v>240</v>
      </c>
      <c r="M900" s="17"/>
    </row>
    <row r="901" spans="1:13" ht="45" customHeight="1">
      <c r="A901" s="7" t="s">
        <v>301</v>
      </c>
      <c r="B901" s="19" t="s">
        <v>312</v>
      </c>
      <c r="C901" s="19"/>
      <c r="D901" s="18">
        <v>1</v>
      </c>
      <c r="E901" s="18"/>
      <c r="F901" s="20" t="s">
        <v>28</v>
      </c>
      <c r="G901" s="43"/>
      <c r="H901" s="48">
        <v>42054</v>
      </c>
      <c r="I901" s="48">
        <v>42054</v>
      </c>
      <c r="J901" s="46" t="s">
        <v>12</v>
      </c>
      <c r="K901" s="18"/>
      <c r="L901" s="17">
        <v>178</v>
      </c>
      <c r="M901" s="17"/>
    </row>
    <row r="902" spans="1:13" ht="45" customHeight="1">
      <c r="A902" s="7" t="s">
        <v>301</v>
      </c>
      <c r="B902" s="19" t="s">
        <v>13</v>
      </c>
      <c r="C902" s="19"/>
      <c r="D902" s="18">
        <v>1</v>
      </c>
      <c r="E902" s="18"/>
      <c r="F902" s="20" t="s">
        <v>14</v>
      </c>
      <c r="G902" s="43"/>
      <c r="H902" s="48">
        <v>42085</v>
      </c>
      <c r="I902" s="48">
        <v>42085</v>
      </c>
      <c r="J902" s="46" t="s">
        <v>12</v>
      </c>
      <c r="K902" s="18"/>
      <c r="L902" s="17">
        <v>432</v>
      </c>
      <c r="M902" s="17"/>
    </row>
    <row r="903" spans="1:13" ht="45" customHeight="1">
      <c r="A903" s="7" t="s">
        <v>301</v>
      </c>
      <c r="B903" s="19" t="s">
        <v>315</v>
      </c>
      <c r="C903" s="19"/>
      <c r="D903" s="18">
        <v>2</v>
      </c>
      <c r="E903" s="18"/>
      <c r="F903" s="20" t="s">
        <v>28</v>
      </c>
      <c r="G903" s="43"/>
      <c r="H903" s="48">
        <v>42124</v>
      </c>
      <c r="I903" s="48">
        <v>42124</v>
      </c>
      <c r="J903" s="46" t="s">
        <v>12</v>
      </c>
      <c r="K903" s="18"/>
      <c r="L903" s="17">
        <v>400</v>
      </c>
      <c r="M903" s="17"/>
    </row>
    <row r="904" spans="1:13" ht="45" customHeight="1">
      <c r="A904" s="7" t="s">
        <v>301</v>
      </c>
      <c r="B904" s="19" t="s">
        <v>316</v>
      </c>
      <c r="C904" s="19"/>
      <c r="D904" s="18">
        <v>2</v>
      </c>
      <c r="E904" s="18"/>
      <c r="F904" s="20" t="s">
        <v>11</v>
      </c>
      <c r="G904" s="43"/>
      <c r="H904" s="48">
        <v>42139</v>
      </c>
      <c r="I904" s="48">
        <v>42139</v>
      </c>
      <c r="J904" s="46" t="s">
        <v>12</v>
      </c>
      <c r="K904" s="18"/>
      <c r="L904" s="17">
        <v>1240</v>
      </c>
      <c r="M904" s="17"/>
    </row>
    <row r="905" spans="1:13" ht="45" customHeight="1">
      <c r="A905" s="7" t="s">
        <v>301</v>
      </c>
      <c r="B905" s="19" t="s">
        <v>316</v>
      </c>
      <c r="C905" s="19"/>
      <c r="D905" s="18">
        <v>2</v>
      </c>
      <c r="E905" s="18"/>
      <c r="F905" s="20" t="s">
        <v>11</v>
      </c>
      <c r="G905" s="43"/>
      <c r="H905" s="48">
        <v>42139</v>
      </c>
      <c r="I905" s="48">
        <v>42139</v>
      </c>
      <c r="J905" s="46" t="s">
        <v>12</v>
      </c>
      <c r="K905" s="18"/>
      <c r="L905" s="17">
        <v>200</v>
      </c>
      <c r="M905" s="17"/>
    </row>
    <row r="906" spans="1:13" ht="45" customHeight="1">
      <c r="A906" s="7" t="s">
        <v>301</v>
      </c>
      <c r="B906" s="19" t="s">
        <v>13</v>
      </c>
      <c r="C906" s="19"/>
      <c r="D906" s="18">
        <v>1</v>
      </c>
      <c r="E906" s="18"/>
      <c r="F906" s="20" t="s">
        <v>14</v>
      </c>
      <c r="G906" s="43"/>
      <c r="H906" s="48">
        <v>42139</v>
      </c>
      <c r="I906" s="48">
        <v>42139</v>
      </c>
      <c r="J906" s="46" t="s">
        <v>12</v>
      </c>
      <c r="K906" s="18"/>
      <c r="L906" s="17">
        <v>170</v>
      </c>
      <c r="M906" s="17"/>
    </row>
    <row r="907" spans="1:13" ht="45" customHeight="1">
      <c r="A907" s="7" t="s">
        <v>301</v>
      </c>
      <c r="B907" s="19" t="s">
        <v>13</v>
      </c>
      <c r="C907" s="19"/>
      <c r="D907" s="18">
        <v>1</v>
      </c>
      <c r="E907" s="18"/>
      <c r="F907" s="20" t="s">
        <v>14</v>
      </c>
      <c r="G907" s="43"/>
      <c r="H907" s="48">
        <v>42212</v>
      </c>
      <c r="I907" s="48">
        <v>42212</v>
      </c>
      <c r="J907" s="46" t="s">
        <v>12</v>
      </c>
      <c r="K907" s="18"/>
      <c r="L907" s="17">
        <v>333</v>
      </c>
      <c r="M907" s="17"/>
    </row>
    <row r="908" spans="1:13" ht="45" customHeight="1">
      <c r="A908" s="7" t="s">
        <v>301</v>
      </c>
      <c r="B908" s="19" t="s">
        <v>13</v>
      </c>
      <c r="C908" s="19"/>
      <c r="D908" s="18">
        <v>1</v>
      </c>
      <c r="E908" s="18"/>
      <c r="F908" s="20" t="s">
        <v>14</v>
      </c>
      <c r="G908" s="43"/>
      <c r="H908" s="48">
        <v>42144</v>
      </c>
      <c r="I908" s="48">
        <v>42144</v>
      </c>
      <c r="J908" s="46" t="s">
        <v>12</v>
      </c>
      <c r="K908" s="18"/>
      <c r="L908" s="17">
        <v>520</v>
      </c>
      <c r="M908" s="17"/>
    </row>
    <row r="909" spans="1:13" ht="45" customHeight="1">
      <c r="A909" s="7" t="s">
        <v>301</v>
      </c>
      <c r="B909" s="19" t="s">
        <v>317</v>
      </c>
      <c r="C909" s="19"/>
      <c r="D909" s="18">
        <v>1</v>
      </c>
      <c r="E909" s="18"/>
      <c r="F909" s="20" t="s">
        <v>28</v>
      </c>
      <c r="G909" s="43"/>
      <c r="H909" s="48">
        <v>42047</v>
      </c>
      <c r="I909" s="48">
        <v>42047</v>
      </c>
      <c r="J909" s="46" t="s">
        <v>12</v>
      </c>
      <c r="K909" s="18"/>
      <c r="L909" s="17">
        <v>538</v>
      </c>
      <c r="M909" s="17"/>
    </row>
    <row r="910" spans="1:13" ht="45" customHeight="1">
      <c r="A910" s="7" t="s">
        <v>301</v>
      </c>
      <c r="B910" s="19" t="s">
        <v>318</v>
      </c>
      <c r="C910" s="19"/>
      <c r="D910" s="18">
        <v>1</v>
      </c>
      <c r="E910" s="18"/>
      <c r="F910" s="20" t="s">
        <v>11</v>
      </c>
      <c r="G910" s="43"/>
      <c r="H910" s="48">
        <v>42105</v>
      </c>
      <c r="I910" s="48">
        <v>42107</v>
      </c>
      <c r="J910" s="46" t="s">
        <v>12</v>
      </c>
      <c r="K910" s="18"/>
      <c r="L910" s="17">
        <v>1240</v>
      </c>
      <c r="M910" s="17"/>
    </row>
    <row r="911" spans="1:13" ht="45" customHeight="1">
      <c r="A911" s="7" t="s">
        <v>301</v>
      </c>
      <c r="B911" s="19" t="s">
        <v>319</v>
      </c>
      <c r="C911" s="19"/>
      <c r="D911" s="18">
        <v>1</v>
      </c>
      <c r="E911" s="18"/>
      <c r="F911" s="20" t="s">
        <v>28</v>
      </c>
      <c r="G911" s="43"/>
      <c r="H911" s="48">
        <v>42040</v>
      </c>
      <c r="I911" s="48">
        <v>42040</v>
      </c>
      <c r="J911" s="46" t="s">
        <v>12</v>
      </c>
      <c r="K911" s="18"/>
      <c r="L911" s="17">
        <v>576</v>
      </c>
      <c r="M911" s="17"/>
    </row>
    <row r="912" spans="1:13" ht="45" customHeight="1">
      <c r="A912" s="7" t="s">
        <v>301</v>
      </c>
      <c r="B912" s="19" t="s">
        <v>317</v>
      </c>
      <c r="C912" s="19"/>
      <c r="D912" s="18">
        <v>2</v>
      </c>
      <c r="E912" s="18"/>
      <c r="F912" s="20" t="s">
        <v>28</v>
      </c>
      <c r="G912" s="43"/>
      <c r="H912" s="48">
        <v>42047</v>
      </c>
      <c r="I912" s="48">
        <v>42047</v>
      </c>
      <c r="J912" s="46" t="s">
        <v>12</v>
      </c>
      <c r="K912" s="18"/>
      <c r="L912" s="17">
        <v>200</v>
      </c>
      <c r="M912" s="17"/>
    </row>
    <row r="913" spans="1:13" ht="45" customHeight="1">
      <c r="A913" s="7" t="s">
        <v>301</v>
      </c>
      <c r="B913" s="19" t="s">
        <v>318</v>
      </c>
      <c r="C913" s="19"/>
      <c r="D913" s="18">
        <v>1</v>
      </c>
      <c r="E913" s="18"/>
      <c r="F913" s="20" t="s">
        <v>11</v>
      </c>
      <c r="G913" s="43"/>
      <c r="H913" s="48">
        <v>42105</v>
      </c>
      <c r="I913" s="48">
        <v>42107</v>
      </c>
      <c r="J913" s="46" t="s">
        <v>12</v>
      </c>
      <c r="K913" s="18"/>
      <c r="L913" s="17">
        <v>95</v>
      </c>
      <c r="M913" s="17"/>
    </row>
    <row r="914" spans="1:13" ht="45" customHeight="1">
      <c r="A914" s="7" t="s">
        <v>301</v>
      </c>
      <c r="B914" s="19" t="s">
        <v>13</v>
      </c>
      <c r="C914" s="19"/>
      <c r="D914" s="18">
        <v>1</v>
      </c>
      <c r="E914" s="18"/>
      <c r="F914" s="20" t="s">
        <v>14</v>
      </c>
      <c r="G914" s="43"/>
      <c r="H914" s="48">
        <v>42173</v>
      </c>
      <c r="I914" s="48">
        <v>42173</v>
      </c>
      <c r="J914" s="46" t="s">
        <v>12</v>
      </c>
      <c r="K914" s="18"/>
      <c r="L914" s="17">
        <v>720</v>
      </c>
      <c r="M914" s="17"/>
    </row>
    <row r="915" spans="1:13" ht="45" customHeight="1">
      <c r="A915" s="7" t="s">
        <v>301</v>
      </c>
      <c r="B915" s="19" t="s">
        <v>320</v>
      </c>
      <c r="C915" s="19"/>
      <c r="D915" s="18">
        <v>1</v>
      </c>
      <c r="E915" s="18"/>
      <c r="F915" s="20" t="s">
        <v>28</v>
      </c>
      <c r="G915" s="43"/>
      <c r="H915" s="48">
        <v>42200</v>
      </c>
      <c r="I915" s="48">
        <v>42200</v>
      </c>
      <c r="J915" s="46" t="s">
        <v>12</v>
      </c>
      <c r="K915" s="18"/>
      <c r="L915" s="17">
        <v>662</v>
      </c>
      <c r="M915" s="17"/>
    </row>
    <row r="916" spans="1:13" ht="45" customHeight="1">
      <c r="A916" s="7" t="s">
        <v>301</v>
      </c>
      <c r="B916" s="19" t="s">
        <v>320</v>
      </c>
      <c r="C916" s="19"/>
      <c r="D916" s="18">
        <v>1</v>
      </c>
      <c r="E916" s="18"/>
      <c r="F916" s="20" t="s">
        <v>28</v>
      </c>
      <c r="G916" s="43"/>
      <c r="H916" s="48">
        <v>42200</v>
      </c>
      <c r="I916" s="48">
        <v>42200</v>
      </c>
      <c r="J916" s="46" t="s">
        <v>12</v>
      </c>
      <c r="K916" s="18"/>
      <c r="L916" s="17">
        <v>240</v>
      </c>
      <c r="M916" s="17"/>
    </row>
    <row r="917" spans="1:13" ht="45" customHeight="1">
      <c r="A917" s="7" t="s">
        <v>301</v>
      </c>
      <c r="B917" s="19" t="s">
        <v>321</v>
      </c>
      <c r="C917" s="19"/>
      <c r="D917" s="18">
        <v>1</v>
      </c>
      <c r="E917" s="18"/>
      <c r="F917" s="20" t="s">
        <v>14</v>
      </c>
      <c r="G917" s="43"/>
      <c r="H917" s="48">
        <v>42192</v>
      </c>
      <c r="I917" s="48">
        <v>42207</v>
      </c>
      <c r="J917" s="46" t="s">
        <v>12</v>
      </c>
      <c r="K917" s="18"/>
      <c r="L917" s="17">
        <v>441</v>
      </c>
      <c r="M917" s="17"/>
    </row>
    <row r="918" spans="1:13" ht="45" customHeight="1">
      <c r="A918" s="7" t="s">
        <v>301</v>
      </c>
      <c r="B918" s="19" t="s">
        <v>13</v>
      </c>
      <c r="C918" s="19"/>
      <c r="D918" s="18">
        <v>1</v>
      </c>
      <c r="E918" s="18"/>
      <c r="F918" s="20" t="s">
        <v>14</v>
      </c>
      <c r="G918" s="43"/>
      <c r="H918" s="48">
        <v>42261</v>
      </c>
      <c r="I918" s="48">
        <v>42261</v>
      </c>
      <c r="J918" s="46" t="s">
        <v>12</v>
      </c>
      <c r="K918" s="18"/>
      <c r="L918" s="17">
        <v>1750</v>
      </c>
      <c r="M918" s="17"/>
    </row>
    <row r="919" spans="1:13" ht="45" customHeight="1">
      <c r="A919" s="7" t="s">
        <v>301</v>
      </c>
      <c r="B919" s="19" t="s">
        <v>322</v>
      </c>
      <c r="C919" s="19"/>
      <c r="D919" s="18">
        <v>1</v>
      </c>
      <c r="E919" s="18"/>
      <c r="F919" s="20" t="s">
        <v>28</v>
      </c>
      <c r="G919" s="43"/>
      <c r="H919" s="48">
        <v>42221</v>
      </c>
      <c r="I919" s="48">
        <v>42221</v>
      </c>
      <c r="J919" s="46" t="s">
        <v>12</v>
      </c>
      <c r="K919" s="18"/>
      <c r="L919" s="17">
        <v>396</v>
      </c>
      <c r="M919" s="17"/>
    </row>
    <row r="920" spans="1:13" ht="45" customHeight="1">
      <c r="A920" s="7" t="s">
        <v>301</v>
      </c>
      <c r="B920" s="19" t="s">
        <v>322</v>
      </c>
      <c r="C920" s="19"/>
      <c r="D920" s="18">
        <v>1</v>
      </c>
      <c r="E920" s="18"/>
      <c r="F920" s="20" t="s">
        <v>28</v>
      </c>
      <c r="G920" s="43"/>
      <c r="H920" s="48">
        <v>42222</v>
      </c>
      <c r="I920" s="48">
        <v>42223</v>
      </c>
      <c r="J920" s="46" t="s">
        <v>12</v>
      </c>
      <c r="K920" s="18"/>
      <c r="L920" s="17">
        <v>145</v>
      </c>
      <c r="M920" s="17"/>
    </row>
    <row r="921" spans="1:13" ht="45" customHeight="1">
      <c r="A921" s="7" t="s">
        <v>301</v>
      </c>
      <c r="B921" s="19" t="s">
        <v>323</v>
      </c>
      <c r="C921" s="19"/>
      <c r="D921" s="18">
        <v>1</v>
      </c>
      <c r="E921" s="18"/>
      <c r="F921" s="20" t="s">
        <v>28</v>
      </c>
      <c r="G921" s="43"/>
      <c r="H921" s="48">
        <v>42235</v>
      </c>
      <c r="I921" s="48">
        <v>42237</v>
      </c>
      <c r="J921" s="46" t="s">
        <v>12</v>
      </c>
      <c r="K921" s="18"/>
      <c r="L921" s="17">
        <v>184</v>
      </c>
      <c r="M921" s="17"/>
    </row>
    <row r="922" spans="1:13" ht="45" customHeight="1">
      <c r="A922" s="7" t="s">
        <v>301</v>
      </c>
      <c r="B922" s="19" t="s">
        <v>324</v>
      </c>
      <c r="C922" s="19"/>
      <c r="D922" s="18">
        <v>4</v>
      </c>
      <c r="E922" s="18"/>
      <c r="F922" s="20" t="s">
        <v>28</v>
      </c>
      <c r="G922" s="43"/>
      <c r="H922" s="48">
        <v>42188</v>
      </c>
      <c r="I922" s="48">
        <v>42188</v>
      </c>
      <c r="J922" s="46" t="s">
        <v>12</v>
      </c>
      <c r="K922" s="18"/>
      <c r="L922" s="17">
        <v>954</v>
      </c>
      <c r="M922" s="17"/>
    </row>
    <row r="923" spans="1:13" ht="45" customHeight="1">
      <c r="A923" s="7" t="s">
        <v>301</v>
      </c>
      <c r="B923" s="19" t="s">
        <v>323</v>
      </c>
      <c r="C923" s="19"/>
      <c r="D923" s="18">
        <v>1</v>
      </c>
      <c r="E923" s="18"/>
      <c r="F923" s="20" t="s">
        <v>28</v>
      </c>
      <c r="G923" s="43"/>
      <c r="H923" s="48">
        <v>42235</v>
      </c>
      <c r="I923" s="48">
        <v>42237</v>
      </c>
      <c r="J923" s="46" t="s">
        <v>12</v>
      </c>
      <c r="K923" s="18"/>
      <c r="L923" s="17">
        <v>260</v>
      </c>
      <c r="M923" s="17"/>
    </row>
    <row r="924" spans="1:13" ht="45" customHeight="1">
      <c r="A924" s="7" t="s">
        <v>301</v>
      </c>
      <c r="B924" s="19" t="s">
        <v>324</v>
      </c>
      <c r="C924" s="19"/>
      <c r="D924" s="18">
        <v>5</v>
      </c>
      <c r="E924" s="18"/>
      <c r="F924" s="20" t="s">
        <v>28</v>
      </c>
      <c r="G924" s="43"/>
      <c r="H924" s="48">
        <v>42188</v>
      </c>
      <c r="I924" s="48">
        <v>42188</v>
      </c>
      <c r="J924" s="46" t="s">
        <v>12</v>
      </c>
      <c r="K924" s="18"/>
      <c r="L924" s="17">
        <v>479</v>
      </c>
      <c r="M924" s="17"/>
    </row>
    <row r="925" spans="1:13" ht="45" customHeight="1">
      <c r="A925" s="7" t="s">
        <v>301</v>
      </c>
      <c r="B925" s="19" t="s">
        <v>13</v>
      </c>
      <c r="C925" s="19"/>
      <c r="D925" s="18">
        <v>1</v>
      </c>
      <c r="E925" s="18"/>
      <c r="F925" s="20" t="s">
        <v>14</v>
      </c>
      <c r="G925" s="43"/>
      <c r="H925" s="48">
        <v>42188</v>
      </c>
      <c r="I925" s="48">
        <v>42188</v>
      </c>
      <c r="J925" s="46" t="s">
        <v>12</v>
      </c>
      <c r="K925" s="18"/>
      <c r="L925" s="17">
        <v>999</v>
      </c>
      <c r="M925" s="17"/>
    </row>
    <row r="926" spans="1:13" ht="45" customHeight="1">
      <c r="A926" s="7" t="s">
        <v>301</v>
      </c>
      <c r="B926" s="19" t="s">
        <v>325</v>
      </c>
      <c r="C926" s="19"/>
      <c r="D926" s="18">
        <v>1</v>
      </c>
      <c r="E926" s="18"/>
      <c r="F926" s="20" t="s">
        <v>28</v>
      </c>
      <c r="G926" s="43"/>
      <c r="H926" s="48">
        <v>42293</v>
      </c>
      <c r="I926" s="48">
        <v>42293</v>
      </c>
      <c r="J926" s="46" t="s">
        <v>12</v>
      </c>
      <c r="K926" s="18"/>
      <c r="L926" s="17">
        <v>256</v>
      </c>
      <c r="M926" s="17"/>
    </row>
    <row r="927" spans="1:13" ht="45" customHeight="1">
      <c r="A927" s="7" t="s">
        <v>301</v>
      </c>
      <c r="B927" s="19" t="s">
        <v>325</v>
      </c>
      <c r="C927" s="19"/>
      <c r="D927" s="18">
        <v>1</v>
      </c>
      <c r="E927" s="18"/>
      <c r="F927" s="20" t="s">
        <v>28</v>
      </c>
      <c r="G927" s="43"/>
      <c r="H927" s="48">
        <v>42293</v>
      </c>
      <c r="I927" s="48">
        <v>42293</v>
      </c>
      <c r="J927" s="46" t="s">
        <v>12</v>
      </c>
      <c r="K927" s="18"/>
      <c r="L927" s="17">
        <v>181</v>
      </c>
      <c r="M927" s="17"/>
    </row>
    <row r="928" spans="1:13" ht="45" customHeight="1">
      <c r="A928" s="7" t="s">
        <v>301</v>
      </c>
      <c r="B928" s="19" t="s">
        <v>39</v>
      </c>
      <c r="C928" s="19"/>
      <c r="D928" s="18">
        <v>1</v>
      </c>
      <c r="E928" s="18"/>
      <c r="F928" s="20" t="s">
        <v>11</v>
      </c>
      <c r="G928" s="43"/>
      <c r="H928" s="48">
        <v>42318</v>
      </c>
      <c r="I928" s="48">
        <v>42319</v>
      </c>
      <c r="J928" s="46" t="s">
        <v>12</v>
      </c>
      <c r="K928" s="18"/>
      <c r="L928" s="17">
        <v>4730</v>
      </c>
      <c r="M928" s="17"/>
    </row>
    <row r="929" spans="1:13" ht="45" customHeight="1">
      <c r="A929" s="7" t="s">
        <v>301</v>
      </c>
      <c r="B929" s="19" t="s">
        <v>13</v>
      </c>
      <c r="C929" s="19"/>
      <c r="D929" s="18">
        <v>1</v>
      </c>
      <c r="E929" s="18"/>
      <c r="F929" s="20" t="s">
        <v>14</v>
      </c>
      <c r="G929" s="43"/>
      <c r="H929" s="48">
        <v>42318</v>
      </c>
      <c r="I929" s="48">
        <v>42323</v>
      </c>
      <c r="J929" s="46" t="s">
        <v>12</v>
      </c>
      <c r="K929" s="18"/>
      <c r="L929" s="17">
        <v>1062</v>
      </c>
      <c r="M929" s="17"/>
    </row>
    <row r="930" spans="1:13" ht="45" customHeight="1">
      <c r="A930" s="7" t="s">
        <v>301</v>
      </c>
      <c r="B930" s="19" t="s">
        <v>326</v>
      </c>
      <c r="C930" s="19"/>
      <c r="D930" s="18">
        <v>1</v>
      </c>
      <c r="E930" s="18"/>
      <c r="F930" s="20" t="s">
        <v>14</v>
      </c>
      <c r="G930" s="43"/>
      <c r="H930" s="48">
        <v>42320</v>
      </c>
      <c r="I930" s="48">
        <v>42326</v>
      </c>
      <c r="J930" s="46" t="s">
        <v>12</v>
      </c>
      <c r="K930" s="18"/>
      <c r="L930" s="17">
        <v>945</v>
      </c>
      <c r="M930" s="17"/>
    </row>
    <row r="931" spans="1:13" ht="45" customHeight="1">
      <c r="A931" s="7" t="s">
        <v>301</v>
      </c>
      <c r="B931" s="19" t="s">
        <v>327</v>
      </c>
      <c r="C931" s="19"/>
      <c r="D931" s="18">
        <v>1</v>
      </c>
      <c r="E931" s="18"/>
      <c r="F931" s="20" t="s">
        <v>11</v>
      </c>
      <c r="G931" s="43"/>
      <c r="H931" s="48">
        <v>42299</v>
      </c>
      <c r="I931" s="48">
        <v>42298</v>
      </c>
      <c r="J931" s="46" t="s">
        <v>12</v>
      </c>
      <c r="K931" s="18"/>
      <c r="L931" s="17">
        <v>1693</v>
      </c>
      <c r="M931" s="17"/>
    </row>
    <row r="932" spans="1:13" ht="45" customHeight="1">
      <c r="A932" s="7" t="s">
        <v>301</v>
      </c>
      <c r="B932" s="19" t="s">
        <v>327</v>
      </c>
      <c r="C932" s="19"/>
      <c r="D932" s="18">
        <v>1</v>
      </c>
      <c r="E932" s="18"/>
      <c r="F932" s="20" t="s">
        <v>11</v>
      </c>
      <c r="G932" s="43"/>
      <c r="H932" s="48">
        <v>42299</v>
      </c>
      <c r="I932" s="48">
        <v>42298</v>
      </c>
      <c r="J932" s="46" t="s">
        <v>12</v>
      </c>
      <c r="K932" s="18"/>
      <c r="L932" s="17">
        <v>410.5</v>
      </c>
      <c r="M932" s="17"/>
    </row>
    <row r="933" spans="1:13" ht="45" customHeight="1">
      <c r="A933" s="7" t="s">
        <v>301</v>
      </c>
      <c r="B933" s="19" t="s">
        <v>328</v>
      </c>
      <c r="C933" s="19"/>
      <c r="D933" s="18">
        <v>2</v>
      </c>
      <c r="E933" s="18"/>
      <c r="F933" s="20" t="s">
        <v>28</v>
      </c>
      <c r="G933" s="43"/>
      <c r="H933" s="48">
        <v>42340</v>
      </c>
      <c r="I933" s="48">
        <v>42342</v>
      </c>
      <c r="J933" s="46" t="s">
        <v>12</v>
      </c>
      <c r="K933" s="18"/>
      <c r="L933" s="17">
        <v>422</v>
      </c>
      <c r="M933" s="17"/>
    </row>
    <row r="934" spans="1:13" ht="45" customHeight="1">
      <c r="A934" s="7" t="s">
        <v>301</v>
      </c>
      <c r="B934" s="19" t="s">
        <v>328</v>
      </c>
      <c r="C934" s="19"/>
      <c r="D934" s="18">
        <v>2</v>
      </c>
      <c r="E934" s="18"/>
      <c r="F934" s="20" t="s">
        <v>28</v>
      </c>
      <c r="G934" s="43"/>
      <c r="H934" s="48">
        <v>42340</v>
      </c>
      <c r="I934" s="48">
        <v>42342</v>
      </c>
      <c r="J934" s="46" t="s">
        <v>12</v>
      </c>
      <c r="K934" s="18"/>
      <c r="L934" s="17">
        <v>435.9</v>
      </c>
      <c r="M934" s="17"/>
    </row>
    <row r="935" spans="1:13" ht="45" customHeight="1">
      <c r="A935" s="7" t="s">
        <v>301</v>
      </c>
      <c r="B935" s="19" t="s">
        <v>13</v>
      </c>
      <c r="C935" s="19"/>
      <c r="D935" s="18">
        <v>1</v>
      </c>
      <c r="E935" s="18"/>
      <c r="F935" s="20" t="s">
        <v>14</v>
      </c>
      <c r="G935" s="43"/>
      <c r="H935" s="48">
        <v>42340</v>
      </c>
      <c r="I935" s="48">
        <v>42340</v>
      </c>
      <c r="J935" s="46" t="s">
        <v>12</v>
      </c>
      <c r="K935" s="18"/>
      <c r="L935" s="17">
        <v>215</v>
      </c>
      <c r="M935" s="17"/>
    </row>
    <row r="936" spans="1:13" ht="45" customHeight="1">
      <c r="A936" s="7" t="s">
        <v>329</v>
      </c>
      <c r="B936" s="19" t="s">
        <v>330</v>
      </c>
      <c r="C936" s="19"/>
      <c r="D936" s="18">
        <v>1</v>
      </c>
      <c r="E936" s="18"/>
      <c r="F936" s="20" t="s">
        <v>11</v>
      </c>
      <c r="G936" s="43"/>
      <c r="H936" s="48">
        <v>42067</v>
      </c>
      <c r="I936" s="48">
        <v>42068</v>
      </c>
      <c r="J936" s="46" t="s">
        <v>12</v>
      </c>
      <c r="K936" s="18"/>
      <c r="L936" s="17">
        <v>1343</v>
      </c>
      <c r="M936" s="17"/>
    </row>
    <row r="937" spans="1:13" ht="45" customHeight="1">
      <c r="A937" s="7" t="s">
        <v>329</v>
      </c>
      <c r="B937" s="19" t="s">
        <v>331</v>
      </c>
      <c r="C937" s="19"/>
      <c r="D937" s="18">
        <v>1</v>
      </c>
      <c r="E937" s="18"/>
      <c r="F937" s="20" t="s">
        <v>11</v>
      </c>
      <c r="G937" s="43"/>
      <c r="H937" s="48">
        <v>42156</v>
      </c>
      <c r="I937" s="48">
        <v>42158</v>
      </c>
      <c r="J937" s="46" t="s">
        <v>12</v>
      </c>
      <c r="K937" s="18"/>
      <c r="L937" s="17">
        <v>7854.66</v>
      </c>
      <c r="M937" s="17"/>
    </row>
    <row r="938" spans="1:13" ht="45" customHeight="1">
      <c r="A938" s="7" t="s">
        <v>329</v>
      </c>
      <c r="B938" s="19" t="s">
        <v>331</v>
      </c>
      <c r="C938" s="19"/>
      <c r="D938" s="18">
        <v>2</v>
      </c>
      <c r="E938" s="18"/>
      <c r="F938" s="20" t="s">
        <v>11</v>
      </c>
      <c r="G938" s="43"/>
      <c r="H938" s="48">
        <v>42156</v>
      </c>
      <c r="I938" s="48">
        <v>42158</v>
      </c>
      <c r="J938" s="46" t="s">
        <v>12</v>
      </c>
      <c r="K938" s="18"/>
      <c r="L938" s="17">
        <v>3854</v>
      </c>
      <c r="M938" s="17"/>
    </row>
    <row r="939" spans="1:13" ht="45" customHeight="1">
      <c r="A939" s="7" t="s">
        <v>329</v>
      </c>
      <c r="B939" s="19" t="s">
        <v>332</v>
      </c>
      <c r="C939" s="19"/>
      <c r="D939" s="18">
        <v>1</v>
      </c>
      <c r="E939" s="18"/>
      <c r="F939" s="20" t="s">
        <v>11</v>
      </c>
      <c r="G939" s="43"/>
      <c r="H939" s="48">
        <v>42115</v>
      </c>
      <c r="I939" s="48">
        <v>42117</v>
      </c>
      <c r="J939" s="46" t="s">
        <v>12</v>
      </c>
      <c r="K939" s="18"/>
      <c r="L939" s="17">
        <v>3030.98</v>
      </c>
      <c r="M939" s="17"/>
    </row>
    <row r="940" spans="1:13" ht="45" customHeight="1">
      <c r="A940" s="7" t="s">
        <v>329</v>
      </c>
      <c r="B940" s="19" t="s">
        <v>332</v>
      </c>
      <c r="C940" s="19"/>
      <c r="D940" s="18">
        <v>1</v>
      </c>
      <c r="E940" s="18"/>
      <c r="F940" s="20" t="s">
        <v>11</v>
      </c>
      <c r="G940" s="43"/>
      <c r="H940" s="48">
        <v>42115</v>
      </c>
      <c r="I940" s="48">
        <v>42117</v>
      </c>
      <c r="J940" s="46" t="s">
        <v>12</v>
      </c>
      <c r="K940" s="18"/>
      <c r="L940" s="17">
        <v>4860.01</v>
      </c>
      <c r="M940" s="17"/>
    </row>
    <row r="941" spans="1:13" ht="45" customHeight="1">
      <c r="A941" s="7" t="s">
        <v>329</v>
      </c>
      <c r="B941" s="19" t="s">
        <v>333</v>
      </c>
      <c r="C941" s="19"/>
      <c r="D941" s="18">
        <v>1</v>
      </c>
      <c r="E941" s="18"/>
      <c r="F941" s="20" t="s">
        <v>11</v>
      </c>
      <c r="G941" s="43"/>
      <c r="H941" s="48">
        <v>42226</v>
      </c>
      <c r="I941" s="48">
        <v>42227</v>
      </c>
      <c r="J941" s="46" t="s">
        <v>12</v>
      </c>
      <c r="K941" s="18"/>
      <c r="L941" s="17">
        <v>4468</v>
      </c>
      <c r="M941" s="17"/>
    </row>
    <row r="942" spans="1:13" ht="45" customHeight="1">
      <c r="A942" s="7" t="s">
        <v>329</v>
      </c>
      <c r="B942" s="19" t="s">
        <v>334</v>
      </c>
      <c r="C942" s="19"/>
      <c r="D942" s="18">
        <v>1</v>
      </c>
      <c r="E942" s="18"/>
      <c r="F942" s="20" t="s">
        <v>11</v>
      </c>
      <c r="G942" s="43"/>
      <c r="H942" s="48">
        <v>42257</v>
      </c>
      <c r="I942" s="48">
        <v>42265</v>
      </c>
      <c r="J942" s="46" t="s">
        <v>12</v>
      </c>
      <c r="K942" s="18"/>
      <c r="L942" s="17">
        <v>9450</v>
      </c>
      <c r="M942" s="17"/>
    </row>
    <row r="943" spans="1:13" ht="45" customHeight="1">
      <c r="A943" s="7" t="s">
        <v>329</v>
      </c>
      <c r="B943" s="19" t="s">
        <v>334</v>
      </c>
      <c r="C943" s="19"/>
      <c r="D943" s="18">
        <v>1</v>
      </c>
      <c r="E943" s="18"/>
      <c r="F943" s="20" t="s">
        <v>11</v>
      </c>
      <c r="G943" s="43"/>
      <c r="H943" s="48">
        <v>42257</v>
      </c>
      <c r="I943" s="48">
        <v>42264</v>
      </c>
      <c r="J943" s="46" t="s">
        <v>12</v>
      </c>
      <c r="K943" s="18"/>
      <c r="L943" s="17">
        <v>2006</v>
      </c>
      <c r="M943" s="17"/>
    </row>
    <row r="944" spans="1:13" ht="45" customHeight="1">
      <c r="A944" s="7" t="s">
        <v>329</v>
      </c>
      <c r="B944" s="19" t="s">
        <v>333</v>
      </c>
      <c r="C944" s="19"/>
      <c r="D944" s="18">
        <v>1</v>
      </c>
      <c r="E944" s="18"/>
      <c r="F944" s="20" t="s">
        <v>11</v>
      </c>
      <c r="G944" s="43"/>
      <c r="H944" s="48">
        <v>42297</v>
      </c>
      <c r="I944" s="48">
        <v>42299</v>
      </c>
      <c r="J944" s="46" t="s">
        <v>12</v>
      </c>
      <c r="K944" s="18"/>
      <c r="L944" s="17">
        <v>1438.5</v>
      </c>
      <c r="M944" s="17"/>
    </row>
    <row r="945" spans="1:13" ht="45" customHeight="1">
      <c r="A945" s="7" t="s">
        <v>329</v>
      </c>
      <c r="B945" s="19" t="s">
        <v>333</v>
      </c>
      <c r="C945" s="19"/>
      <c r="D945" s="18">
        <v>1</v>
      </c>
      <c r="E945" s="18"/>
      <c r="F945" s="20" t="s">
        <v>11</v>
      </c>
      <c r="G945" s="43"/>
      <c r="H945" s="48">
        <v>42303</v>
      </c>
      <c r="I945" s="48">
        <v>42307</v>
      </c>
      <c r="J945" s="46" t="s">
        <v>12</v>
      </c>
      <c r="K945" s="18"/>
      <c r="L945" s="17">
        <v>1438.5</v>
      </c>
      <c r="M945" s="17"/>
    </row>
    <row r="946" spans="1:13" ht="45" customHeight="1">
      <c r="A946" s="7" t="s">
        <v>329</v>
      </c>
      <c r="B946" s="19" t="s">
        <v>333</v>
      </c>
      <c r="C946" s="19"/>
      <c r="D946" s="18">
        <v>1</v>
      </c>
      <c r="E946" s="18"/>
      <c r="F946" s="20" t="s">
        <v>11</v>
      </c>
      <c r="G946" s="43"/>
      <c r="H946" s="48">
        <v>42297</v>
      </c>
      <c r="I946" s="48">
        <v>42299</v>
      </c>
      <c r="J946" s="46" t="s">
        <v>12</v>
      </c>
      <c r="K946" s="18"/>
      <c r="L946" s="17">
        <v>13170</v>
      </c>
      <c r="M946" s="17"/>
    </row>
    <row r="947" spans="1:13" ht="45" customHeight="1">
      <c r="A947" s="7" t="s">
        <v>329</v>
      </c>
      <c r="B947" s="19" t="s">
        <v>333</v>
      </c>
      <c r="C947" s="19"/>
      <c r="D947" s="18">
        <v>1</v>
      </c>
      <c r="E947" s="18"/>
      <c r="F947" s="20" t="s">
        <v>11</v>
      </c>
      <c r="G947" s="43"/>
      <c r="H947" s="48">
        <v>42303</v>
      </c>
      <c r="I947" s="48">
        <v>42307</v>
      </c>
      <c r="J947" s="46" t="s">
        <v>12</v>
      </c>
      <c r="K947" s="18"/>
      <c r="L947" s="17">
        <v>13170</v>
      </c>
      <c r="M947" s="17"/>
    </row>
    <row r="948" spans="1:13" ht="45" customHeight="1">
      <c r="A948" s="7" t="s">
        <v>329</v>
      </c>
      <c r="B948" s="19" t="s">
        <v>39</v>
      </c>
      <c r="C948" s="19"/>
      <c r="D948" s="18">
        <v>1</v>
      </c>
      <c r="E948" s="18"/>
      <c r="F948" s="20" t="s">
        <v>11</v>
      </c>
      <c r="G948" s="43"/>
      <c r="H948" s="48">
        <v>42318</v>
      </c>
      <c r="I948" s="48">
        <v>42318</v>
      </c>
      <c r="J948" s="46" t="s">
        <v>12</v>
      </c>
      <c r="K948" s="18"/>
      <c r="L948" s="17">
        <v>9282</v>
      </c>
      <c r="M948" s="17"/>
    </row>
    <row r="949" spans="1:13" ht="45" customHeight="1">
      <c r="A949" s="7" t="s">
        <v>329</v>
      </c>
      <c r="B949" s="19" t="s">
        <v>15</v>
      </c>
      <c r="C949" s="19"/>
      <c r="D949" s="18">
        <v>1</v>
      </c>
      <c r="E949" s="18"/>
      <c r="F949" s="20" t="s">
        <v>11</v>
      </c>
      <c r="G949" s="43"/>
      <c r="H949" s="48">
        <v>42297</v>
      </c>
      <c r="I949" s="48">
        <v>42299</v>
      </c>
      <c r="J949" s="46" t="s">
        <v>12</v>
      </c>
      <c r="K949" s="18"/>
      <c r="L949" s="17">
        <v>3156</v>
      </c>
      <c r="M949" s="17"/>
    </row>
    <row r="950" spans="1:13" ht="45" customHeight="1">
      <c r="A950" s="7" t="s">
        <v>329</v>
      </c>
      <c r="B950" s="19" t="s">
        <v>15</v>
      </c>
      <c r="C950" s="19"/>
      <c r="D950" s="18">
        <v>2</v>
      </c>
      <c r="E950" s="18"/>
      <c r="F950" s="20" t="s">
        <v>11</v>
      </c>
      <c r="G950" s="43"/>
      <c r="H950" s="48">
        <v>42304</v>
      </c>
      <c r="I950" s="48">
        <v>42307</v>
      </c>
      <c r="J950" s="46" t="s">
        <v>12</v>
      </c>
      <c r="K950" s="18"/>
      <c r="L950" s="17">
        <v>3156</v>
      </c>
      <c r="M950" s="17"/>
    </row>
    <row r="951" spans="1:13" ht="45" customHeight="1">
      <c r="A951" s="7" t="s">
        <v>335</v>
      </c>
      <c r="B951" s="19" t="s">
        <v>336</v>
      </c>
      <c r="C951" s="19"/>
      <c r="D951" s="18">
        <v>5</v>
      </c>
      <c r="E951" s="18"/>
      <c r="F951" s="8" t="s">
        <v>14</v>
      </c>
      <c r="G951"/>
      <c r="H951" s="48">
        <v>42315</v>
      </c>
      <c r="I951" s="48">
        <v>42316</v>
      </c>
      <c r="J951" s="46" t="s">
        <v>12</v>
      </c>
      <c r="K951" s="18"/>
      <c r="L951" s="17">
        <v>13565</v>
      </c>
      <c r="M951" s="17"/>
    </row>
    <row r="952" spans="1:13" ht="45" customHeight="1">
      <c r="A952" s="7" t="s">
        <v>335</v>
      </c>
      <c r="B952" s="19" t="s">
        <v>336</v>
      </c>
      <c r="C952" s="19"/>
      <c r="D952" s="18">
        <v>5</v>
      </c>
      <c r="E952" s="18"/>
      <c r="F952" s="8" t="s">
        <v>14</v>
      </c>
      <c r="G952"/>
      <c r="H952" s="48">
        <v>42315</v>
      </c>
      <c r="I952" s="48">
        <v>42316</v>
      </c>
      <c r="J952" s="46" t="s">
        <v>12</v>
      </c>
      <c r="K952" s="18"/>
      <c r="L952" s="17">
        <v>11521.32</v>
      </c>
      <c r="M952" s="17"/>
    </row>
    <row r="953" spans="1:13" ht="45" customHeight="1">
      <c r="A953" s="7" t="s">
        <v>335</v>
      </c>
      <c r="B953" s="19" t="s">
        <v>76</v>
      </c>
      <c r="C953" s="19"/>
      <c r="D953" s="18">
        <v>1</v>
      </c>
      <c r="E953" s="18"/>
      <c r="F953" s="20" t="s">
        <v>14</v>
      </c>
      <c r="G953" s="43"/>
      <c r="H953" s="48">
        <v>42010</v>
      </c>
      <c r="I953" s="48">
        <v>42010</v>
      </c>
      <c r="J953" s="46" t="s">
        <v>12</v>
      </c>
      <c r="K953" s="18"/>
      <c r="L953" s="17">
        <v>3618</v>
      </c>
      <c r="M953" s="17"/>
    </row>
    <row r="954" spans="1:13" ht="45" customHeight="1">
      <c r="A954" s="7" t="s">
        <v>335</v>
      </c>
      <c r="B954" s="19" t="s">
        <v>76</v>
      </c>
      <c r="C954" s="19"/>
      <c r="D954" s="18">
        <v>1</v>
      </c>
      <c r="E954" s="18"/>
      <c r="F954" s="20" t="s">
        <v>14</v>
      </c>
      <c r="G954" s="43"/>
      <c r="H954" s="48">
        <v>42010</v>
      </c>
      <c r="I954" s="48">
        <v>42010</v>
      </c>
      <c r="J954" s="46" t="s">
        <v>12</v>
      </c>
      <c r="K954" s="18"/>
      <c r="L954" s="17">
        <v>1708</v>
      </c>
      <c r="M954" s="17"/>
    </row>
    <row r="955" spans="1:13" ht="45" customHeight="1">
      <c r="A955" s="7" t="s">
        <v>335</v>
      </c>
      <c r="B955" s="19" t="s">
        <v>76</v>
      </c>
      <c r="C955" s="19"/>
      <c r="D955" s="18">
        <v>1</v>
      </c>
      <c r="E955" s="18"/>
      <c r="F955" s="20" t="s">
        <v>14</v>
      </c>
      <c r="G955" s="43"/>
      <c r="H955" s="48">
        <v>42025</v>
      </c>
      <c r="I955" s="48">
        <v>42025</v>
      </c>
      <c r="J955" s="46" t="s">
        <v>12</v>
      </c>
      <c r="K955" s="18"/>
      <c r="L955" s="17">
        <v>1035</v>
      </c>
      <c r="M955" s="17"/>
    </row>
    <row r="956" spans="1:13" ht="45" customHeight="1">
      <c r="A956" s="7" t="s">
        <v>335</v>
      </c>
      <c r="B956" s="19" t="s">
        <v>13</v>
      </c>
      <c r="C956" s="19"/>
      <c r="D956" s="18">
        <v>1</v>
      </c>
      <c r="E956" s="18"/>
      <c r="F956" s="20" t="s">
        <v>14</v>
      </c>
      <c r="G956" s="43"/>
      <c r="H956" s="48">
        <v>42068</v>
      </c>
      <c r="I956" s="48">
        <v>42068</v>
      </c>
      <c r="J956" s="46" t="s">
        <v>12</v>
      </c>
      <c r="K956" s="18"/>
      <c r="L956" s="17">
        <v>1332</v>
      </c>
      <c r="M956" s="17"/>
    </row>
    <row r="957" spans="1:13" ht="45" customHeight="1">
      <c r="A957" s="7" t="s">
        <v>335</v>
      </c>
      <c r="B957" s="19" t="s">
        <v>13</v>
      </c>
      <c r="C957" s="19"/>
      <c r="D957" s="18">
        <v>1</v>
      </c>
      <c r="E957" s="18"/>
      <c r="F957" s="20" t="s">
        <v>14</v>
      </c>
      <c r="G957" s="43"/>
      <c r="H957" s="48">
        <v>42012</v>
      </c>
      <c r="I957" s="48">
        <v>42012</v>
      </c>
      <c r="J957" s="46" t="s">
        <v>12</v>
      </c>
      <c r="K957" s="18"/>
      <c r="L957" s="17">
        <v>603</v>
      </c>
      <c r="M957" s="17"/>
    </row>
    <row r="958" spans="1:13" ht="45" customHeight="1">
      <c r="A958" s="7" t="s">
        <v>335</v>
      </c>
      <c r="B958" s="19" t="s">
        <v>13</v>
      </c>
      <c r="C958" s="19"/>
      <c r="D958" s="18">
        <v>1</v>
      </c>
      <c r="E958" s="18"/>
      <c r="F958" s="20" t="s">
        <v>14</v>
      </c>
      <c r="G958" s="43"/>
      <c r="H958" s="48">
        <v>42055</v>
      </c>
      <c r="I958" s="48">
        <v>42055</v>
      </c>
      <c r="J958" s="46" t="s">
        <v>12</v>
      </c>
      <c r="K958" s="18"/>
      <c r="L958" s="17">
        <v>765</v>
      </c>
      <c r="M958" s="17"/>
    </row>
    <row r="959" spans="1:13" ht="45" customHeight="1">
      <c r="A959" s="7" t="s">
        <v>335</v>
      </c>
      <c r="B959" s="19" t="s">
        <v>13</v>
      </c>
      <c r="C959" s="19"/>
      <c r="D959" s="18">
        <v>1</v>
      </c>
      <c r="E959" s="18"/>
      <c r="F959" s="20" t="s">
        <v>14</v>
      </c>
      <c r="G959" s="43"/>
      <c r="H959" s="48">
        <v>42068</v>
      </c>
      <c r="I959" s="48">
        <v>42068</v>
      </c>
      <c r="J959" s="46" t="s">
        <v>12</v>
      </c>
      <c r="K959" s="18"/>
      <c r="L959" s="17">
        <v>1305</v>
      </c>
      <c r="M959" s="17"/>
    </row>
    <row r="960" spans="1:13" ht="45" customHeight="1">
      <c r="A960" s="7" t="s">
        <v>335</v>
      </c>
      <c r="B960" s="19" t="s">
        <v>13</v>
      </c>
      <c r="C960" s="19"/>
      <c r="D960" s="18">
        <v>1</v>
      </c>
      <c r="E960" s="18"/>
      <c r="F960" s="20" t="s">
        <v>14</v>
      </c>
      <c r="G960" s="43"/>
      <c r="H960" s="48">
        <v>42085</v>
      </c>
      <c r="I960" s="48">
        <v>42085</v>
      </c>
      <c r="J960" s="46" t="s">
        <v>12</v>
      </c>
      <c r="K960" s="18"/>
      <c r="L960" s="17">
        <v>3168</v>
      </c>
      <c r="M960" s="17"/>
    </row>
    <row r="961" spans="1:13" ht="45" customHeight="1">
      <c r="A961" s="7" t="s">
        <v>335</v>
      </c>
      <c r="B961" s="19" t="s">
        <v>13</v>
      </c>
      <c r="C961" s="19"/>
      <c r="D961" s="18">
        <v>1</v>
      </c>
      <c r="E961" s="18"/>
      <c r="F961" s="20" t="s">
        <v>14</v>
      </c>
      <c r="G961" s="43"/>
      <c r="H961" s="48">
        <v>42131</v>
      </c>
      <c r="I961" s="48">
        <v>42132</v>
      </c>
      <c r="J961" s="46" t="s">
        <v>12</v>
      </c>
      <c r="K961" s="18"/>
      <c r="L961" s="17">
        <v>1332</v>
      </c>
      <c r="M961" s="17"/>
    </row>
    <row r="962" spans="1:13" ht="45" customHeight="1">
      <c r="A962" s="7" t="s">
        <v>335</v>
      </c>
      <c r="B962" s="19" t="s">
        <v>13</v>
      </c>
      <c r="C962" s="19"/>
      <c r="D962" s="18">
        <v>1</v>
      </c>
      <c r="E962" s="18"/>
      <c r="F962" s="20" t="s">
        <v>14</v>
      </c>
      <c r="G962" s="43"/>
      <c r="H962" s="48">
        <v>42128</v>
      </c>
      <c r="I962" s="48">
        <v>42128</v>
      </c>
      <c r="J962" s="46" t="s">
        <v>12</v>
      </c>
      <c r="K962" s="18"/>
      <c r="L962" s="17">
        <v>963</v>
      </c>
      <c r="M962" s="17"/>
    </row>
    <row r="963" spans="1:13" ht="45" customHeight="1">
      <c r="A963" s="7" t="s">
        <v>335</v>
      </c>
      <c r="B963" s="19" t="s">
        <v>13</v>
      </c>
      <c r="C963" s="19"/>
      <c r="D963" s="18">
        <v>1</v>
      </c>
      <c r="E963" s="18"/>
      <c r="F963" s="20" t="s">
        <v>14</v>
      </c>
      <c r="G963" s="43"/>
      <c r="H963" s="48">
        <v>42008</v>
      </c>
      <c r="I963" s="48">
        <v>42008</v>
      </c>
      <c r="J963" s="46" t="s">
        <v>12</v>
      </c>
      <c r="K963" s="18"/>
      <c r="L963" s="17">
        <v>1350</v>
      </c>
      <c r="M963" s="17"/>
    </row>
    <row r="964" spans="1:13" ht="45" customHeight="1">
      <c r="A964" s="7" t="s">
        <v>335</v>
      </c>
      <c r="B964" s="19" t="s">
        <v>13</v>
      </c>
      <c r="C964" s="19"/>
      <c r="D964" s="18">
        <v>1</v>
      </c>
      <c r="E964" s="18"/>
      <c r="F964" s="20" t="s">
        <v>14</v>
      </c>
      <c r="G964" s="43"/>
      <c r="H964" s="48">
        <v>42150</v>
      </c>
      <c r="I964" s="48">
        <v>42150</v>
      </c>
      <c r="J964" s="46" t="s">
        <v>12</v>
      </c>
      <c r="K964" s="18"/>
      <c r="L964" s="17">
        <v>1035</v>
      </c>
      <c r="M964" s="17"/>
    </row>
    <row r="965" spans="1:13" ht="45" customHeight="1">
      <c r="A965" s="7" t="s">
        <v>335</v>
      </c>
      <c r="B965" s="19" t="s">
        <v>13</v>
      </c>
      <c r="C965" s="19"/>
      <c r="D965" s="18">
        <v>1</v>
      </c>
      <c r="E965" s="18"/>
      <c r="F965" s="20" t="s">
        <v>14</v>
      </c>
      <c r="G965" s="43"/>
      <c r="H965" s="48">
        <v>42177</v>
      </c>
      <c r="I965" s="48">
        <v>42177</v>
      </c>
      <c r="J965" s="46" t="s">
        <v>12</v>
      </c>
      <c r="K965" s="18"/>
      <c r="L965" s="17">
        <v>675</v>
      </c>
      <c r="M965" s="17"/>
    </row>
    <row r="966" spans="1:13" ht="45" customHeight="1">
      <c r="A966" s="7" t="s">
        <v>335</v>
      </c>
      <c r="B966" s="19" t="s">
        <v>13</v>
      </c>
      <c r="C966" s="19"/>
      <c r="D966" s="18">
        <v>1</v>
      </c>
      <c r="E966" s="18"/>
      <c r="F966" s="20" t="s">
        <v>14</v>
      </c>
      <c r="G966" s="43"/>
      <c r="H966" s="48">
        <v>42186</v>
      </c>
      <c r="I966" s="48">
        <v>42186</v>
      </c>
      <c r="J966" s="46" t="s">
        <v>12</v>
      </c>
      <c r="K966" s="18"/>
      <c r="L966" s="17">
        <v>675</v>
      </c>
      <c r="M966" s="17"/>
    </row>
    <row r="967" spans="1:13" ht="45" customHeight="1">
      <c r="A967" s="7" t="s">
        <v>335</v>
      </c>
      <c r="B967" s="19" t="s">
        <v>13</v>
      </c>
      <c r="C967" s="19"/>
      <c r="D967" s="18">
        <v>1</v>
      </c>
      <c r="E967" s="18"/>
      <c r="F967" s="20" t="s">
        <v>14</v>
      </c>
      <c r="G967" s="43"/>
      <c r="H967" s="48">
        <v>42173</v>
      </c>
      <c r="I967" s="48">
        <v>42173</v>
      </c>
      <c r="J967" s="46" t="s">
        <v>12</v>
      </c>
      <c r="K967" s="18"/>
      <c r="L967" s="17">
        <v>540</v>
      </c>
      <c r="M967" s="17"/>
    </row>
    <row r="968" spans="1:13" ht="45" customHeight="1">
      <c r="A968" s="7" t="s">
        <v>335</v>
      </c>
      <c r="B968" s="19" t="s">
        <v>13</v>
      </c>
      <c r="C968" s="19"/>
      <c r="D968" s="18">
        <v>1</v>
      </c>
      <c r="E968" s="18"/>
      <c r="F968" s="20" t="s">
        <v>14</v>
      </c>
      <c r="G968" s="43"/>
      <c r="H968" s="48">
        <v>42215</v>
      </c>
      <c r="I968" s="48">
        <v>42215</v>
      </c>
      <c r="J968" s="46" t="s">
        <v>12</v>
      </c>
      <c r="K968" s="18"/>
      <c r="L968" s="17">
        <v>1413</v>
      </c>
      <c r="M968" s="17"/>
    </row>
    <row r="969" spans="1:13" ht="45" customHeight="1">
      <c r="A969" s="7" t="s">
        <v>335</v>
      </c>
      <c r="B969" s="19" t="s">
        <v>13</v>
      </c>
      <c r="C969" s="19"/>
      <c r="D969" s="18">
        <v>1</v>
      </c>
      <c r="E969" s="18"/>
      <c r="F969" s="20" t="s">
        <v>14</v>
      </c>
      <c r="G969" s="43"/>
      <c r="H969" s="48">
        <v>42234</v>
      </c>
      <c r="I969" s="48">
        <v>42234</v>
      </c>
      <c r="J969" s="46" t="s">
        <v>12</v>
      </c>
      <c r="K969" s="18"/>
      <c r="L969" s="17">
        <v>1170</v>
      </c>
      <c r="M969" s="17"/>
    </row>
    <row r="970" spans="1:13" ht="45" customHeight="1">
      <c r="A970" s="7" t="s">
        <v>335</v>
      </c>
      <c r="B970" s="19" t="s">
        <v>13</v>
      </c>
      <c r="C970" s="19"/>
      <c r="D970" s="18">
        <v>1</v>
      </c>
      <c r="E970" s="18"/>
      <c r="F970" s="20" t="s">
        <v>14</v>
      </c>
      <c r="G970" s="43"/>
      <c r="H970" s="48">
        <v>42254</v>
      </c>
      <c r="I970" s="48">
        <v>42254</v>
      </c>
      <c r="J970" s="46" t="s">
        <v>12</v>
      </c>
      <c r="K970" s="18"/>
      <c r="L970" s="17">
        <v>2266</v>
      </c>
      <c r="M970" s="17"/>
    </row>
    <row r="971" spans="1:13" ht="45" customHeight="1">
      <c r="A971" s="7" t="s">
        <v>335</v>
      </c>
      <c r="B971" s="19" t="s">
        <v>13</v>
      </c>
      <c r="C971" s="19"/>
      <c r="D971" s="18">
        <v>1</v>
      </c>
      <c r="E971" s="18"/>
      <c r="F971" s="20" t="s">
        <v>14</v>
      </c>
      <c r="G971" s="43"/>
      <c r="H971" s="48">
        <v>42019</v>
      </c>
      <c r="I971" s="48">
        <v>42019</v>
      </c>
      <c r="J971" s="46" t="s">
        <v>12</v>
      </c>
      <c r="K971" s="18"/>
      <c r="L971" s="17">
        <v>3384</v>
      </c>
      <c r="M971" s="17"/>
    </row>
    <row r="972" spans="1:13" ht="45" customHeight="1">
      <c r="A972" s="7" t="s">
        <v>335</v>
      </c>
      <c r="B972" s="19" t="s">
        <v>337</v>
      </c>
      <c r="C972" s="19"/>
      <c r="D972" s="18">
        <v>1</v>
      </c>
      <c r="E972" s="18"/>
      <c r="F972" s="20" t="s">
        <v>11</v>
      </c>
      <c r="G972" s="43"/>
      <c r="H972" s="48">
        <v>42047</v>
      </c>
      <c r="I972" s="48">
        <v>42060</v>
      </c>
      <c r="J972" s="46" t="s">
        <v>12</v>
      </c>
      <c r="K972" s="18"/>
      <c r="L972" s="17">
        <v>8061</v>
      </c>
      <c r="M972" s="17"/>
    </row>
    <row r="973" spans="1:13" ht="45" customHeight="1">
      <c r="A973" s="7" t="s">
        <v>335</v>
      </c>
      <c r="B973" s="19" t="s">
        <v>13</v>
      </c>
      <c r="C973" s="19"/>
      <c r="D973" s="18">
        <v>1</v>
      </c>
      <c r="E973" s="18"/>
      <c r="F973" s="20" t="s">
        <v>14</v>
      </c>
      <c r="G973" s="43"/>
      <c r="H973" s="48">
        <v>42261</v>
      </c>
      <c r="I973" s="48">
        <v>42261</v>
      </c>
      <c r="J973" s="46" t="s">
        <v>12</v>
      </c>
      <c r="K973" s="18"/>
      <c r="L973" s="17">
        <v>1296</v>
      </c>
      <c r="M973" s="17"/>
    </row>
    <row r="974" spans="1:13" ht="45" customHeight="1">
      <c r="A974" s="7" t="s">
        <v>335</v>
      </c>
      <c r="B974" s="19" t="s">
        <v>13</v>
      </c>
      <c r="C974" s="19"/>
      <c r="D974" s="18">
        <v>1</v>
      </c>
      <c r="E974" s="18"/>
      <c r="F974" s="20" t="s">
        <v>14</v>
      </c>
      <c r="G974" s="43"/>
      <c r="H974" s="48">
        <v>42284</v>
      </c>
      <c r="I974" s="48">
        <v>42284</v>
      </c>
      <c r="J974" s="46" t="s">
        <v>12</v>
      </c>
      <c r="K974" s="18"/>
      <c r="L974" s="17">
        <v>1215</v>
      </c>
      <c r="M974" s="17"/>
    </row>
    <row r="975" spans="1:13" ht="45" customHeight="1">
      <c r="A975" s="7" t="s">
        <v>335</v>
      </c>
      <c r="B975" s="19" t="s">
        <v>13</v>
      </c>
      <c r="C975" s="19"/>
      <c r="D975" s="18">
        <v>1</v>
      </c>
      <c r="E975" s="18"/>
      <c r="F975" s="20" t="s">
        <v>14</v>
      </c>
      <c r="G975" s="43"/>
      <c r="H975" s="48">
        <v>42227</v>
      </c>
      <c r="I975" s="48">
        <v>42227</v>
      </c>
      <c r="J975" s="46" t="s">
        <v>12</v>
      </c>
      <c r="K975" s="18"/>
      <c r="L975" s="17">
        <v>396</v>
      </c>
      <c r="M975" s="17"/>
    </row>
    <row r="976" spans="1:13" ht="45" customHeight="1">
      <c r="A976" s="7" t="s">
        <v>335</v>
      </c>
      <c r="B976" s="19" t="s">
        <v>13</v>
      </c>
      <c r="C976" s="19"/>
      <c r="D976" s="18">
        <v>1</v>
      </c>
      <c r="E976" s="18"/>
      <c r="F976" s="20" t="s">
        <v>14</v>
      </c>
      <c r="G976" s="43"/>
      <c r="H976" s="48">
        <v>42185</v>
      </c>
      <c r="I976" s="48">
        <v>42185</v>
      </c>
      <c r="J976" s="46" t="s">
        <v>12</v>
      </c>
      <c r="K976" s="18"/>
      <c r="L976" s="17">
        <v>1980</v>
      </c>
      <c r="M976" s="17"/>
    </row>
    <row r="977" spans="1:13" ht="45" customHeight="1">
      <c r="A977" s="7" t="s">
        <v>335</v>
      </c>
      <c r="B977" s="19" t="s">
        <v>13</v>
      </c>
      <c r="C977" s="19"/>
      <c r="D977" s="18">
        <v>1</v>
      </c>
      <c r="E977" s="18"/>
      <c r="F977" s="20" t="s">
        <v>14</v>
      </c>
      <c r="G977" s="43"/>
      <c r="H977" s="48">
        <v>42215</v>
      </c>
      <c r="I977" s="48">
        <v>42215</v>
      </c>
      <c r="J977" s="46" t="s">
        <v>12</v>
      </c>
      <c r="K977" s="18"/>
      <c r="L977" s="17">
        <v>1917</v>
      </c>
      <c r="M977" s="17"/>
    </row>
    <row r="978" spans="1:13" ht="45" customHeight="1">
      <c r="A978" s="7" t="s">
        <v>335</v>
      </c>
      <c r="B978" s="19" t="s">
        <v>13</v>
      </c>
      <c r="C978" s="19"/>
      <c r="D978" s="18">
        <v>1</v>
      </c>
      <c r="E978" s="18"/>
      <c r="F978" s="20" t="s">
        <v>14</v>
      </c>
      <c r="G978" s="43"/>
      <c r="H978" s="48">
        <v>42256</v>
      </c>
      <c r="I978" s="48">
        <v>42256</v>
      </c>
      <c r="J978" s="46" t="s">
        <v>12</v>
      </c>
      <c r="K978" s="18"/>
      <c r="L978" s="17">
        <v>3699</v>
      </c>
      <c r="M978" s="17"/>
    </row>
    <row r="979" spans="1:13" ht="45" customHeight="1">
      <c r="A979" s="7" t="s">
        <v>335</v>
      </c>
      <c r="B979" s="19" t="s">
        <v>13</v>
      </c>
      <c r="C979" s="19"/>
      <c r="D979" s="18">
        <v>1</v>
      </c>
      <c r="E979" s="18"/>
      <c r="F979" s="20" t="s">
        <v>14</v>
      </c>
      <c r="G979" s="43"/>
      <c r="H979" s="48">
        <v>42303</v>
      </c>
      <c r="I979" s="48">
        <v>42303</v>
      </c>
      <c r="J979" s="46" t="s">
        <v>12</v>
      </c>
      <c r="K979" s="18"/>
      <c r="L979" s="17">
        <v>1107</v>
      </c>
      <c r="M979" s="17"/>
    </row>
    <row r="980" spans="1:13" ht="45" customHeight="1">
      <c r="A980" s="7" t="s">
        <v>335</v>
      </c>
      <c r="B980" s="19" t="s">
        <v>13</v>
      </c>
      <c r="C980" s="19"/>
      <c r="D980" s="18">
        <v>1</v>
      </c>
      <c r="E980" s="18"/>
      <c r="F980" s="20" t="s">
        <v>14</v>
      </c>
      <c r="G980" s="43"/>
      <c r="H980" s="48">
        <v>42156</v>
      </c>
      <c r="I980" s="48">
        <v>42156</v>
      </c>
      <c r="J980" s="46" t="s">
        <v>12</v>
      </c>
      <c r="K980" s="18"/>
      <c r="L980" s="17">
        <v>1179</v>
      </c>
      <c r="M980" s="17"/>
    </row>
    <row r="981" spans="1:13" ht="45" customHeight="1">
      <c r="A981" s="7" t="s">
        <v>335</v>
      </c>
      <c r="B981" s="19" t="s">
        <v>13</v>
      </c>
      <c r="C981" s="19"/>
      <c r="D981" s="18">
        <v>1</v>
      </c>
      <c r="E981" s="18"/>
      <c r="F981" s="20" t="s">
        <v>14</v>
      </c>
      <c r="G981" s="43"/>
      <c r="H981" s="48">
        <v>42286</v>
      </c>
      <c r="I981" s="48">
        <v>42286</v>
      </c>
      <c r="J981" s="46" t="s">
        <v>12</v>
      </c>
      <c r="K981" s="18"/>
      <c r="L981" s="17">
        <v>2169</v>
      </c>
      <c r="M981" s="17"/>
    </row>
    <row r="982" spans="1:13" ht="45" customHeight="1">
      <c r="A982" s="7" t="s">
        <v>335</v>
      </c>
      <c r="B982" s="19" t="s">
        <v>13</v>
      </c>
      <c r="C982" s="19"/>
      <c r="D982" s="18">
        <v>1</v>
      </c>
      <c r="E982" s="18"/>
      <c r="F982" s="20" t="s">
        <v>14</v>
      </c>
      <c r="G982" s="43"/>
      <c r="H982" s="48">
        <v>42102</v>
      </c>
      <c r="I982" s="48">
        <v>42102</v>
      </c>
      <c r="J982" s="46" t="s">
        <v>12</v>
      </c>
      <c r="K982" s="18"/>
      <c r="L982" s="17">
        <v>3825</v>
      </c>
      <c r="M982" s="17"/>
    </row>
    <row r="983" spans="1:13" ht="45" customHeight="1">
      <c r="A983" s="7" t="s">
        <v>335</v>
      </c>
      <c r="B983" s="19" t="s">
        <v>338</v>
      </c>
      <c r="C983" s="19"/>
      <c r="D983" s="18">
        <v>1</v>
      </c>
      <c r="E983" s="18"/>
      <c r="F983" s="20" t="s">
        <v>11</v>
      </c>
      <c r="G983" s="43"/>
      <c r="H983" s="48">
        <v>42286</v>
      </c>
      <c r="I983" s="48">
        <v>42288</v>
      </c>
      <c r="J983" s="46" t="s">
        <v>12</v>
      </c>
      <c r="K983" s="18"/>
      <c r="L983" s="17">
        <v>3062.01</v>
      </c>
      <c r="M983" s="17"/>
    </row>
    <row r="984" spans="1:13" ht="45" customHeight="1">
      <c r="A984" s="7" t="s">
        <v>335</v>
      </c>
      <c r="B984" s="19" t="s">
        <v>339</v>
      </c>
      <c r="C984" s="19"/>
      <c r="D984" s="18">
        <v>1</v>
      </c>
      <c r="E984" s="18"/>
      <c r="F984" s="20" t="s">
        <v>11</v>
      </c>
      <c r="G984" s="43"/>
      <c r="H984" s="48">
        <v>42286</v>
      </c>
      <c r="I984" s="48">
        <v>42288</v>
      </c>
      <c r="J984" s="46" t="s">
        <v>12</v>
      </c>
      <c r="K984" s="18"/>
      <c r="L984" s="17">
        <v>1902</v>
      </c>
      <c r="M984" s="17"/>
    </row>
    <row r="985" spans="1:13" ht="45" customHeight="1">
      <c r="A985" s="7" t="s">
        <v>335</v>
      </c>
      <c r="B985" s="19" t="s">
        <v>13</v>
      </c>
      <c r="C985" s="19"/>
      <c r="D985" s="18">
        <v>1</v>
      </c>
      <c r="E985" s="18"/>
      <c r="F985" s="20" t="s">
        <v>14</v>
      </c>
      <c r="G985" s="43"/>
      <c r="H985" s="48">
        <v>42304</v>
      </c>
      <c r="I985" s="48">
        <v>42304</v>
      </c>
      <c r="J985" s="46" t="s">
        <v>12</v>
      </c>
      <c r="K985" s="18"/>
      <c r="L985" s="17">
        <v>3366</v>
      </c>
      <c r="M985" s="17"/>
    </row>
    <row r="986" spans="1:13" ht="45" customHeight="1">
      <c r="A986" s="7" t="s">
        <v>335</v>
      </c>
      <c r="B986" s="19" t="s">
        <v>13</v>
      </c>
      <c r="C986" s="19"/>
      <c r="D986" s="18">
        <v>1</v>
      </c>
      <c r="E986" s="18"/>
      <c r="F986" s="20" t="s">
        <v>14</v>
      </c>
      <c r="G986" s="43"/>
      <c r="H986" s="48">
        <v>42333</v>
      </c>
      <c r="I986" s="48">
        <v>42333</v>
      </c>
      <c r="J986" s="46" t="s">
        <v>12</v>
      </c>
      <c r="K986" s="18"/>
      <c r="L986" s="17">
        <v>810</v>
      </c>
      <c r="M986" s="17"/>
    </row>
    <row r="987" spans="1:13" ht="45" customHeight="1">
      <c r="A987" s="7" t="s">
        <v>340</v>
      </c>
      <c r="B987" s="19" t="s">
        <v>76</v>
      </c>
      <c r="C987" s="19"/>
      <c r="D987" s="18">
        <v>1</v>
      </c>
      <c r="E987" s="18"/>
      <c r="F987" s="20" t="s">
        <v>14</v>
      </c>
      <c r="G987" s="43"/>
      <c r="H987" s="48">
        <v>42010</v>
      </c>
      <c r="I987" s="48">
        <v>42010</v>
      </c>
      <c r="J987" s="46" t="s">
        <v>12</v>
      </c>
      <c r="K987" s="18"/>
      <c r="L987" s="17">
        <v>7470</v>
      </c>
      <c r="M987" s="17"/>
    </row>
    <row r="988" spans="1:13" ht="45" customHeight="1">
      <c r="A988" s="7" t="s">
        <v>340</v>
      </c>
      <c r="B988" s="19" t="s">
        <v>341</v>
      </c>
      <c r="C988" s="19"/>
      <c r="D988" s="18">
        <v>1</v>
      </c>
      <c r="E988" s="18"/>
      <c r="F988" s="20" t="s">
        <v>28</v>
      </c>
      <c r="G988" s="43"/>
      <c r="H988" s="48">
        <v>42080</v>
      </c>
      <c r="I988" s="48">
        <v>42080</v>
      </c>
      <c r="J988" s="46" t="s">
        <v>12</v>
      </c>
      <c r="K988" s="18"/>
      <c r="L988" s="17">
        <v>615.4</v>
      </c>
      <c r="M988" s="17"/>
    </row>
    <row r="989" spans="1:13" ht="45" customHeight="1">
      <c r="A989" s="7" t="s">
        <v>340</v>
      </c>
      <c r="B989" s="19" t="s">
        <v>342</v>
      </c>
      <c r="C989" s="19"/>
      <c r="D989" s="18">
        <v>1</v>
      </c>
      <c r="E989" s="18"/>
      <c r="F989" s="20" t="s">
        <v>28</v>
      </c>
      <c r="G989" s="43"/>
      <c r="H989" s="48">
        <v>42068</v>
      </c>
      <c r="I989" s="48">
        <v>42068</v>
      </c>
      <c r="J989" s="46" t="s">
        <v>12</v>
      </c>
      <c r="K989" s="18"/>
      <c r="L989" s="17">
        <v>611.4</v>
      </c>
      <c r="M989" s="17"/>
    </row>
    <row r="990" spans="1:13" ht="45" customHeight="1">
      <c r="A990" s="7" t="s">
        <v>340</v>
      </c>
      <c r="B990" s="19" t="s">
        <v>343</v>
      </c>
      <c r="C990" s="19"/>
      <c r="D990" s="18">
        <v>1</v>
      </c>
      <c r="E990" s="18"/>
      <c r="F990" s="20" t="s">
        <v>28</v>
      </c>
      <c r="G990" s="43"/>
      <c r="H990" s="48">
        <v>42034</v>
      </c>
      <c r="I990" s="48">
        <v>42024</v>
      </c>
      <c r="J990" s="46" t="s">
        <v>12</v>
      </c>
      <c r="K990" s="18"/>
      <c r="L990" s="17">
        <v>176</v>
      </c>
      <c r="M990" s="17"/>
    </row>
    <row r="991" spans="1:13" ht="45" customHeight="1">
      <c r="A991" s="7" t="s">
        <v>340</v>
      </c>
      <c r="B991" s="19" t="s">
        <v>344</v>
      </c>
      <c r="C991" s="19"/>
      <c r="D991" s="18">
        <v>1</v>
      </c>
      <c r="E991" s="18"/>
      <c r="F991" s="20" t="s">
        <v>28</v>
      </c>
      <c r="G991" s="43"/>
      <c r="H991" s="48">
        <v>42012</v>
      </c>
      <c r="I991" s="48">
        <v>42034</v>
      </c>
      <c r="J991" s="46" t="s">
        <v>12</v>
      </c>
      <c r="K991" s="18"/>
      <c r="L991" s="17">
        <v>176</v>
      </c>
      <c r="M991" s="17"/>
    </row>
    <row r="992" spans="1:13" ht="45" customHeight="1">
      <c r="A992" s="7" t="s">
        <v>340</v>
      </c>
      <c r="B992" s="19" t="s">
        <v>13</v>
      </c>
      <c r="C992" s="19"/>
      <c r="D992" s="18">
        <v>1</v>
      </c>
      <c r="E992" s="18"/>
      <c r="F992" s="20" t="s">
        <v>14</v>
      </c>
      <c r="G992" s="43"/>
      <c r="H992" s="48">
        <v>42012</v>
      </c>
      <c r="I992" s="48">
        <v>42012</v>
      </c>
      <c r="J992" s="46" t="s">
        <v>12</v>
      </c>
      <c r="K992" s="18"/>
      <c r="L992" s="17">
        <v>1998</v>
      </c>
      <c r="M992" s="17"/>
    </row>
    <row r="993" spans="1:13" ht="45" customHeight="1">
      <c r="A993" s="7" t="s">
        <v>340</v>
      </c>
      <c r="B993" s="19" t="s">
        <v>13</v>
      </c>
      <c r="C993" s="19"/>
      <c r="D993" s="18">
        <v>1</v>
      </c>
      <c r="E993" s="18"/>
      <c r="F993" s="20" t="s">
        <v>14</v>
      </c>
      <c r="G993" s="43"/>
      <c r="H993" s="48">
        <v>42019</v>
      </c>
      <c r="I993" s="48">
        <v>42019</v>
      </c>
      <c r="J993" s="46" t="s">
        <v>12</v>
      </c>
      <c r="K993" s="18"/>
      <c r="L993" s="17">
        <v>9137</v>
      </c>
      <c r="M993" s="17"/>
    </row>
    <row r="994" spans="1:13" ht="45" customHeight="1">
      <c r="A994" s="7" t="s">
        <v>340</v>
      </c>
      <c r="B994" s="19" t="s">
        <v>345</v>
      </c>
      <c r="C994" s="19"/>
      <c r="D994" s="18">
        <v>1</v>
      </c>
      <c r="E994" s="18"/>
      <c r="F994" s="20" t="s">
        <v>346</v>
      </c>
      <c r="G994" s="43"/>
      <c r="H994" s="48">
        <v>42012</v>
      </c>
      <c r="I994" s="48">
        <v>42012</v>
      </c>
      <c r="J994" s="46" t="s">
        <v>12</v>
      </c>
      <c r="K994" s="18"/>
      <c r="L994" s="17">
        <v>138</v>
      </c>
      <c r="M994" s="17"/>
    </row>
    <row r="995" spans="1:13" ht="45" customHeight="1">
      <c r="A995" s="7" t="s">
        <v>340</v>
      </c>
      <c r="B995" s="19" t="s">
        <v>347</v>
      </c>
      <c r="C995" s="19"/>
      <c r="D995" s="18">
        <v>1</v>
      </c>
      <c r="E995" s="18"/>
      <c r="F995" s="20" t="s">
        <v>346</v>
      </c>
      <c r="G995" s="43"/>
      <c r="H995" s="48">
        <v>42023</v>
      </c>
      <c r="I995" s="48">
        <v>42023</v>
      </c>
      <c r="J995" s="46" t="s">
        <v>12</v>
      </c>
      <c r="K995" s="18"/>
      <c r="L995" s="17">
        <v>157</v>
      </c>
      <c r="M995" s="17"/>
    </row>
    <row r="996" spans="1:13" ht="45" customHeight="1">
      <c r="A996" s="7" t="s">
        <v>340</v>
      </c>
      <c r="B996" s="19" t="s">
        <v>348</v>
      </c>
      <c r="C996" s="19"/>
      <c r="D996" s="18">
        <v>1</v>
      </c>
      <c r="E996" s="18"/>
      <c r="F996" s="20" t="s">
        <v>346</v>
      </c>
      <c r="G996" s="43"/>
      <c r="H996" s="48">
        <v>42030</v>
      </c>
      <c r="I996" s="48">
        <v>42030</v>
      </c>
      <c r="J996" s="46" t="s">
        <v>12</v>
      </c>
      <c r="K996" s="18"/>
      <c r="L996" s="17">
        <v>138</v>
      </c>
      <c r="M996" s="17"/>
    </row>
    <row r="997" spans="1:13" ht="45" customHeight="1">
      <c r="A997" s="7" t="s">
        <v>340</v>
      </c>
      <c r="B997" s="19" t="s">
        <v>349</v>
      </c>
      <c r="C997" s="19"/>
      <c r="D997" s="18">
        <v>1</v>
      </c>
      <c r="E997" s="18"/>
      <c r="F997" s="20" t="s">
        <v>346</v>
      </c>
      <c r="G997" s="43"/>
      <c r="H997" s="48">
        <v>42055</v>
      </c>
      <c r="I997" s="48">
        <v>42055</v>
      </c>
      <c r="J997" s="46" t="s">
        <v>12</v>
      </c>
      <c r="K997" s="18"/>
      <c r="L997" s="17">
        <v>138</v>
      </c>
      <c r="M997" s="17"/>
    </row>
    <row r="998" spans="1:13" ht="45" customHeight="1">
      <c r="A998" s="7" t="s">
        <v>340</v>
      </c>
      <c r="B998" s="19" t="s">
        <v>13</v>
      </c>
      <c r="C998" s="19"/>
      <c r="D998" s="18">
        <v>1</v>
      </c>
      <c r="E998" s="18"/>
      <c r="F998" s="20" t="s">
        <v>14</v>
      </c>
      <c r="G998" s="43"/>
      <c r="H998" s="48">
        <v>42055</v>
      </c>
      <c r="I998" s="48">
        <v>42055</v>
      </c>
      <c r="J998" s="46" t="s">
        <v>12</v>
      </c>
      <c r="K998" s="18"/>
      <c r="L998" s="17">
        <v>2340</v>
      </c>
      <c r="M998" s="17"/>
    </row>
    <row r="999" spans="1:13" ht="45" customHeight="1">
      <c r="A999" s="7" t="s">
        <v>340</v>
      </c>
      <c r="B999" s="19" t="s">
        <v>13</v>
      </c>
      <c r="C999" s="19"/>
      <c r="D999" s="18">
        <v>1</v>
      </c>
      <c r="E999" s="18"/>
      <c r="F999" s="20" t="s">
        <v>14</v>
      </c>
      <c r="G999" s="43"/>
      <c r="H999" s="48">
        <v>42047</v>
      </c>
      <c r="I999" s="48">
        <v>42047</v>
      </c>
      <c r="J999" s="46" t="s">
        <v>12</v>
      </c>
      <c r="K999" s="18"/>
      <c r="L999" s="17">
        <v>1945</v>
      </c>
      <c r="M999" s="17"/>
    </row>
    <row r="1000" spans="1:13" ht="45" customHeight="1">
      <c r="A1000" s="7" t="s">
        <v>340</v>
      </c>
      <c r="B1000" s="19" t="s">
        <v>350</v>
      </c>
      <c r="C1000" s="19"/>
      <c r="D1000" s="18">
        <v>1</v>
      </c>
      <c r="E1000" s="18"/>
      <c r="F1000" s="20" t="s">
        <v>28</v>
      </c>
      <c r="G1000" s="43"/>
      <c r="H1000" s="48">
        <v>42062</v>
      </c>
      <c r="I1000" s="48">
        <v>42062</v>
      </c>
      <c r="J1000" s="46" t="s">
        <v>12</v>
      </c>
      <c r="K1000" s="18"/>
      <c r="L1000" s="17">
        <v>530</v>
      </c>
      <c r="M1000" s="17"/>
    </row>
    <row r="1001" spans="1:13" ht="45" customHeight="1">
      <c r="A1001" s="7" t="s">
        <v>340</v>
      </c>
      <c r="B1001" s="19" t="s">
        <v>350</v>
      </c>
      <c r="C1001" s="19"/>
      <c r="D1001" s="18">
        <v>1</v>
      </c>
      <c r="E1001" s="18"/>
      <c r="F1001" s="20" t="s">
        <v>28</v>
      </c>
      <c r="G1001" s="43"/>
      <c r="H1001" s="48">
        <v>42062</v>
      </c>
      <c r="I1001" s="48">
        <v>42062</v>
      </c>
      <c r="J1001" s="46" t="s">
        <v>12</v>
      </c>
      <c r="K1001" s="18"/>
      <c r="L1001" s="17">
        <v>166</v>
      </c>
      <c r="M1001" s="17"/>
    </row>
    <row r="1002" spans="1:13" ht="45" customHeight="1">
      <c r="A1002" s="7" t="s">
        <v>340</v>
      </c>
      <c r="B1002" s="19" t="s">
        <v>13</v>
      </c>
      <c r="C1002" s="19"/>
      <c r="D1002" s="18">
        <v>1</v>
      </c>
      <c r="E1002" s="18"/>
      <c r="F1002" s="20" t="s">
        <v>14</v>
      </c>
      <c r="G1002" s="43"/>
      <c r="H1002" s="48">
        <v>42062</v>
      </c>
      <c r="I1002" s="48">
        <v>42062</v>
      </c>
      <c r="J1002" s="46" t="s">
        <v>12</v>
      </c>
      <c r="K1002" s="18"/>
      <c r="L1002" s="17">
        <v>3096</v>
      </c>
      <c r="M1002" s="17"/>
    </row>
    <row r="1003" spans="1:13" ht="45" customHeight="1">
      <c r="A1003" s="7" t="s">
        <v>340</v>
      </c>
      <c r="B1003" s="19" t="s">
        <v>13</v>
      </c>
      <c r="C1003" s="19"/>
      <c r="D1003" s="18">
        <v>1</v>
      </c>
      <c r="E1003" s="18"/>
      <c r="F1003" s="20" t="s">
        <v>14</v>
      </c>
      <c r="G1003" s="43"/>
      <c r="H1003" s="48">
        <v>42085</v>
      </c>
      <c r="I1003" s="48">
        <v>42085</v>
      </c>
      <c r="J1003" s="46" t="s">
        <v>12</v>
      </c>
      <c r="K1003" s="18"/>
      <c r="L1003" s="17">
        <v>1800</v>
      </c>
      <c r="M1003" s="17"/>
    </row>
    <row r="1004" spans="1:13" ht="45" customHeight="1">
      <c r="A1004" s="7" t="s">
        <v>340</v>
      </c>
      <c r="B1004" s="19" t="s">
        <v>13</v>
      </c>
      <c r="C1004" s="19"/>
      <c r="D1004" s="18">
        <v>1</v>
      </c>
      <c r="E1004" s="18"/>
      <c r="F1004" s="20" t="s">
        <v>14</v>
      </c>
      <c r="G1004" s="43"/>
      <c r="H1004" s="48">
        <v>42121</v>
      </c>
      <c r="I1004" s="48">
        <v>42121</v>
      </c>
      <c r="J1004" s="46" t="s">
        <v>12</v>
      </c>
      <c r="K1004" s="18"/>
      <c r="L1004" s="17">
        <v>1800</v>
      </c>
      <c r="M1004" s="17"/>
    </row>
    <row r="1005" spans="1:13" ht="45" customHeight="1">
      <c r="A1005" s="7" t="s">
        <v>340</v>
      </c>
      <c r="B1005" s="19" t="s">
        <v>351</v>
      </c>
      <c r="C1005" s="19"/>
      <c r="D1005" s="18">
        <v>1</v>
      </c>
      <c r="E1005" s="18"/>
      <c r="F1005" s="20" t="s">
        <v>346</v>
      </c>
      <c r="G1005" s="43"/>
      <c r="H1005" s="48">
        <v>42122</v>
      </c>
      <c r="I1005" s="48">
        <v>42093</v>
      </c>
      <c r="J1005" s="46" t="s">
        <v>12</v>
      </c>
      <c r="K1005" s="18"/>
      <c r="L1005" s="17">
        <v>169</v>
      </c>
      <c r="M1005" s="17"/>
    </row>
    <row r="1006" spans="1:13" ht="45" customHeight="1">
      <c r="A1006" s="7" t="s">
        <v>340</v>
      </c>
      <c r="B1006" s="19" t="s">
        <v>352</v>
      </c>
      <c r="C1006" s="19"/>
      <c r="D1006" s="18">
        <v>1</v>
      </c>
      <c r="E1006" s="18"/>
      <c r="F1006" s="20" t="s">
        <v>346</v>
      </c>
      <c r="G1006" s="43"/>
      <c r="H1006" s="48">
        <v>42099</v>
      </c>
      <c r="I1006" s="48">
        <v>42108</v>
      </c>
      <c r="J1006" s="46" t="s">
        <v>12</v>
      </c>
      <c r="K1006" s="18"/>
      <c r="L1006" s="17">
        <v>434</v>
      </c>
      <c r="M1006" s="17"/>
    </row>
    <row r="1007" spans="1:13" ht="45" customHeight="1">
      <c r="A1007" s="7" t="s">
        <v>340</v>
      </c>
      <c r="B1007" s="19" t="s">
        <v>353</v>
      </c>
      <c r="C1007" s="19"/>
      <c r="D1007" s="18">
        <v>1</v>
      </c>
      <c r="E1007" s="18"/>
      <c r="F1007" s="20" t="s">
        <v>28</v>
      </c>
      <c r="G1007" s="43"/>
      <c r="H1007" s="48">
        <v>42139</v>
      </c>
      <c r="I1007" s="48">
        <v>42124</v>
      </c>
      <c r="J1007" s="46" t="s">
        <v>12</v>
      </c>
      <c r="K1007" s="18"/>
      <c r="L1007" s="17">
        <v>483.99</v>
      </c>
      <c r="M1007" s="17"/>
    </row>
    <row r="1008" spans="1:13" ht="45" customHeight="1">
      <c r="A1008" s="7" t="s">
        <v>340</v>
      </c>
      <c r="B1008" s="19" t="s">
        <v>354</v>
      </c>
      <c r="C1008" s="19"/>
      <c r="D1008" s="18">
        <v>1</v>
      </c>
      <c r="E1008" s="18"/>
      <c r="F1008" s="20" t="s">
        <v>346</v>
      </c>
      <c r="G1008" s="43"/>
      <c r="H1008" s="48">
        <v>42122</v>
      </c>
      <c r="I1008" s="48">
        <v>42114</v>
      </c>
      <c r="J1008" s="46" t="s">
        <v>12</v>
      </c>
      <c r="K1008" s="18"/>
      <c r="L1008" s="17">
        <v>207</v>
      </c>
      <c r="M1008" s="17"/>
    </row>
    <row r="1009" spans="1:13" ht="45" customHeight="1">
      <c r="A1009" s="7" t="s">
        <v>340</v>
      </c>
      <c r="B1009" s="19" t="s">
        <v>352</v>
      </c>
      <c r="C1009" s="19"/>
      <c r="D1009" s="18">
        <v>1</v>
      </c>
      <c r="E1009" s="18"/>
      <c r="F1009" s="20" t="s">
        <v>346</v>
      </c>
      <c r="G1009" s="43"/>
      <c r="H1009" s="48">
        <v>42099</v>
      </c>
      <c r="I1009" s="48">
        <v>42108</v>
      </c>
      <c r="J1009" s="46" t="s">
        <v>12</v>
      </c>
      <c r="K1009" s="18"/>
      <c r="L1009" s="17">
        <v>198</v>
      </c>
      <c r="M1009" s="17"/>
    </row>
    <row r="1010" spans="1:13" ht="45" customHeight="1">
      <c r="A1010" s="7" t="s">
        <v>340</v>
      </c>
      <c r="B1010" s="19" t="s">
        <v>355</v>
      </c>
      <c r="C1010" s="19"/>
      <c r="D1010" s="18">
        <v>2</v>
      </c>
      <c r="E1010" s="18"/>
      <c r="F1010" s="20" t="s">
        <v>28</v>
      </c>
      <c r="G1010" s="43"/>
      <c r="H1010" s="48">
        <v>42107</v>
      </c>
      <c r="I1010" s="48">
        <v>42118</v>
      </c>
      <c r="J1010" s="46" t="s">
        <v>12</v>
      </c>
      <c r="K1010" s="18"/>
      <c r="L1010" s="17">
        <v>4148</v>
      </c>
      <c r="M1010" s="17"/>
    </row>
    <row r="1011" spans="1:13" ht="45" customHeight="1">
      <c r="A1011" s="7" t="s">
        <v>340</v>
      </c>
      <c r="B1011" s="19" t="s">
        <v>355</v>
      </c>
      <c r="C1011" s="19"/>
      <c r="D1011" s="18">
        <v>2</v>
      </c>
      <c r="E1011" s="18"/>
      <c r="F1011" s="20" t="s">
        <v>28</v>
      </c>
      <c r="G1011" s="43"/>
      <c r="H1011" s="48">
        <v>42118</v>
      </c>
      <c r="I1011" s="48">
        <v>42118</v>
      </c>
      <c r="J1011" s="46" t="s">
        <v>12</v>
      </c>
      <c r="K1011" s="18"/>
      <c r="L1011" s="17">
        <v>161</v>
      </c>
      <c r="M1011" s="17"/>
    </row>
    <row r="1012" spans="1:13" ht="45" customHeight="1">
      <c r="A1012" s="7" t="s">
        <v>340</v>
      </c>
      <c r="B1012" s="19" t="s">
        <v>13</v>
      </c>
      <c r="C1012" s="19"/>
      <c r="D1012" s="18">
        <v>1</v>
      </c>
      <c r="E1012" s="18"/>
      <c r="F1012" s="20" t="s">
        <v>14</v>
      </c>
      <c r="G1012" s="43"/>
      <c r="H1012" s="48">
        <v>42111</v>
      </c>
      <c r="I1012" s="48">
        <v>42111</v>
      </c>
      <c r="J1012" s="46" t="s">
        <v>12</v>
      </c>
      <c r="K1012" s="18"/>
      <c r="L1012" s="17">
        <v>2052</v>
      </c>
      <c r="M1012" s="17"/>
    </row>
    <row r="1013" spans="1:13" ht="45" customHeight="1">
      <c r="A1013" s="7" t="s">
        <v>340</v>
      </c>
      <c r="B1013" s="19" t="s">
        <v>13</v>
      </c>
      <c r="C1013" s="19"/>
      <c r="D1013" s="18">
        <v>1</v>
      </c>
      <c r="E1013" s="18"/>
      <c r="F1013" s="20" t="s">
        <v>14</v>
      </c>
      <c r="G1013" s="43"/>
      <c r="H1013" s="48">
        <v>42131</v>
      </c>
      <c r="I1013" s="48">
        <v>42132</v>
      </c>
      <c r="J1013" s="46" t="s">
        <v>12</v>
      </c>
      <c r="K1013" s="18"/>
      <c r="L1013" s="17">
        <v>2974</v>
      </c>
      <c r="M1013" s="17"/>
    </row>
    <row r="1014" spans="1:13" ht="45" customHeight="1">
      <c r="A1014" s="7" t="s">
        <v>340</v>
      </c>
      <c r="B1014" s="19" t="s">
        <v>13</v>
      </c>
      <c r="C1014" s="19"/>
      <c r="D1014" s="18">
        <v>1</v>
      </c>
      <c r="E1014" s="18"/>
      <c r="F1014" s="20" t="s">
        <v>14</v>
      </c>
      <c r="G1014" s="43"/>
      <c r="H1014" s="48">
        <v>42128</v>
      </c>
      <c r="I1014" s="48">
        <v>42128</v>
      </c>
      <c r="J1014" s="46" t="s">
        <v>12</v>
      </c>
      <c r="K1014" s="18"/>
      <c r="L1014" s="17">
        <v>2178</v>
      </c>
      <c r="M1014" s="17"/>
    </row>
    <row r="1015" spans="1:13" ht="45" customHeight="1">
      <c r="A1015" s="7" t="s">
        <v>340</v>
      </c>
      <c r="B1015" s="19" t="s">
        <v>356</v>
      </c>
      <c r="C1015" s="19"/>
      <c r="D1015" s="18">
        <v>2</v>
      </c>
      <c r="E1015" s="18"/>
      <c r="F1015" s="20" t="s">
        <v>28</v>
      </c>
      <c r="G1015" s="43"/>
      <c r="H1015" s="48">
        <v>42093</v>
      </c>
      <c r="I1015" s="48">
        <v>42093</v>
      </c>
      <c r="J1015" s="46" t="s">
        <v>12</v>
      </c>
      <c r="K1015" s="18"/>
      <c r="L1015" s="17">
        <v>855.1</v>
      </c>
      <c r="M1015" s="17"/>
    </row>
    <row r="1016" spans="1:13" ht="45" customHeight="1">
      <c r="A1016" s="7" t="s">
        <v>340</v>
      </c>
      <c r="B1016" s="19" t="s">
        <v>357</v>
      </c>
      <c r="C1016" s="19"/>
      <c r="D1016" s="18">
        <v>1</v>
      </c>
      <c r="E1016" s="18"/>
      <c r="F1016" s="20" t="s">
        <v>14</v>
      </c>
      <c r="G1016" s="43"/>
      <c r="H1016" s="48">
        <v>42090</v>
      </c>
      <c r="I1016" s="48">
        <v>42090</v>
      </c>
      <c r="J1016" s="46" t="s">
        <v>12</v>
      </c>
      <c r="K1016" s="18"/>
      <c r="L1016" s="17">
        <v>503.5</v>
      </c>
      <c r="M1016" s="17"/>
    </row>
    <row r="1017" spans="1:13" ht="45" customHeight="1">
      <c r="A1017" s="7" t="s">
        <v>340</v>
      </c>
      <c r="B1017" s="19" t="s">
        <v>13</v>
      </c>
      <c r="C1017" s="19"/>
      <c r="D1017" s="18">
        <v>1</v>
      </c>
      <c r="E1017" s="18"/>
      <c r="F1017" s="20" t="s">
        <v>14</v>
      </c>
      <c r="G1017" s="43"/>
      <c r="H1017" s="48">
        <v>42090</v>
      </c>
      <c r="I1017" s="48">
        <v>42090</v>
      </c>
      <c r="J1017" s="46" t="s">
        <v>12</v>
      </c>
      <c r="K1017" s="18"/>
      <c r="L1017" s="17">
        <v>3643</v>
      </c>
      <c r="M1017" s="17"/>
    </row>
    <row r="1018" spans="1:13" ht="45" customHeight="1">
      <c r="A1018" s="7" t="s">
        <v>340</v>
      </c>
      <c r="B1018" s="19" t="s">
        <v>13</v>
      </c>
      <c r="C1018" s="19"/>
      <c r="D1018" s="18">
        <v>1</v>
      </c>
      <c r="E1018" s="18"/>
      <c r="F1018" s="20" t="s">
        <v>14</v>
      </c>
      <c r="G1018" s="43"/>
      <c r="H1018" s="48">
        <v>42153</v>
      </c>
      <c r="I1018" s="48">
        <v>42153</v>
      </c>
      <c r="J1018" s="46" t="s">
        <v>12</v>
      </c>
      <c r="K1018" s="18"/>
      <c r="L1018" s="17">
        <v>2115</v>
      </c>
      <c r="M1018" s="17"/>
    </row>
    <row r="1019" spans="1:13" ht="45" customHeight="1">
      <c r="A1019" s="7" t="s">
        <v>340</v>
      </c>
      <c r="B1019" s="19" t="s">
        <v>15</v>
      </c>
      <c r="C1019" s="19"/>
      <c r="D1019" s="18">
        <v>3</v>
      </c>
      <c r="E1019" s="18"/>
      <c r="F1019" s="20" t="s">
        <v>358</v>
      </c>
      <c r="G1019" s="43"/>
      <c r="H1019" s="48">
        <v>42187</v>
      </c>
      <c r="I1019" s="48">
        <v>42187</v>
      </c>
      <c r="J1019" s="46" t="s">
        <v>12</v>
      </c>
      <c r="K1019" s="18"/>
      <c r="L1019" s="17">
        <v>1298</v>
      </c>
      <c r="M1019" s="17"/>
    </row>
    <row r="1020" spans="1:13" ht="45" customHeight="1">
      <c r="A1020" s="7" t="s">
        <v>340</v>
      </c>
      <c r="B1020" s="19" t="s">
        <v>15</v>
      </c>
      <c r="C1020" s="19"/>
      <c r="D1020" s="18">
        <v>3</v>
      </c>
      <c r="E1020" s="18"/>
      <c r="F1020" s="20" t="s">
        <v>358</v>
      </c>
      <c r="G1020" s="43"/>
      <c r="H1020" s="48">
        <v>42187</v>
      </c>
      <c r="I1020" s="48">
        <v>42187</v>
      </c>
      <c r="J1020" s="46" t="s">
        <v>12</v>
      </c>
      <c r="K1020" s="18"/>
      <c r="L1020" s="17">
        <v>640</v>
      </c>
      <c r="M1020" s="17"/>
    </row>
    <row r="1021" spans="1:13" ht="45" customHeight="1">
      <c r="A1021" s="7" t="s">
        <v>340</v>
      </c>
      <c r="B1021" s="19" t="s">
        <v>13</v>
      </c>
      <c r="C1021" s="19"/>
      <c r="D1021" s="18">
        <v>1</v>
      </c>
      <c r="E1021" s="18"/>
      <c r="F1021" s="20" t="s">
        <v>14</v>
      </c>
      <c r="G1021" s="43"/>
      <c r="H1021" s="48">
        <v>42054</v>
      </c>
      <c r="I1021" s="48">
        <v>42054</v>
      </c>
      <c r="J1021" s="46" t="s">
        <v>12</v>
      </c>
      <c r="K1021" s="18"/>
      <c r="L1021" s="17">
        <v>4101</v>
      </c>
      <c r="M1021" s="17"/>
    </row>
    <row r="1022" spans="1:13" ht="45" customHeight="1">
      <c r="A1022" s="7" t="s">
        <v>340</v>
      </c>
      <c r="B1022" s="19" t="s">
        <v>13</v>
      </c>
      <c r="C1022" s="19"/>
      <c r="D1022" s="18">
        <v>1</v>
      </c>
      <c r="E1022" s="18"/>
      <c r="F1022" s="20" t="s">
        <v>14</v>
      </c>
      <c r="G1022" s="43"/>
      <c r="H1022" s="48">
        <v>42166</v>
      </c>
      <c r="I1022" s="48">
        <v>42166</v>
      </c>
      <c r="J1022" s="46" t="s">
        <v>12</v>
      </c>
      <c r="K1022" s="18"/>
      <c r="L1022" s="17">
        <v>1620</v>
      </c>
      <c r="M1022" s="17"/>
    </row>
    <row r="1023" spans="1:13" ht="45" customHeight="1">
      <c r="A1023" s="7" t="s">
        <v>340</v>
      </c>
      <c r="B1023" s="19" t="s">
        <v>13</v>
      </c>
      <c r="C1023" s="19"/>
      <c r="D1023" s="18">
        <v>1</v>
      </c>
      <c r="E1023" s="18"/>
      <c r="F1023" s="20" t="s">
        <v>14</v>
      </c>
      <c r="G1023" s="43"/>
      <c r="H1023" s="48">
        <v>42173</v>
      </c>
      <c r="I1023" s="48">
        <v>42173</v>
      </c>
      <c r="J1023" s="46" t="s">
        <v>12</v>
      </c>
      <c r="K1023" s="18"/>
      <c r="L1023" s="17">
        <v>2478</v>
      </c>
      <c r="M1023" s="17"/>
    </row>
    <row r="1024" spans="1:13" ht="45" customHeight="1">
      <c r="A1024" s="7" t="s">
        <v>340</v>
      </c>
      <c r="B1024" s="19" t="s">
        <v>359</v>
      </c>
      <c r="C1024" s="19"/>
      <c r="D1024" s="18">
        <v>1</v>
      </c>
      <c r="E1024" s="18"/>
      <c r="F1024" s="20" t="s">
        <v>28</v>
      </c>
      <c r="G1024" s="43"/>
      <c r="H1024" s="48">
        <v>42192</v>
      </c>
      <c r="I1024" s="48">
        <v>42192</v>
      </c>
      <c r="J1024" s="46" t="s">
        <v>12</v>
      </c>
      <c r="K1024" s="18"/>
      <c r="L1024" s="17">
        <v>684</v>
      </c>
      <c r="M1024" s="17"/>
    </row>
    <row r="1025" spans="1:13" ht="45" customHeight="1">
      <c r="A1025" s="7" t="s">
        <v>340</v>
      </c>
      <c r="B1025" s="19" t="s">
        <v>360</v>
      </c>
      <c r="C1025" s="19"/>
      <c r="D1025" s="18">
        <v>1</v>
      </c>
      <c r="E1025" s="18"/>
      <c r="F1025" s="20" t="s">
        <v>28</v>
      </c>
      <c r="G1025" s="43"/>
      <c r="H1025" s="48">
        <v>42192</v>
      </c>
      <c r="I1025" s="48">
        <v>42192</v>
      </c>
      <c r="J1025" s="46" t="s">
        <v>12</v>
      </c>
      <c r="K1025" s="18"/>
      <c r="L1025" s="17">
        <v>184</v>
      </c>
      <c r="M1025" s="17"/>
    </row>
    <row r="1026" spans="1:13" ht="45" customHeight="1">
      <c r="A1026" s="7" t="s">
        <v>340</v>
      </c>
      <c r="B1026" s="19" t="s">
        <v>361</v>
      </c>
      <c r="C1026" s="19"/>
      <c r="D1026" s="18">
        <v>1</v>
      </c>
      <c r="E1026" s="18"/>
      <c r="F1026" s="20" t="s">
        <v>28</v>
      </c>
      <c r="G1026" s="43"/>
      <c r="H1026" s="48">
        <v>42213</v>
      </c>
      <c r="I1026" s="48">
        <v>42213</v>
      </c>
      <c r="J1026" s="46" t="s">
        <v>12</v>
      </c>
      <c r="K1026" s="18"/>
      <c r="L1026" s="17">
        <v>684</v>
      </c>
      <c r="M1026" s="17"/>
    </row>
    <row r="1027" spans="1:13" ht="45" customHeight="1">
      <c r="A1027" s="7" t="s">
        <v>340</v>
      </c>
      <c r="B1027" s="19" t="s">
        <v>13</v>
      </c>
      <c r="C1027" s="19"/>
      <c r="D1027" s="18">
        <v>1</v>
      </c>
      <c r="E1027" s="18"/>
      <c r="F1027" s="20" t="s">
        <v>14</v>
      </c>
      <c r="G1027" s="43"/>
      <c r="H1027" s="48">
        <v>42215</v>
      </c>
      <c r="I1027" s="48">
        <v>42215</v>
      </c>
      <c r="J1027" s="46" t="s">
        <v>12</v>
      </c>
      <c r="K1027" s="18"/>
      <c r="L1027" s="17">
        <v>3425</v>
      </c>
      <c r="M1027" s="17"/>
    </row>
    <row r="1028" spans="1:13" ht="45" customHeight="1">
      <c r="A1028" s="7" t="s">
        <v>340</v>
      </c>
      <c r="B1028" s="19" t="s">
        <v>362</v>
      </c>
      <c r="C1028" s="19"/>
      <c r="D1028" s="18">
        <v>1</v>
      </c>
      <c r="E1028" s="18"/>
      <c r="F1028" s="20" t="s">
        <v>11</v>
      </c>
      <c r="G1028" s="43"/>
      <c r="H1028" s="48">
        <v>42089</v>
      </c>
      <c r="I1028" s="48">
        <v>42089</v>
      </c>
      <c r="J1028" s="46" t="s">
        <v>12</v>
      </c>
      <c r="K1028" s="18"/>
      <c r="L1028" s="17">
        <v>3995</v>
      </c>
      <c r="M1028" s="17"/>
    </row>
    <row r="1029" spans="1:13" ht="45" customHeight="1">
      <c r="A1029" s="7" t="s">
        <v>340</v>
      </c>
      <c r="B1029" s="19" t="s">
        <v>13</v>
      </c>
      <c r="C1029" s="19"/>
      <c r="D1029" s="18">
        <v>1</v>
      </c>
      <c r="E1029" s="18"/>
      <c r="F1029" s="20" t="s">
        <v>14</v>
      </c>
      <c r="G1029" s="43"/>
      <c r="H1029" s="48">
        <v>42234</v>
      </c>
      <c r="I1029" s="48">
        <v>42234</v>
      </c>
      <c r="J1029" s="46" t="s">
        <v>12</v>
      </c>
      <c r="K1029" s="18"/>
      <c r="L1029" s="17">
        <v>2160</v>
      </c>
      <c r="M1029" s="17"/>
    </row>
    <row r="1030" spans="1:13" ht="45" customHeight="1">
      <c r="A1030" s="7" t="s">
        <v>340</v>
      </c>
      <c r="B1030" s="19" t="s">
        <v>13</v>
      </c>
      <c r="C1030" s="19"/>
      <c r="D1030" s="18">
        <v>1</v>
      </c>
      <c r="E1030" s="18"/>
      <c r="F1030" s="20" t="s">
        <v>14</v>
      </c>
      <c r="G1030" s="43"/>
      <c r="H1030" s="48">
        <v>42254</v>
      </c>
      <c r="I1030" s="48">
        <v>42254</v>
      </c>
      <c r="J1030" s="46" t="s">
        <v>12</v>
      </c>
      <c r="K1030" s="18"/>
      <c r="L1030" s="17">
        <v>5926</v>
      </c>
      <c r="M1030" s="17"/>
    </row>
    <row r="1031" spans="1:13" ht="45" customHeight="1">
      <c r="A1031" s="7" t="s">
        <v>340</v>
      </c>
      <c r="B1031" s="19" t="s">
        <v>13</v>
      </c>
      <c r="C1031" s="19"/>
      <c r="D1031" s="18">
        <v>1</v>
      </c>
      <c r="E1031" s="18"/>
      <c r="F1031" s="20" t="s">
        <v>14</v>
      </c>
      <c r="G1031" s="43"/>
      <c r="H1031" s="48">
        <v>42254</v>
      </c>
      <c r="I1031" s="48">
        <v>42254</v>
      </c>
      <c r="J1031" s="46" t="s">
        <v>12</v>
      </c>
      <c r="K1031" s="18"/>
      <c r="L1031" s="17">
        <v>1314</v>
      </c>
      <c r="M1031" s="17"/>
    </row>
    <row r="1032" spans="1:13" ht="45" customHeight="1">
      <c r="A1032" s="7" t="s">
        <v>340</v>
      </c>
      <c r="B1032" s="19" t="s">
        <v>13</v>
      </c>
      <c r="C1032" s="19"/>
      <c r="D1032" s="18">
        <v>1</v>
      </c>
      <c r="E1032" s="18"/>
      <c r="F1032" s="20" t="s">
        <v>14</v>
      </c>
      <c r="G1032" s="43"/>
      <c r="H1032" s="48">
        <v>42223</v>
      </c>
      <c r="I1032" s="48">
        <v>42223</v>
      </c>
      <c r="J1032" s="46" t="s">
        <v>12</v>
      </c>
      <c r="K1032" s="18"/>
      <c r="L1032" s="17">
        <v>3432</v>
      </c>
      <c r="M1032" s="17"/>
    </row>
    <row r="1033" spans="1:13" ht="45" customHeight="1">
      <c r="A1033" s="7" t="s">
        <v>340</v>
      </c>
      <c r="B1033" s="19" t="s">
        <v>13</v>
      </c>
      <c r="C1033" s="19"/>
      <c r="D1033" s="18">
        <v>1</v>
      </c>
      <c r="E1033" s="18"/>
      <c r="F1033" s="20" t="s">
        <v>14</v>
      </c>
      <c r="G1033" s="43"/>
      <c r="H1033" s="48">
        <v>42226</v>
      </c>
      <c r="I1033" s="48">
        <v>42226</v>
      </c>
      <c r="J1033" s="46" t="s">
        <v>12</v>
      </c>
      <c r="K1033" s="18"/>
      <c r="L1033" s="17">
        <v>2767</v>
      </c>
      <c r="M1033" s="17"/>
    </row>
    <row r="1034" spans="1:13" ht="45" customHeight="1">
      <c r="A1034" s="7" t="s">
        <v>340</v>
      </c>
      <c r="B1034" s="19" t="s">
        <v>13</v>
      </c>
      <c r="C1034" s="19"/>
      <c r="D1034" s="18">
        <v>1</v>
      </c>
      <c r="E1034" s="18"/>
      <c r="F1034" s="20" t="s">
        <v>14</v>
      </c>
      <c r="G1034" s="43"/>
      <c r="H1034" s="48">
        <v>42251</v>
      </c>
      <c r="I1034" s="48">
        <v>42251</v>
      </c>
      <c r="J1034" s="46" t="s">
        <v>12</v>
      </c>
      <c r="K1034" s="18"/>
      <c r="L1034" s="17">
        <v>2293</v>
      </c>
      <c r="M1034" s="17"/>
    </row>
    <row r="1035" spans="1:13" ht="45" customHeight="1">
      <c r="A1035" s="7" t="s">
        <v>340</v>
      </c>
      <c r="B1035" s="19" t="s">
        <v>13</v>
      </c>
      <c r="C1035" s="19"/>
      <c r="D1035" s="18">
        <v>1</v>
      </c>
      <c r="E1035" s="18"/>
      <c r="F1035" s="20" t="s">
        <v>14</v>
      </c>
      <c r="G1035" s="43"/>
      <c r="H1035" s="48">
        <v>42261</v>
      </c>
      <c r="I1035" s="48">
        <v>42261</v>
      </c>
      <c r="J1035" s="46" t="s">
        <v>12</v>
      </c>
      <c r="K1035" s="18"/>
      <c r="L1035" s="17">
        <v>1512</v>
      </c>
      <c r="M1035" s="17"/>
    </row>
    <row r="1036" spans="1:13" ht="45" customHeight="1">
      <c r="A1036" s="7" t="s">
        <v>340</v>
      </c>
      <c r="B1036" s="19" t="s">
        <v>13</v>
      </c>
      <c r="C1036" s="19"/>
      <c r="D1036" s="18">
        <v>1</v>
      </c>
      <c r="E1036" s="18"/>
      <c r="F1036" s="20" t="s">
        <v>14</v>
      </c>
      <c r="G1036" s="43"/>
      <c r="H1036" s="48">
        <v>42236</v>
      </c>
      <c r="I1036" s="48">
        <v>42236</v>
      </c>
      <c r="J1036" s="46" t="s">
        <v>12</v>
      </c>
      <c r="K1036" s="18"/>
      <c r="L1036" s="17">
        <v>2547</v>
      </c>
      <c r="M1036" s="17"/>
    </row>
    <row r="1037" spans="1:13" ht="45" customHeight="1">
      <c r="A1037" s="7" t="s">
        <v>340</v>
      </c>
      <c r="B1037" s="19" t="s">
        <v>13</v>
      </c>
      <c r="C1037" s="19"/>
      <c r="D1037" s="18">
        <v>1</v>
      </c>
      <c r="E1037" s="18"/>
      <c r="F1037" s="20" t="s">
        <v>14</v>
      </c>
      <c r="G1037" s="43"/>
      <c r="H1037" s="48">
        <v>42277</v>
      </c>
      <c r="I1037" s="48">
        <v>42277</v>
      </c>
      <c r="J1037" s="46" t="s">
        <v>12</v>
      </c>
      <c r="K1037" s="18"/>
      <c r="L1037" s="17">
        <v>2178</v>
      </c>
      <c r="M1037" s="17"/>
    </row>
    <row r="1038" spans="1:13" ht="45" customHeight="1">
      <c r="A1038" s="7" t="s">
        <v>340</v>
      </c>
      <c r="B1038" s="19" t="s">
        <v>13</v>
      </c>
      <c r="C1038" s="19"/>
      <c r="D1038" s="18">
        <v>1</v>
      </c>
      <c r="E1038" s="18"/>
      <c r="F1038" s="20" t="s">
        <v>14</v>
      </c>
      <c r="G1038" s="43"/>
      <c r="H1038" s="48">
        <v>42222</v>
      </c>
      <c r="I1038" s="48">
        <v>42222</v>
      </c>
      <c r="J1038" s="46" t="s">
        <v>12</v>
      </c>
      <c r="K1038" s="18"/>
      <c r="L1038" s="17">
        <v>378</v>
      </c>
      <c r="M1038" s="17"/>
    </row>
    <row r="1039" spans="1:13" ht="45" customHeight="1">
      <c r="A1039" s="7" t="s">
        <v>340</v>
      </c>
      <c r="B1039" s="19" t="s">
        <v>13</v>
      </c>
      <c r="C1039" s="19"/>
      <c r="D1039" s="18">
        <v>1</v>
      </c>
      <c r="E1039" s="18"/>
      <c r="F1039" s="20" t="s">
        <v>14</v>
      </c>
      <c r="G1039" s="43"/>
      <c r="H1039" s="48">
        <v>42215</v>
      </c>
      <c r="I1039" s="48">
        <v>42215</v>
      </c>
      <c r="J1039" s="46" t="s">
        <v>12</v>
      </c>
      <c r="K1039" s="18"/>
      <c r="L1039" s="17">
        <v>1839</v>
      </c>
      <c r="M1039" s="17"/>
    </row>
    <row r="1040" spans="1:13" ht="45" customHeight="1">
      <c r="A1040" s="7" t="s">
        <v>340</v>
      </c>
      <c r="B1040" s="19" t="s">
        <v>13</v>
      </c>
      <c r="C1040" s="19"/>
      <c r="D1040" s="18">
        <v>1</v>
      </c>
      <c r="E1040" s="18"/>
      <c r="F1040" s="20" t="s">
        <v>14</v>
      </c>
      <c r="G1040" s="43"/>
      <c r="H1040" s="48">
        <v>42256</v>
      </c>
      <c r="I1040" s="48">
        <v>42256</v>
      </c>
      <c r="J1040" s="46" t="s">
        <v>12</v>
      </c>
      <c r="K1040" s="18"/>
      <c r="L1040" s="17">
        <v>2313</v>
      </c>
      <c r="M1040" s="17"/>
    </row>
    <row r="1041" spans="1:13" ht="45" customHeight="1">
      <c r="A1041" s="7" t="s">
        <v>340</v>
      </c>
      <c r="B1041" s="19" t="s">
        <v>13</v>
      </c>
      <c r="C1041" s="19"/>
      <c r="D1041" s="18">
        <v>1</v>
      </c>
      <c r="E1041" s="18"/>
      <c r="F1041" s="20" t="s">
        <v>14</v>
      </c>
      <c r="G1041" s="43"/>
      <c r="H1041" s="48">
        <v>42250</v>
      </c>
      <c r="I1041" s="48">
        <v>42250</v>
      </c>
      <c r="J1041" s="46" t="s">
        <v>12</v>
      </c>
      <c r="K1041" s="18"/>
      <c r="L1041" s="17">
        <v>1440</v>
      </c>
      <c r="M1041" s="17"/>
    </row>
    <row r="1042" spans="1:13" ht="45" customHeight="1">
      <c r="A1042" s="7" t="s">
        <v>340</v>
      </c>
      <c r="B1042" s="19" t="s">
        <v>363</v>
      </c>
      <c r="C1042" s="19"/>
      <c r="D1042" s="18">
        <v>3</v>
      </c>
      <c r="E1042" s="18"/>
      <c r="F1042" s="20" t="s">
        <v>28</v>
      </c>
      <c r="G1042" s="43"/>
      <c r="H1042" s="48">
        <v>42244</v>
      </c>
      <c r="I1042" s="48">
        <v>42249</v>
      </c>
      <c r="J1042" s="46" t="s">
        <v>12</v>
      </c>
      <c r="K1042" s="18"/>
      <c r="L1042" s="17">
        <v>684</v>
      </c>
      <c r="M1042" s="17"/>
    </row>
    <row r="1043" spans="1:13" ht="45" customHeight="1">
      <c r="A1043" s="7" t="s">
        <v>340</v>
      </c>
      <c r="B1043" s="19" t="s">
        <v>363</v>
      </c>
      <c r="C1043" s="19"/>
      <c r="D1043" s="18">
        <v>3</v>
      </c>
      <c r="E1043" s="18"/>
      <c r="F1043" s="20" t="s">
        <v>28</v>
      </c>
      <c r="G1043" s="43"/>
      <c r="H1043" s="48">
        <v>42244</v>
      </c>
      <c r="I1043" s="48">
        <v>42249</v>
      </c>
      <c r="J1043" s="46" t="s">
        <v>12</v>
      </c>
      <c r="K1043" s="18"/>
      <c r="L1043" s="17">
        <v>774</v>
      </c>
      <c r="M1043" s="17"/>
    </row>
    <row r="1044" spans="1:13" ht="45" customHeight="1">
      <c r="A1044" s="7" t="s">
        <v>340</v>
      </c>
      <c r="B1044" s="19" t="s">
        <v>13</v>
      </c>
      <c r="C1044" s="19"/>
      <c r="D1044" s="18">
        <v>1</v>
      </c>
      <c r="E1044" s="18"/>
      <c r="F1044" s="20" t="s">
        <v>14</v>
      </c>
      <c r="G1044" s="43"/>
      <c r="H1044" s="48">
        <v>42259</v>
      </c>
      <c r="I1044" s="48">
        <v>42259</v>
      </c>
      <c r="J1044" s="46" t="s">
        <v>12</v>
      </c>
      <c r="K1044" s="18"/>
      <c r="L1044" s="17">
        <v>594</v>
      </c>
      <c r="M1044" s="17"/>
    </row>
    <row r="1045" spans="1:13" ht="45" customHeight="1">
      <c r="A1045" s="7" t="s">
        <v>340</v>
      </c>
      <c r="B1045" s="19" t="s">
        <v>13</v>
      </c>
      <c r="C1045" s="19"/>
      <c r="D1045" s="18">
        <v>1</v>
      </c>
      <c r="E1045" s="18"/>
      <c r="F1045" s="20" t="s">
        <v>14</v>
      </c>
      <c r="G1045" s="43"/>
      <c r="H1045" s="48">
        <v>42291</v>
      </c>
      <c r="I1045" s="48">
        <v>42291</v>
      </c>
      <c r="J1045" s="46" t="s">
        <v>12</v>
      </c>
      <c r="K1045" s="18"/>
      <c r="L1045" s="17">
        <v>3496</v>
      </c>
      <c r="M1045" s="17"/>
    </row>
    <row r="1046" spans="1:13" ht="45" customHeight="1">
      <c r="A1046" s="7" t="s">
        <v>340</v>
      </c>
      <c r="B1046" s="19" t="s">
        <v>13</v>
      </c>
      <c r="C1046" s="19"/>
      <c r="D1046" s="18">
        <v>1</v>
      </c>
      <c r="E1046" s="18"/>
      <c r="F1046" s="20" t="s">
        <v>14</v>
      </c>
      <c r="G1046" s="43"/>
      <c r="H1046" s="48">
        <v>42298</v>
      </c>
      <c r="I1046" s="48">
        <v>42298</v>
      </c>
      <c r="J1046" s="46" t="s">
        <v>12</v>
      </c>
      <c r="K1046" s="18"/>
      <c r="L1046" s="17">
        <v>2425</v>
      </c>
      <c r="M1046" s="17"/>
    </row>
    <row r="1047" spans="1:13" ht="45" customHeight="1">
      <c r="A1047" s="7" t="s">
        <v>340</v>
      </c>
      <c r="B1047" s="19" t="s">
        <v>364</v>
      </c>
      <c r="C1047" s="19"/>
      <c r="D1047" s="18">
        <v>5</v>
      </c>
      <c r="E1047" s="18"/>
      <c r="F1047" s="20" t="s">
        <v>28</v>
      </c>
      <c r="G1047" s="43"/>
      <c r="H1047" s="48">
        <v>42272</v>
      </c>
      <c r="I1047" s="48">
        <v>42272</v>
      </c>
      <c r="J1047" s="46" t="s">
        <v>12</v>
      </c>
      <c r="K1047" s="18"/>
      <c r="L1047" s="17">
        <v>684</v>
      </c>
      <c r="M1047" s="17"/>
    </row>
    <row r="1048" spans="1:13" ht="45" customHeight="1">
      <c r="A1048" s="7" t="s">
        <v>340</v>
      </c>
      <c r="B1048" s="19" t="s">
        <v>365</v>
      </c>
      <c r="C1048" s="19"/>
      <c r="D1048" s="18">
        <v>4</v>
      </c>
      <c r="E1048" s="18"/>
      <c r="F1048" s="20" t="s">
        <v>28</v>
      </c>
      <c r="G1048" s="43"/>
      <c r="H1048" s="48">
        <v>42269</v>
      </c>
      <c r="I1048" s="48">
        <v>42269</v>
      </c>
      <c r="J1048" s="46" t="s">
        <v>12</v>
      </c>
      <c r="K1048" s="18"/>
      <c r="L1048" s="17">
        <v>684</v>
      </c>
      <c r="M1048" s="17"/>
    </row>
    <row r="1049" spans="1:13" ht="45" customHeight="1">
      <c r="A1049" s="7" t="s">
        <v>340</v>
      </c>
      <c r="B1049" s="19" t="s">
        <v>364</v>
      </c>
      <c r="C1049" s="19"/>
      <c r="D1049" s="18">
        <v>5</v>
      </c>
      <c r="E1049" s="18"/>
      <c r="F1049" s="20" t="s">
        <v>28</v>
      </c>
      <c r="G1049" s="43"/>
      <c r="H1049" s="48">
        <v>42272</v>
      </c>
      <c r="I1049" s="48">
        <v>42272</v>
      </c>
      <c r="J1049" s="46" t="s">
        <v>12</v>
      </c>
      <c r="K1049" s="18"/>
      <c r="L1049" s="17">
        <v>843</v>
      </c>
      <c r="M1049" s="17"/>
    </row>
    <row r="1050" spans="1:13" ht="45" customHeight="1">
      <c r="A1050" s="7" t="s">
        <v>340</v>
      </c>
      <c r="B1050" s="19" t="s">
        <v>365</v>
      </c>
      <c r="C1050" s="19"/>
      <c r="D1050" s="18">
        <v>4</v>
      </c>
      <c r="E1050" s="18"/>
      <c r="F1050" s="20" t="s">
        <v>28</v>
      </c>
      <c r="G1050" s="43"/>
      <c r="H1050" s="48">
        <v>42269</v>
      </c>
      <c r="I1050" s="48">
        <v>42269</v>
      </c>
      <c r="J1050" s="46" t="s">
        <v>12</v>
      </c>
      <c r="K1050" s="18"/>
      <c r="L1050" s="17">
        <v>747</v>
      </c>
      <c r="M1050" s="17"/>
    </row>
    <row r="1051" spans="1:13" ht="45" customHeight="1">
      <c r="A1051" s="7" t="s">
        <v>340</v>
      </c>
      <c r="B1051" s="19" t="s">
        <v>13</v>
      </c>
      <c r="C1051" s="19"/>
      <c r="D1051" s="18">
        <v>1</v>
      </c>
      <c r="E1051" s="18"/>
      <c r="F1051" s="20" t="s">
        <v>14</v>
      </c>
      <c r="G1051" s="43"/>
      <c r="H1051" s="48">
        <v>42293</v>
      </c>
      <c r="I1051" s="48">
        <v>42293</v>
      </c>
      <c r="J1051" s="46" t="s">
        <v>12</v>
      </c>
      <c r="K1051" s="18"/>
      <c r="L1051" s="17">
        <v>1349</v>
      </c>
      <c r="M1051" s="17"/>
    </row>
    <row r="1052" spans="1:13" ht="45" customHeight="1">
      <c r="A1052" s="7" t="s">
        <v>340</v>
      </c>
      <c r="B1052" s="19" t="s">
        <v>13</v>
      </c>
      <c r="C1052" s="19"/>
      <c r="D1052" s="18">
        <v>1</v>
      </c>
      <c r="E1052" s="18"/>
      <c r="F1052" s="20" t="s">
        <v>14</v>
      </c>
      <c r="G1052" s="43"/>
      <c r="H1052" s="48">
        <v>42156</v>
      </c>
      <c r="I1052" s="48">
        <v>42156</v>
      </c>
      <c r="J1052" s="46" t="s">
        <v>12</v>
      </c>
      <c r="K1052" s="18"/>
      <c r="L1052" s="17">
        <v>1440</v>
      </c>
      <c r="M1052" s="17"/>
    </row>
    <row r="1053" spans="1:13" ht="45" customHeight="1">
      <c r="A1053" s="7" t="s">
        <v>340</v>
      </c>
      <c r="B1053" s="19" t="s">
        <v>13</v>
      </c>
      <c r="C1053" s="19"/>
      <c r="D1053" s="18">
        <v>1</v>
      </c>
      <c r="E1053" s="18"/>
      <c r="F1053" s="20" t="s">
        <v>14</v>
      </c>
      <c r="G1053" s="43"/>
      <c r="H1053" s="48">
        <v>42286</v>
      </c>
      <c r="I1053" s="48">
        <v>42286</v>
      </c>
      <c r="J1053" s="46" t="s">
        <v>12</v>
      </c>
      <c r="K1053" s="18"/>
      <c r="L1053" s="17">
        <v>2484</v>
      </c>
      <c r="M1053" s="17"/>
    </row>
    <row r="1054" spans="1:13" ht="45" customHeight="1">
      <c r="A1054" s="7" t="s">
        <v>340</v>
      </c>
      <c r="B1054" s="19" t="s">
        <v>366</v>
      </c>
      <c r="C1054" s="19"/>
      <c r="D1054" s="18">
        <v>1</v>
      </c>
      <c r="E1054" s="18"/>
      <c r="F1054" s="20" t="s">
        <v>28</v>
      </c>
      <c r="G1054" s="43"/>
      <c r="H1054" s="48">
        <v>42264</v>
      </c>
      <c r="I1054" s="48">
        <v>42275</v>
      </c>
      <c r="J1054" s="46" t="s">
        <v>12</v>
      </c>
      <c r="K1054" s="18"/>
      <c r="L1054" s="17">
        <v>684</v>
      </c>
      <c r="M1054" s="17"/>
    </row>
    <row r="1055" spans="1:13" ht="45" customHeight="1">
      <c r="A1055" s="7" t="s">
        <v>340</v>
      </c>
      <c r="B1055" s="19" t="s">
        <v>367</v>
      </c>
      <c r="C1055" s="19"/>
      <c r="D1055" s="18">
        <v>1</v>
      </c>
      <c r="E1055" s="18"/>
      <c r="F1055" s="20" t="s">
        <v>28</v>
      </c>
      <c r="G1055" s="43"/>
      <c r="H1055" s="48">
        <v>42269</v>
      </c>
      <c r="I1055" s="48">
        <v>42275</v>
      </c>
      <c r="J1055" s="46" t="s">
        <v>12</v>
      </c>
      <c r="K1055" s="18"/>
      <c r="L1055" s="17">
        <v>311.01</v>
      </c>
      <c r="M1055" s="17"/>
    </row>
    <row r="1056" spans="1:13" ht="45" customHeight="1">
      <c r="A1056" s="7" t="s">
        <v>340</v>
      </c>
      <c r="B1056" s="19" t="s">
        <v>13</v>
      </c>
      <c r="C1056" s="19"/>
      <c r="D1056" s="18">
        <v>1</v>
      </c>
      <c r="E1056" s="18"/>
      <c r="F1056" s="20" t="s">
        <v>14</v>
      </c>
      <c r="G1056" s="43"/>
      <c r="H1056" s="48">
        <v>42102</v>
      </c>
      <c r="I1056" s="48">
        <v>42102</v>
      </c>
      <c r="J1056" s="46" t="s">
        <v>12</v>
      </c>
      <c r="K1056" s="18"/>
      <c r="L1056" s="17">
        <v>4065.5</v>
      </c>
      <c r="M1056" s="17"/>
    </row>
    <row r="1057" spans="1:13" ht="45" customHeight="1">
      <c r="A1057" s="7" t="s">
        <v>340</v>
      </c>
      <c r="B1057" s="19" t="s">
        <v>13</v>
      </c>
      <c r="C1057" s="19"/>
      <c r="D1057" s="18">
        <v>1</v>
      </c>
      <c r="E1057" s="18"/>
      <c r="F1057" s="20" t="s">
        <v>14</v>
      </c>
      <c r="G1057" s="43"/>
      <c r="H1057" s="48">
        <v>42341</v>
      </c>
      <c r="I1057" s="48">
        <v>42341</v>
      </c>
      <c r="J1057" s="46" t="s">
        <v>12</v>
      </c>
      <c r="K1057" s="18"/>
      <c r="L1057" s="17">
        <v>3132</v>
      </c>
      <c r="M1057" s="17"/>
    </row>
    <row r="1058" spans="1:13" ht="45" customHeight="1">
      <c r="A1058" s="7" t="s">
        <v>340</v>
      </c>
      <c r="B1058" s="19" t="s">
        <v>13</v>
      </c>
      <c r="C1058" s="19"/>
      <c r="D1058" s="18">
        <v>1</v>
      </c>
      <c r="E1058" s="18"/>
      <c r="F1058" s="20" t="s">
        <v>14</v>
      </c>
      <c r="G1058" s="43"/>
      <c r="H1058" s="48">
        <v>42318</v>
      </c>
      <c r="I1058" s="48">
        <v>42323</v>
      </c>
      <c r="J1058" s="46" t="s">
        <v>12</v>
      </c>
      <c r="K1058" s="18"/>
      <c r="L1058" s="17">
        <v>3456</v>
      </c>
      <c r="M1058" s="17"/>
    </row>
    <row r="1059" spans="1:13" ht="45" customHeight="1">
      <c r="A1059" s="7" t="s">
        <v>340</v>
      </c>
      <c r="B1059" s="19" t="s">
        <v>368</v>
      </c>
      <c r="C1059" s="19"/>
      <c r="D1059" s="18">
        <v>1</v>
      </c>
      <c r="E1059" s="18"/>
      <c r="F1059" s="20" t="s">
        <v>28</v>
      </c>
      <c r="G1059" s="43"/>
      <c r="H1059" s="48">
        <v>42328</v>
      </c>
      <c r="I1059" s="48">
        <v>42328</v>
      </c>
      <c r="J1059" s="46" t="s">
        <v>12</v>
      </c>
      <c r="K1059" s="18"/>
      <c r="L1059" s="17">
        <v>859.4</v>
      </c>
      <c r="M1059" s="17"/>
    </row>
    <row r="1060" spans="1:13" ht="45" customHeight="1">
      <c r="A1060" s="7" t="s">
        <v>340</v>
      </c>
      <c r="B1060" s="19" t="s">
        <v>368</v>
      </c>
      <c r="C1060" s="19"/>
      <c r="D1060" s="18">
        <v>1</v>
      </c>
      <c r="E1060" s="18"/>
      <c r="F1060" s="20" t="s">
        <v>28</v>
      </c>
      <c r="G1060" s="43"/>
      <c r="H1060" s="48">
        <v>42328</v>
      </c>
      <c r="I1060" s="48">
        <v>42328</v>
      </c>
      <c r="J1060" s="46" t="s">
        <v>12</v>
      </c>
      <c r="K1060" s="18"/>
      <c r="L1060" s="17">
        <v>468</v>
      </c>
      <c r="M1060" s="17"/>
    </row>
    <row r="1061" spans="1:13" ht="45" customHeight="1">
      <c r="A1061" s="7" t="s">
        <v>340</v>
      </c>
      <c r="B1061" s="19" t="s">
        <v>369</v>
      </c>
      <c r="C1061" s="19"/>
      <c r="D1061" s="18">
        <v>1</v>
      </c>
      <c r="E1061" s="18"/>
      <c r="F1061" s="20" t="s">
        <v>28</v>
      </c>
      <c r="G1061" s="43"/>
      <c r="H1061" s="48">
        <v>42339</v>
      </c>
      <c r="I1061" s="48">
        <v>42339</v>
      </c>
      <c r="J1061" s="46" t="s">
        <v>12</v>
      </c>
      <c r="K1061" s="18"/>
      <c r="L1061" s="17">
        <v>483.99</v>
      </c>
      <c r="M1061" s="17"/>
    </row>
    <row r="1062" spans="1:13" ht="45" customHeight="1">
      <c r="A1062" s="7" t="s">
        <v>340</v>
      </c>
      <c r="B1062" s="19" t="s">
        <v>369</v>
      </c>
      <c r="C1062" s="19"/>
      <c r="D1062" s="18">
        <v>1</v>
      </c>
      <c r="E1062" s="18"/>
      <c r="F1062" s="20" t="s">
        <v>28</v>
      </c>
      <c r="G1062" s="43"/>
      <c r="H1062" s="48">
        <v>42339</v>
      </c>
      <c r="I1062" s="48">
        <v>42339</v>
      </c>
      <c r="J1062" s="46" t="s">
        <v>12</v>
      </c>
      <c r="K1062" s="18"/>
      <c r="L1062" s="17">
        <v>32</v>
      </c>
      <c r="M1062" s="17"/>
    </row>
    <row r="1063" spans="1:13" ht="45" customHeight="1">
      <c r="A1063" s="7" t="s">
        <v>340</v>
      </c>
      <c r="B1063" s="19" t="s">
        <v>13</v>
      </c>
      <c r="C1063" s="19"/>
      <c r="D1063" s="18">
        <v>1</v>
      </c>
      <c r="E1063" s="18"/>
      <c r="F1063" s="20" t="s">
        <v>14</v>
      </c>
      <c r="G1063" s="43"/>
      <c r="H1063" s="48">
        <v>42299</v>
      </c>
      <c r="I1063" s="48">
        <v>42299</v>
      </c>
      <c r="J1063" s="46" t="s">
        <v>12</v>
      </c>
      <c r="K1063" s="18"/>
      <c r="L1063" s="17">
        <v>1890</v>
      </c>
      <c r="M1063" s="17"/>
    </row>
    <row r="1064" spans="1:13" ht="45" customHeight="1">
      <c r="A1064" s="7" t="s">
        <v>340</v>
      </c>
      <c r="B1064" s="19" t="s">
        <v>13</v>
      </c>
      <c r="C1064" s="19"/>
      <c r="D1064" s="18">
        <v>1</v>
      </c>
      <c r="E1064" s="18"/>
      <c r="F1064" s="20" t="s">
        <v>14</v>
      </c>
      <c r="G1064" s="43"/>
      <c r="H1064" s="48">
        <v>42334</v>
      </c>
      <c r="I1064" s="48">
        <v>42334</v>
      </c>
      <c r="J1064" s="46" t="s">
        <v>12</v>
      </c>
      <c r="K1064" s="18"/>
      <c r="L1064" s="17">
        <v>1422</v>
      </c>
      <c r="M1064" s="17"/>
    </row>
    <row r="1065" spans="1:13" ht="45" customHeight="1">
      <c r="A1065" s="7" t="s">
        <v>370</v>
      </c>
      <c r="B1065" s="19" t="s">
        <v>371</v>
      </c>
      <c r="C1065" s="19"/>
      <c r="D1065" s="18">
        <v>1</v>
      </c>
      <c r="E1065" s="18"/>
      <c r="F1065" s="20" t="s">
        <v>28</v>
      </c>
      <c r="G1065" s="43"/>
      <c r="H1065" s="48">
        <v>42045</v>
      </c>
      <c r="I1065" s="48">
        <v>42045</v>
      </c>
      <c r="J1065" s="46" t="s">
        <v>12</v>
      </c>
      <c r="K1065" s="18"/>
      <c r="L1065" s="17">
        <v>126</v>
      </c>
      <c r="M1065" s="17"/>
    </row>
    <row r="1066" spans="1:13" ht="45" customHeight="1">
      <c r="A1066" s="7" t="s">
        <v>370</v>
      </c>
      <c r="B1066" s="19" t="s">
        <v>371</v>
      </c>
      <c r="C1066" s="19"/>
      <c r="D1066" s="18">
        <v>1</v>
      </c>
      <c r="E1066" s="18"/>
      <c r="F1066" s="20" t="s">
        <v>28</v>
      </c>
      <c r="G1066" s="43"/>
      <c r="H1066" s="48">
        <v>42045</v>
      </c>
      <c r="I1066" s="48">
        <v>42045</v>
      </c>
      <c r="J1066" s="46" t="s">
        <v>12</v>
      </c>
      <c r="K1066" s="18"/>
      <c r="L1066" s="17">
        <v>400</v>
      </c>
      <c r="M1066" s="17"/>
    </row>
    <row r="1067" spans="1:13" ht="45" customHeight="1">
      <c r="A1067" s="7" t="s">
        <v>370</v>
      </c>
      <c r="B1067" s="19" t="s">
        <v>371</v>
      </c>
      <c r="C1067" s="19"/>
      <c r="D1067" s="18">
        <v>1</v>
      </c>
      <c r="E1067" s="18"/>
      <c r="F1067" s="20" t="s">
        <v>28</v>
      </c>
      <c r="G1067" s="43"/>
      <c r="H1067" s="48">
        <v>42045</v>
      </c>
      <c r="I1067" s="48">
        <v>42045</v>
      </c>
      <c r="J1067" s="46" t="s">
        <v>12</v>
      </c>
      <c r="K1067" s="18"/>
      <c r="L1067" s="17">
        <v>50</v>
      </c>
      <c r="M1067" s="17"/>
    </row>
    <row r="1068" spans="1:13" ht="45" customHeight="1">
      <c r="A1068" s="7" t="s">
        <v>370</v>
      </c>
      <c r="B1068" s="19" t="s">
        <v>372</v>
      </c>
      <c r="C1068" s="19"/>
      <c r="D1068" s="18">
        <v>1</v>
      </c>
      <c r="E1068" s="18"/>
      <c r="F1068" s="20" t="s">
        <v>11</v>
      </c>
      <c r="G1068" s="43"/>
      <c r="H1068" s="48">
        <v>42056</v>
      </c>
      <c r="I1068" s="48">
        <v>42056</v>
      </c>
      <c r="J1068" s="46" t="s">
        <v>12</v>
      </c>
      <c r="K1068" s="18"/>
      <c r="L1068" s="17">
        <v>555</v>
      </c>
      <c r="M1068" s="17"/>
    </row>
    <row r="1069" spans="1:13" ht="45" customHeight="1">
      <c r="A1069" s="7" t="s">
        <v>370</v>
      </c>
      <c r="B1069" s="19" t="s">
        <v>372</v>
      </c>
      <c r="C1069" s="19"/>
      <c r="D1069" s="18">
        <v>1</v>
      </c>
      <c r="E1069" s="18"/>
      <c r="F1069" s="20" t="s">
        <v>11</v>
      </c>
      <c r="G1069" s="43"/>
      <c r="H1069" s="48">
        <v>42056</v>
      </c>
      <c r="I1069" s="48">
        <v>42056</v>
      </c>
      <c r="J1069" s="46" t="s">
        <v>12</v>
      </c>
      <c r="K1069" s="18"/>
      <c r="L1069" s="17">
        <v>230</v>
      </c>
      <c r="M1069" s="17"/>
    </row>
    <row r="1070" spans="1:13" ht="45" customHeight="1">
      <c r="A1070" s="7" t="s">
        <v>370</v>
      </c>
      <c r="B1070" s="19" t="s">
        <v>373</v>
      </c>
      <c r="C1070" s="19"/>
      <c r="D1070" s="18">
        <v>1</v>
      </c>
      <c r="E1070" s="18"/>
      <c r="F1070" s="20" t="s">
        <v>11</v>
      </c>
      <c r="G1070" s="43"/>
      <c r="H1070" s="48">
        <v>42051</v>
      </c>
      <c r="I1070" s="48">
        <v>42053</v>
      </c>
      <c r="J1070" s="46" t="s">
        <v>12</v>
      </c>
      <c r="K1070" s="18"/>
      <c r="L1070" s="17">
        <v>3644</v>
      </c>
      <c r="M1070" s="17"/>
    </row>
    <row r="1071" spans="1:13" ht="45" customHeight="1">
      <c r="A1071" s="7" t="s">
        <v>370</v>
      </c>
      <c r="B1071" s="19" t="s">
        <v>374</v>
      </c>
      <c r="C1071" s="19"/>
      <c r="D1071" s="18">
        <v>1</v>
      </c>
      <c r="E1071" s="18"/>
      <c r="F1071" s="20" t="s">
        <v>11</v>
      </c>
      <c r="G1071" s="43"/>
      <c r="H1071" s="48">
        <v>42304</v>
      </c>
      <c r="I1071" s="48">
        <v>42306</v>
      </c>
      <c r="J1071" s="46" t="s">
        <v>12</v>
      </c>
      <c r="K1071" s="18"/>
      <c r="L1071" s="17">
        <v>3305</v>
      </c>
      <c r="M1071" s="17"/>
    </row>
    <row r="1072" spans="1:13" ht="45" customHeight="1">
      <c r="A1072" s="7" t="s">
        <v>370</v>
      </c>
      <c r="B1072" s="19" t="s">
        <v>375</v>
      </c>
      <c r="C1072" s="19"/>
      <c r="D1072" s="18">
        <v>1</v>
      </c>
      <c r="E1072" s="18"/>
      <c r="F1072" s="20" t="s">
        <v>11</v>
      </c>
      <c r="G1072" s="43"/>
      <c r="H1072" s="48">
        <v>42304</v>
      </c>
      <c r="I1072" s="48">
        <v>42306</v>
      </c>
      <c r="J1072" s="46" t="s">
        <v>12</v>
      </c>
      <c r="K1072" s="18"/>
      <c r="L1072" s="17">
        <v>2823</v>
      </c>
      <c r="M1072" s="17"/>
    </row>
    <row r="1073" spans="1:13" ht="45" customHeight="1">
      <c r="A1073" s="7" t="s">
        <v>370</v>
      </c>
      <c r="B1073" s="19" t="s">
        <v>376</v>
      </c>
      <c r="C1073" s="19"/>
      <c r="D1073" s="18">
        <v>5</v>
      </c>
      <c r="E1073" s="18"/>
      <c r="F1073" s="20" t="s">
        <v>28</v>
      </c>
      <c r="G1073" s="43"/>
      <c r="H1073" s="48">
        <v>42312</v>
      </c>
      <c r="I1073" s="48">
        <v>42313</v>
      </c>
      <c r="J1073" s="46" t="s">
        <v>12</v>
      </c>
      <c r="K1073" s="18"/>
      <c r="L1073" s="17">
        <v>1368</v>
      </c>
      <c r="M1073" s="17"/>
    </row>
    <row r="1074" spans="1:13" ht="45" customHeight="1">
      <c r="A1074" s="7" t="s">
        <v>370</v>
      </c>
      <c r="B1074" s="19" t="s">
        <v>376</v>
      </c>
      <c r="C1074" s="19"/>
      <c r="D1074" s="18">
        <v>5</v>
      </c>
      <c r="E1074" s="18"/>
      <c r="F1074" s="20" t="s">
        <v>28</v>
      </c>
      <c r="G1074" s="43"/>
      <c r="H1074" s="48">
        <v>42312</v>
      </c>
      <c r="I1074" s="48">
        <v>42313</v>
      </c>
      <c r="J1074" s="46" t="s">
        <v>12</v>
      </c>
      <c r="K1074" s="18"/>
      <c r="L1074" s="17">
        <v>1928.51</v>
      </c>
      <c r="M1074" s="17"/>
    </row>
    <row r="1075" spans="1:13" ht="45" customHeight="1">
      <c r="A1075" s="7" t="s">
        <v>377</v>
      </c>
      <c r="B1075" s="19" t="s">
        <v>378</v>
      </c>
      <c r="C1075" s="19"/>
      <c r="D1075" s="18">
        <f t="shared" ref="D1075:D1138" si="0">C1075+1</f>
        <v>1</v>
      </c>
      <c r="E1075" s="18"/>
      <c r="F1075" s="20" t="s">
        <v>28</v>
      </c>
      <c r="G1075" s="43"/>
      <c r="H1075" s="48">
        <v>42027</v>
      </c>
      <c r="I1075" s="48">
        <v>42027</v>
      </c>
      <c r="J1075" s="46" t="s">
        <v>12</v>
      </c>
      <c r="K1075" s="18"/>
      <c r="L1075" s="17">
        <v>176</v>
      </c>
      <c r="M1075" s="17"/>
    </row>
    <row r="1076" spans="1:13" ht="45" customHeight="1">
      <c r="A1076" s="7" t="s">
        <v>377</v>
      </c>
      <c r="B1076" s="19" t="s">
        <v>378</v>
      </c>
      <c r="C1076" s="19"/>
      <c r="D1076" s="18">
        <f t="shared" si="0"/>
        <v>1</v>
      </c>
      <c r="E1076" s="18"/>
      <c r="F1076" s="20" t="s">
        <v>28</v>
      </c>
      <c r="G1076" s="43"/>
      <c r="H1076" s="48">
        <v>42032</v>
      </c>
      <c r="I1076" s="48">
        <v>42032</v>
      </c>
      <c r="J1076" s="46" t="s">
        <v>12</v>
      </c>
      <c r="K1076" s="18"/>
      <c r="L1076" s="17">
        <v>319.8</v>
      </c>
      <c r="M1076" s="17"/>
    </row>
    <row r="1077" spans="1:13" ht="45" customHeight="1">
      <c r="A1077" s="7" t="s">
        <v>377</v>
      </c>
      <c r="B1077" s="19" t="s">
        <v>378</v>
      </c>
      <c r="C1077" s="19"/>
      <c r="D1077" s="18">
        <f t="shared" si="0"/>
        <v>1</v>
      </c>
      <c r="E1077" s="18"/>
      <c r="F1077" s="20" t="s">
        <v>28</v>
      </c>
      <c r="G1077" s="43"/>
      <c r="H1077" s="48">
        <v>42027</v>
      </c>
      <c r="I1077" s="48">
        <v>42027</v>
      </c>
      <c r="J1077" s="46" t="s">
        <v>12</v>
      </c>
      <c r="K1077" s="18"/>
      <c r="L1077" s="17">
        <v>447</v>
      </c>
      <c r="M1077" s="17"/>
    </row>
    <row r="1078" spans="1:13" ht="45" customHeight="1">
      <c r="A1078" s="7" t="s">
        <v>377</v>
      </c>
      <c r="B1078" s="19" t="s">
        <v>378</v>
      </c>
      <c r="C1078" s="19"/>
      <c r="D1078" s="18">
        <f t="shared" si="0"/>
        <v>1</v>
      </c>
      <c r="E1078" s="18"/>
      <c r="F1078" s="20" t="s">
        <v>28</v>
      </c>
      <c r="G1078" s="43"/>
      <c r="H1078" s="48">
        <v>42032</v>
      </c>
      <c r="I1078" s="48">
        <v>42032</v>
      </c>
      <c r="J1078" s="46" t="s">
        <v>12</v>
      </c>
      <c r="K1078" s="18"/>
      <c r="L1078" s="17">
        <v>245</v>
      </c>
      <c r="M1078" s="17"/>
    </row>
    <row r="1079" spans="1:13" ht="45" customHeight="1">
      <c r="A1079" s="7" t="s">
        <v>379</v>
      </c>
      <c r="B1079" s="19" t="s">
        <v>380</v>
      </c>
      <c r="C1079" s="19"/>
      <c r="D1079" s="18">
        <f t="shared" si="0"/>
        <v>1</v>
      </c>
      <c r="E1079" s="18"/>
      <c r="F1079" s="20" t="s">
        <v>381</v>
      </c>
      <c r="G1079" s="43"/>
      <c r="H1079" s="48">
        <v>42046</v>
      </c>
      <c r="I1079" s="48">
        <v>42046</v>
      </c>
      <c r="J1079" s="46" t="s">
        <v>12</v>
      </c>
      <c r="K1079" s="18"/>
      <c r="L1079" s="17">
        <v>676</v>
      </c>
      <c r="M1079" s="17"/>
    </row>
    <row r="1080" spans="1:13" ht="45" customHeight="1">
      <c r="A1080" s="7" t="s">
        <v>379</v>
      </c>
      <c r="B1080" s="19" t="s">
        <v>380</v>
      </c>
      <c r="C1080" s="19"/>
      <c r="D1080" s="18">
        <f t="shared" si="0"/>
        <v>1</v>
      </c>
      <c r="E1080" s="18"/>
      <c r="F1080" s="20" t="s">
        <v>381</v>
      </c>
      <c r="G1080" s="43"/>
      <c r="H1080" s="48">
        <v>42046</v>
      </c>
      <c r="I1080" s="48">
        <v>42046</v>
      </c>
      <c r="J1080" s="46" t="s">
        <v>12</v>
      </c>
      <c r="K1080" s="18"/>
      <c r="L1080" s="17">
        <v>426</v>
      </c>
      <c r="M1080" s="17"/>
    </row>
    <row r="1081" spans="1:13" ht="45" customHeight="1">
      <c r="A1081" s="7" t="s">
        <v>379</v>
      </c>
      <c r="B1081" s="19" t="s">
        <v>382</v>
      </c>
      <c r="C1081" s="19"/>
      <c r="D1081" s="18">
        <f t="shared" si="0"/>
        <v>1</v>
      </c>
      <c r="E1081" s="18"/>
      <c r="F1081" s="20" t="s">
        <v>28</v>
      </c>
      <c r="G1081" s="43"/>
      <c r="H1081" s="48">
        <v>42153</v>
      </c>
      <c r="I1081" s="48">
        <v>42153</v>
      </c>
      <c r="J1081" s="46" t="s">
        <v>12</v>
      </c>
      <c r="K1081" s="18"/>
      <c r="L1081" s="17">
        <v>684</v>
      </c>
      <c r="M1081" s="17"/>
    </row>
    <row r="1082" spans="1:13" ht="45" customHeight="1">
      <c r="A1082" s="7" t="s">
        <v>379</v>
      </c>
      <c r="B1082" s="19" t="s">
        <v>382</v>
      </c>
      <c r="C1082" s="19"/>
      <c r="D1082" s="18">
        <f t="shared" si="0"/>
        <v>1</v>
      </c>
      <c r="E1082" s="18"/>
      <c r="F1082" s="20" t="s">
        <v>28</v>
      </c>
      <c r="G1082" s="43"/>
      <c r="H1082" s="48">
        <v>42153</v>
      </c>
      <c r="I1082" s="48">
        <v>42153</v>
      </c>
      <c r="J1082" s="46" t="s">
        <v>12</v>
      </c>
      <c r="K1082" s="18"/>
      <c r="L1082" s="17">
        <v>260</v>
      </c>
      <c r="M1082" s="17"/>
    </row>
    <row r="1083" spans="1:13" ht="45" customHeight="1">
      <c r="A1083" s="7" t="s">
        <v>383</v>
      </c>
      <c r="B1083" s="19" t="s">
        <v>384</v>
      </c>
      <c r="C1083" s="19"/>
      <c r="D1083" s="18">
        <f t="shared" si="0"/>
        <v>1</v>
      </c>
      <c r="E1083" s="18"/>
      <c r="F1083" s="20" t="s">
        <v>11</v>
      </c>
      <c r="G1083" s="43"/>
      <c r="H1083" s="48">
        <v>42318</v>
      </c>
      <c r="I1083" s="48">
        <v>42322</v>
      </c>
      <c r="J1083" s="46" t="s">
        <v>12</v>
      </c>
      <c r="K1083" s="18"/>
      <c r="L1083" s="17">
        <v>4878</v>
      </c>
      <c r="M1083" s="17"/>
    </row>
    <row r="1084" spans="1:13" ht="45" customHeight="1">
      <c r="A1084" s="7" t="s">
        <v>383</v>
      </c>
      <c r="B1084" s="19" t="s">
        <v>385</v>
      </c>
      <c r="C1084" s="19"/>
      <c r="D1084" s="18">
        <f t="shared" si="0"/>
        <v>1</v>
      </c>
      <c r="E1084" s="18"/>
      <c r="F1084" s="20" t="s">
        <v>11</v>
      </c>
      <c r="G1084" s="43"/>
      <c r="H1084" s="48">
        <v>42318</v>
      </c>
      <c r="I1084" s="48">
        <v>42323</v>
      </c>
      <c r="J1084" s="46" t="s">
        <v>12</v>
      </c>
      <c r="K1084" s="18"/>
      <c r="L1084" s="17">
        <v>1186.02</v>
      </c>
      <c r="M1084" s="17"/>
    </row>
    <row r="1085" spans="1:13" ht="45" customHeight="1">
      <c r="A1085" s="7" t="s">
        <v>383</v>
      </c>
      <c r="B1085" s="19" t="s">
        <v>13</v>
      </c>
      <c r="C1085" s="19"/>
      <c r="D1085" s="18">
        <f t="shared" si="0"/>
        <v>1</v>
      </c>
      <c r="E1085" s="18"/>
      <c r="F1085" s="20" t="s">
        <v>14</v>
      </c>
      <c r="G1085" s="43"/>
      <c r="H1085" s="48">
        <v>42318</v>
      </c>
      <c r="I1085" s="48">
        <v>42323</v>
      </c>
      <c r="J1085" s="46" t="s">
        <v>12</v>
      </c>
      <c r="K1085" s="18"/>
      <c r="L1085" s="17">
        <v>395</v>
      </c>
      <c r="M1085" s="17"/>
    </row>
    <row r="1086" spans="1:13" ht="45" customHeight="1">
      <c r="A1086" s="7" t="s">
        <v>386</v>
      </c>
      <c r="B1086" s="19" t="s">
        <v>387</v>
      </c>
      <c r="C1086" s="19"/>
      <c r="D1086" s="18">
        <f t="shared" si="0"/>
        <v>1</v>
      </c>
      <c r="E1086" s="18"/>
      <c r="F1086" s="20" t="s">
        <v>388</v>
      </c>
      <c r="G1086" s="43"/>
      <c r="H1086" s="48">
        <v>42251</v>
      </c>
      <c r="I1086" s="48">
        <v>42251</v>
      </c>
      <c r="J1086" s="46" t="s">
        <v>12</v>
      </c>
      <c r="K1086" s="18"/>
      <c r="L1086" s="17">
        <v>189</v>
      </c>
      <c r="M1086" s="17"/>
    </row>
    <row r="1087" spans="1:13" ht="45" customHeight="1">
      <c r="A1087" s="7" t="s">
        <v>389</v>
      </c>
      <c r="B1087" s="19" t="s">
        <v>390</v>
      </c>
      <c r="C1087" s="19"/>
      <c r="D1087" s="18">
        <f t="shared" si="0"/>
        <v>1</v>
      </c>
      <c r="E1087" s="18"/>
      <c r="F1087" s="20" t="s">
        <v>28</v>
      </c>
      <c r="G1087" s="43"/>
      <c r="H1087" s="48">
        <v>42046</v>
      </c>
      <c r="I1087" s="48">
        <v>42046</v>
      </c>
      <c r="J1087" s="46" t="s">
        <v>12</v>
      </c>
      <c r="K1087" s="18"/>
      <c r="L1087" s="17">
        <v>1021.43</v>
      </c>
      <c r="M1087" s="17"/>
    </row>
    <row r="1088" spans="1:13" ht="45" customHeight="1">
      <c r="A1088" s="7" t="s">
        <v>389</v>
      </c>
      <c r="B1088" s="19" t="s">
        <v>391</v>
      </c>
      <c r="C1088" s="19"/>
      <c r="D1088" s="18">
        <f t="shared" si="0"/>
        <v>1</v>
      </c>
      <c r="E1088" s="18"/>
      <c r="F1088" s="20" t="s">
        <v>28</v>
      </c>
      <c r="G1088" s="43"/>
      <c r="H1088" s="48">
        <v>42018</v>
      </c>
      <c r="I1088" s="48">
        <v>42018</v>
      </c>
      <c r="J1088" s="46" t="s">
        <v>12</v>
      </c>
      <c r="K1088" s="18"/>
      <c r="L1088" s="17">
        <v>436</v>
      </c>
      <c r="M1088" s="17"/>
    </row>
    <row r="1089" spans="1:13" ht="45" customHeight="1">
      <c r="A1089" s="7" t="s">
        <v>389</v>
      </c>
      <c r="B1089" s="19" t="s">
        <v>392</v>
      </c>
      <c r="C1089" s="19"/>
      <c r="D1089" s="18">
        <f t="shared" si="0"/>
        <v>1</v>
      </c>
      <c r="E1089" s="18"/>
      <c r="F1089" s="20" t="s">
        <v>28</v>
      </c>
      <c r="G1089" s="43"/>
      <c r="H1089" s="48">
        <v>42056</v>
      </c>
      <c r="I1089" s="48">
        <v>42056</v>
      </c>
      <c r="J1089" s="46" t="s">
        <v>12</v>
      </c>
      <c r="K1089" s="18"/>
      <c r="L1089" s="17">
        <v>869</v>
      </c>
      <c r="M1089" s="17"/>
    </row>
    <row r="1090" spans="1:13" ht="45" customHeight="1">
      <c r="A1090" s="7" t="s">
        <v>389</v>
      </c>
      <c r="B1090" s="19" t="s">
        <v>393</v>
      </c>
      <c r="C1090" s="19"/>
      <c r="D1090" s="18">
        <f t="shared" si="0"/>
        <v>1</v>
      </c>
      <c r="E1090" s="18"/>
      <c r="F1090" s="20" t="s">
        <v>28</v>
      </c>
      <c r="G1090" s="43"/>
      <c r="H1090" s="48">
        <v>42026</v>
      </c>
      <c r="I1090" s="48">
        <v>42026</v>
      </c>
      <c r="J1090" s="46" t="s">
        <v>12</v>
      </c>
      <c r="K1090" s="18"/>
      <c r="L1090" s="17">
        <v>717</v>
      </c>
      <c r="M1090" s="17"/>
    </row>
    <row r="1091" spans="1:13" ht="45" customHeight="1">
      <c r="A1091" s="7" t="s">
        <v>389</v>
      </c>
      <c r="B1091" s="19" t="s">
        <v>394</v>
      </c>
      <c r="C1091" s="19"/>
      <c r="D1091" s="18">
        <f t="shared" si="0"/>
        <v>1</v>
      </c>
      <c r="E1091" s="18"/>
      <c r="F1091" s="20" t="s">
        <v>28</v>
      </c>
      <c r="G1091" s="43"/>
      <c r="H1091" s="48">
        <v>42030</v>
      </c>
      <c r="I1091" s="48">
        <v>42030</v>
      </c>
      <c r="J1091" s="46" t="s">
        <v>12</v>
      </c>
      <c r="K1091" s="18"/>
      <c r="L1091" s="17">
        <v>984</v>
      </c>
      <c r="M1091" s="17"/>
    </row>
    <row r="1092" spans="1:13" ht="45" customHeight="1">
      <c r="A1092" s="7" t="s">
        <v>389</v>
      </c>
      <c r="B1092" s="19" t="s">
        <v>395</v>
      </c>
      <c r="C1092" s="19"/>
      <c r="D1092" s="18">
        <f t="shared" si="0"/>
        <v>1</v>
      </c>
      <c r="E1092" s="18"/>
      <c r="F1092" s="20" t="s">
        <v>23</v>
      </c>
      <c r="G1092" s="43"/>
      <c r="H1092" s="48">
        <v>42073</v>
      </c>
      <c r="I1092" s="48">
        <v>42073</v>
      </c>
      <c r="J1092" s="46" t="s">
        <v>12</v>
      </c>
      <c r="K1092" s="18"/>
      <c r="L1092" s="17">
        <v>2642</v>
      </c>
      <c r="M1092" s="17"/>
    </row>
    <row r="1093" spans="1:13" ht="45" customHeight="1">
      <c r="A1093" s="7" t="s">
        <v>389</v>
      </c>
      <c r="B1093" s="19" t="s">
        <v>396</v>
      </c>
      <c r="C1093" s="19"/>
      <c r="D1093" s="18">
        <f t="shared" si="0"/>
        <v>1</v>
      </c>
      <c r="E1093" s="18"/>
      <c r="F1093" s="20" t="s">
        <v>28</v>
      </c>
      <c r="G1093" s="43"/>
      <c r="H1093" s="48">
        <v>42082</v>
      </c>
      <c r="I1093" s="48">
        <v>42082</v>
      </c>
      <c r="J1093" s="46" t="s">
        <v>12</v>
      </c>
      <c r="K1093" s="18"/>
      <c r="L1093" s="17">
        <v>534</v>
      </c>
      <c r="M1093" s="17"/>
    </row>
    <row r="1094" spans="1:13" ht="45" customHeight="1">
      <c r="A1094" s="7" t="s">
        <v>389</v>
      </c>
      <c r="B1094" s="19" t="s">
        <v>396</v>
      </c>
      <c r="C1094" s="19"/>
      <c r="D1094" s="18">
        <f t="shared" si="0"/>
        <v>1</v>
      </c>
      <c r="E1094" s="18"/>
      <c r="F1094" s="20" t="s">
        <v>28</v>
      </c>
      <c r="G1094" s="43"/>
      <c r="H1094" s="48">
        <v>42082</v>
      </c>
      <c r="I1094" s="48">
        <v>42082</v>
      </c>
      <c r="J1094" s="46" t="s">
        <v>12</v>
      </c>
      <c r="K1094" s="18"/>
      <c r="L1094" s="17">
        <v>325</v>
      </c>
      <c r="M1094" s="17"/>
    </row>
    <row r="1095" spans="1:13" ht="45" customHeight="1">
      <c r="A1095" s="7" t="s">
        <v>389</v>
      </c>
      <c r="B1095" s="19" t="s">
        <v>13</v>
      </c>
      <c r="C1095" s="19"/>
      <c r="D1095" s="18">
        <f t="shared" si="0"/>
        <v>1</v>
      </c>
      <c r="E1095" s="18"/>
      <c r="F1095" s="20" t="s">
        <v>14</v>
      </c>
      <c r="G1095" s="43"/>
      <c r="H1095" s="48">
        <v>42082</v>
      </c>
      <c r="I1095" s="48">
        <v>42082</v>
      </c>
      <c r="J1095" s="46" t="s">
        <v>12</v>
      </c>
      <c r="K1095" s="18"/>
      <c r="L1095" s="17">
        <v>84</v>
      </c>
      <c r="M1095" s="17"/>
    </row>
    <row r="1096" spans="1:13" ht="45" customHeight="1">
      <c r="A1096" s="7" t="s">
        <v>389</v>
      </c>
      <c r="B1096" s="19" t="s">
        <v>397</v>
      </c>
      <c r="C1096" s="19"/>
      <c r="D1096" s="18">
        <f t="shared" si="0"/>
        <v>1</v>
      </c>
      <c r="E1096" s="18"/>
      <c r="F1096" s="20" t="s">
        <v>28</v>
      </c>
      <c r="G1096" s="43"/>
      <c r="H1096" s="48">
        <v>42074</v>
      </c>
      <c r="I1096" s="48">
        <v>42074</v>
      </c>
      <c r="J1096" s="46" t="s">
        <v>12</v>
      </c>
      <c r="K1096" s="18"/>
      <c r="L1096" s="17">
        <v>180</v>
      </c>
      <c r="M1096" s="17"/>
    </row>
    <row r="1097" spans="1:13" ht="45" customHeight="1">
      <c r="A1097" s="7" t="s">
        <v>389</v>
      </c>
      <c r="B1097" s="19" t="s">
        <v>397</v>
      </c>
      <c r="C1097" s="19"/>
      <c r="D1097" s="18">
        <f t="shared" si="0"/>
        <v>1</v>
      </c>
      <c r="E1097" s="18"/>
      <c r="F1097" s="20" t="s">
        <v>28</v>
      </c>
      <c r="G1097" s="43"/>
      <c r="H1097" s="48">
        <v>42076</v>
      </c>
      <c r="I1097" s="48">
        <v>42076</v>
      </c>
      <c r="J1097" s="46" t="s">
        <v>12</v>
      </c>
      <c r="K1097" s="18"/>
      <c r="L1097" s="17">
        <v>737.6</v>
      </c>
      <c r="M1097" s="17"/>
    </row>
    <row r="1098" spans="1:13" ht="45" customHeight="1">
      <c r="A1098" s="7" t="s">
        <v>389</v>
      </c>
      <c r="B1098" s="19" t="s">
        <v>397</v>
      </c>
      <c r="C1098" s="19"/>
      <c r="D1098" s="18">
        <f t="shared" si="0"/>
        <v>1</v>
      </c>
      <c r="E1098" s="18"/>
      <c r="F1098" s="20" t="s">
        <v>28</v>
      </c>
      <c r="G1098" s="43"/>
      <c r="H1098" s="48">
        <v>42080</v>
      </c>
      <c r="I1098" s="48">
        <v>42080</v>
      </c>
      <c r="J1098" s="46" t="s">
        <v>12</v>
      </c>
      <c r="K1098" s="18"/>
      <c r="L1098" s="17">
        <v>287</v>
      </c>
      <c r="M1098" s="17"/>
    </row>
    <row r="1099" spans="1:13" ht="45" customHeight="1">
      <c r="A1099" s="7" t="s">
        <v>389</v>
      </c>
      <c r="B1099" s="19" t="s">
        <v>397</v>
      </c>
      <c r="C1099" s="19"/>
      <c r="D1099" s="18">
        <f t="shared" si="0"/>
        <v>1</v>
      </c>
      <c r="E1099" s="18"/>
      <c r="F1099" s="20" t="s">
        <v>28</v>
      </c>
      <c r="G1099" s="43"/>
      <c r="H1099" s="48">
        <v>42029</v>
      </c>
      <c r="I1099" s="48">
        <v>42029</v>
      </c>
      <c r="J1099" s="46" t="s">
        <v>12</v>
      </c>
      <c r="K1099" s="18"/>
      <c r="L1099" s="17">
        <v>465</v>
      </c>
      <c r="M1099" s="17"/>
    </row>
    <row r="1100" spans="1:13" ht="45" customHeight="1">
      <c r="A1100" s="7" t="s">
        <v>389</v>
      </c>
      <c r="B1100" s="19" t="s">
        <v>397</v>
      </c>
      <c r="C1100" s="19"/>
      <c r="D1100" s="18">
        <f t="shared" si="0"/>
        <v>1</v>
      </c>
      <c r="E1100" s="18"/>
      <c r="F1100" s="20" t="s">
        <v>28</v>
      </c>
      <c r="G1100" s="43"/>
      <c r="H1100" s="48">
        <v>42094</v>
      </c>
      <c r="I1100" s="48">
        <v>42094</v>
      </c>
      <c r="J1100" s="46" t="s">
        <v>12</v>
      </c>
      <c r="K1100" s="18"/>
      <c r="L1100" s="17">
        <v>398</v>
      </c>
      <c r="M1100" s="17"/>
    </row>
    <row r="1101" spans="1:13" ht="45" customHeight="1">
      <c r="A1101" s="7" t="s">
        <v>389</v>
      </c>
      <c r="B1101" s="19" t="s">
        <v>398</v>
      </c>
      <c r="C1101" s="19"/>
      <c r="D1101" s="18">
        <f t="shared" si="0"/>
        <v>1</v>
      </c>
      <c r="E1101" s="18"/>
      <c r="F1101" s="20" t="s">
        <v>28</v>
      </c>
      <c r="G1101" s="43"/>
      <c r="H1101" s="48">
        <v>42048</v>
      </c>
      <c r="I1101" s="48">
        <v>42048</v>
      </c>
      <c r="J1101" s="46" t="s">
        <v>12</v>
      </c>
      <c r="K1101" s="18"/>
      <c r="L1101" s="17">
        <v>1063.25</v>
      </c>
      <c r="M1101" s="17"/>
    </row>
    <row r="1102" spans="1:13" ht="45" customHeight="1">
      <c r="A1102" s="7" t="s">
        <v>389</v>
      </c>
      <c r="B1102" s="19" t="s">
        <v>397</v>
      </c>
      <c r="C1102" s="19"/>
      <c r="D1102" s="18">
        <f t="shared" si="0"/>
        <v>1</v>
      </c>
      <c r="E1102" s="18"/>
      <c r="F1102" s="20" t="s">
        <v>28</v>
      </c>
      <c r="G1102" s="43"/>
      <c r="H1102" s="48">
        <v>42019</v>
      </c>
      <c r="I1102" s="48">
        <v>42019</v>
      </c>
      <c r="J1102" s="46" t="s">
        <v>12</v>
      </c>
      <c r="K1102" s="18"/>
      <c r="L1102" s="17">
        <v>176</v>
      </c>
      <c r="M1102" s="17"/>
    </row>
    <row r="1103" spans="1:13" ht="45" customHeight="1">
      <c r="A1103" s="7" t="s">
        <v>389</v>
      </c>
      <c r="B1103" s="19" t="s">
        <v>13</v>
      </c>
      <c r="C1103" s="19"/>
      <c r="D1103" s="18">
        <f t="shared" si="0"/>
        <v>1</v>
      </c>
      <c r="E1103" s="18"/>
      <c r="F1103" s="20" t="s">
        <v>14</v>
      </c>
      <c r="G1103" s="43"/>
      <c r="H1103" s="48">
        <v>42019</v>
      </c>
      <c r="I1103" s="48">
        <v>42019</v>
      </c>
      <c r="J1103" s="46" t="s">
        <v>12</v>
      </c>
      <c r="K1103" s="18"/>
      <c r="L1103" s="17">
        <v>374</v>
      </c>
      <c r="M1103" s="17"/>
    </row>
    <row r="1104" spans="1:13" ht="45" customHeight="1">
      <c r="A1104" s="7" t="s">
        <v>389</v>
      </c>
      <c r="B1104" s="19" t="s">
        <v>399</v>
      </c>
      <c r="C1104" s="19"/>
      <c r="D1104" s="18">
        <f t="shared" si="0"/>
        <v>1</v>
      </c>
      <c r="E1104" s="18"/>
      <c r="F1104" s="20" t="s">
        <v>28</v>
      </c>
      <c r="G1104" s="43"/>
      <c r="H1104" s="48">
        <v>42089</v>
      </c>
      <c r="I1104" s="48">
        <v>42089</v>
      </c>
      <c r="J1104" s="46" t="s">
        <v>12</v>
      </c>
      <c r="K1104" s="18"/>
      <c r="L1104" s="17">
        <v>184</v>
      </c>
      <c r="M1104" s="17"/>
    </row>
    <row r="1105" spans="1:13" ht="45" customHeight="1">
      <c r="A1105" s="7" t="s">
        <v>389</v>
      </c>
      <c r="B1105" s="19" t="s">
        <v>400</v>
      </c>
      <c r="C1105" s="19"/>
      <c r="D1105" s="18">
        <f t="shared" si="0"/>
        <v>1</v>
      </c>
      <c r="E1105" s="18"/>
      <c r="F1105" s="20" t="s">
        <v>28</v>
      </c>
      <c r="G1105" s="43"/>
      <c r="H1105" s="48">
        <v>42060</v>
      </c>
      <c r="I1105" s="48">
        <v>42060</v>
      </c>
      <c r="J1105" s="46" t="s">
        <v>12</v>
      </c>
      <c r="K1105" s="18"/>
      <c r="L1105" s="17">
        <v>530</v>
      </c>
      <c r="M1105" s="17"/>
    </row>
    <row r="1106" spans="1:13" ht="45" customHeight="1">
      <c r="A1106" s="7" t="s">
        <v>389</v>
      </c>
      <c r="B1106" s="19" t="s">
        <v>401</v>
      </c>
      <c r="C1106" s="19"/>
      <c r="D1106" s="18">
        <f t="shared" si="0"/>
        <v>1</v>
      </c>
      <c r="E1106" s="18"/>
      <c r="F1106" s="20" t="s">
        <v>28</v>
      </c>
      <c r="G1106" s="43"/>
      <c r="H1106" s="48">
        <v>42068</v>
      </c>
      <c r="I1106" s="48">
        <v>42068</v>
      </c>
      <c r="J1106" s="46" t="s">
        <v>12</v>
      </c>
      <c r="K1106" s="18"/>
      <c r="L1106" s="17">
        <v>480</v>
      </c>
      <c r="M1106" s="17"/>
    </row>
    <row r="1107" spans="1:13" ht="45" customHeight="1">
      <c r="A1107" s="7" t="s">
        <v>389</v>
      </c>
      <c r="B1107" s="19" t="s">
        <v>400</v>
      </c>
      <c r="C1107" s="19"/>
      <c r="D1107" s="18">
        <f t="shared" si="0"/>
        <v>1</v>
      </c>
      <c r="E1107" s="18"/>
      <c r="F1107" s="20" t="s">
        <v>28</v>
      </c>
      <c r="G1107" s="43"/>
      <c r="H1107" s="48">
        <v>42060</v>
      </c>
      <c r="I1107" s="48">
        <v>42060</v>
      </c>
      <c r="J1107" s="46" t="s">
        <v>12</v>
      </c>
      <c r="K1107" s="18"/>
      <c r="L1107" s="17">
        <v>480</v>
      </c>
      <c r="M1107" s="17"/>
    </row>
    <row r="1108" spans="1:13" ht="45" customHeight="1">
      <c r="A1108" s="7" t="s">
        <v>389</v>
      </c>
      <c r="B1108" s="19" t="s">
        <v>401</v>
      </c>
      <c r="C1108" s="19"/>
      <c r="D1108" s="18">
        <f t="shared" si="0"/>
        <v>1</v>
      </c>
      <c r="E1108" s="18"/>
      <c r="F1108" s="20" t="s">
        <v>28</v>
      </c>
      <c r="G1108" s="43"/>
      <c r="H1108" s="48">
        <v>42068</v>
      </c>
      <c r="I1108" s="48">
        <v>42068</v>
      </c>
      <c r="J1108" s="46" t="s">
        <v>12</v>
      </c>
      <c r="K1108" s="18"/>
      <c r="L1108" s="17">
        <v>375</v>
      </c>
      <c r="M1108" s="17"/>
    </row>
    <row r="1109" spans="1:13" ht="45" customHeight="1">
      <c r="A1109" s="7" t="s">
        <v>389</v>
      </c>
      <c r="B1109" s="19" t="s">
        <v>13</v>
      </c>
      <c r="C1109" s="19"/>
      <c r="D1109" s="18">
        <f t="shared" si="0"/>
        <v>1</v>
      </c>
      <c r="E1109" s="18"/>
      <c r="F1109" s="20" t="s">
        <v>14</v>
      </c>
      <c r="G1109" s="43"/>
      <c r="H1109" s="48">
        <v>42068</v>
      </c>
      <c r="I1109" s="48">
        <v>42068</v>
      </c>
      <c r="J1109" s="46" t="s">
        <v>12</v>
      </c>
      <c r="K1109" s="18"/>
      <c r="L1109" s="17">
        <v>19</v>
      </c>
      <c r="M1109" s="17"/>
    </row>
    <row r="1110" spans="1:13" ht="45" customHeight="1">
      <c r="A1110" s="7" t="s">
        <v>389</v>
      </c>
      <c r="B1110" s="19" t="s">
        <v>402</v>
      </c>
      <c r="C1110" s="19"/>
      <c r="D1110" s="18">
        <f t="shared" si="0"/>
        <v>1</v>
      </c>
      <c r="E1110" s="18"/>
      <c r="F1110" s="20" t="s">
        <v>28</v>
      </c>
      <c r="G1110" s="43"/>
      <c r="H1110" s="48">
        <v>42055</v>
      </c>
      <c r="I1110" s="48">
        <v>42033</v>
      </c>
      <c r="J1110" s="46" t="s">
        <v>12</v>
      </c>
      <c r="K1110" s="18"/>
      <c r="L1110" s="17">
        <v>176</v>
      </c>
      <c r="M1110" s="17"/>
    </row>
    <row r="1111" spans="1:13" ht="45" customHeight="1">
      <c r="A1111" s="7" t="s">
        <v>389</v>
      </c>
      <c r="B1111" s="19" t="s">
        <v>403</v>
      </c>
      <c r="C1111" s="19"/>
      <c r="D1111" s="18">
        <f t="shared" si="0"/>
        <v>1</v>
      </c>
      <c r="E1111" s="18"/>
      <c r="F1111" s="20" t="s">
        <v>28</v>
      </c>
      <c r="G1111" s="43"/>
      <c r="H1111" s="48">
        <v>42034</v>
      </c>
      <c r="I1111" s="48">
        <v>42034</v>
      </c>
      <c r="J1111" s="46" t="s">
        <v>12</v>
      </c>
      <c r="K1111" s="18"/>
      <c r="L1111" s="17">
        <v>476</v>
      </c>
      <c r="M1111" s="17"/>
    </row>
    <row r="1112" spans="1:13" ht="45" customHeight="1">
      <c r="A1112" s="7" t="s">
        <v>389</v>
      </c>
      <c r="B1112" s="19" t="s">
        <v>403</v>
      </c>
      <c r="C1112" s="19"/>
      <c r="D1112" s="18">
        <f t="shared" si="0"/>
        <v>1</v>
      </c>
      <c r="E1112" s="18"/>
      <c r="F1112" s="20" t="s">
        <v>28</v>
      </c>
      <c r="G1112" s="43"/>
      <c r="H1112" s="48">
        <v>42034</v>
      </c>
      <c r="I1112" s="48">
        <v>42034</v>
      </c>
      <c r="J1112" s="46" t="s">
        <v>12</v>
      </c>
      <c r="K1112" s="18"/>
      <c r="L1112" s="17">
        <v>370</v>
      </c>
      <c r="M1112" s="17"/>
    </row>
    <row r="1113" spans="1:13" ht="45" customHeight="1">
      <c r="A1113" s="7" t="s">
        <v>389</v>
      </c>
      <c r="B1113" s="19" t="s">
        <v>13</v>
      </c>
      <c r="C1113" s="19"/>
      <c r="D1113" s="18">
        <f t="shared" si="0"/>
        <v>1</v>
      </c>
      <c r="E1113" s="18"/>
      <c r="F1113" s="20" t="s">
        <v>14</v>
      </c>
      <c r="G1113" s="43"/>
      <c r="H1113" s="48">
        <v>42034</v>
      </c>
      <c r="I1113" s="48">
        <v>42034</v>
      </c>
      <c r="J1113" s="46" t="s">
        <v>12</v>
      </c>
      <c r="K1113" s="18"/>
      <c r="L1113" s="17">
        <v>158.5</v>
      </c>
      <c r="M1113" s="17"/>
    </row>
    <row r="1114" spans="1:13" ht="45" customHeight="1">
      <c r="A1114" s="7" t="s">
        <v>389</v>
      </c>
      <c r="B1114" s="19" t="s">
        <v>404</v>
      </c>
      <c r="C1114" s="19"/>
      <c r="D1114" s="18">
        <f t="shared" si="0"/>
        <v>1</v>
      </c>
      <c r="E1114" s="18"/>
      <c r="F1114" s="20" t="s">
        <v>28</v>
      </c>
      <c r="G1114" s="43"/>
      <c r="H1114" s="48">
        <v>42088</v>
      </c>
      <c r="I1114" s="48">
        <v>42088</v>
      </c>
      <c r="J1114" s="46" t="s">
        <v>12</v>
      </c>
      <c r="K1114" s="18"/>
      <c r="L1114" s="17">
        <v>484</v>
      </c>
      <c r="M1114" s="17"/>
    </row>
    <row r="1115" spans="1:13" ht="45" customHeight="1">
      <c r="A1115" s="7" t="s">
        <v>389</v>
      </c>
      <c r="B1115" s="19" t="s">
        <v>397</v>
      </c>
      <c r="C1115" s="19"/>
      <c r="D1115" s="18">
        <f t="shared" si="0"/>
        <v>1</v>
      </c>
      <c r="E1115" s="18"/>
      <c r="F1115" s="20" t="s">
        <v>28</v>
      </c>
      <c r="G1115" s="43"/>
      <c r="H1115" s="48">
        <v>42118</v>
      </c>
      <c r="I1115" s="48">
        <v>42118</v>
      </c>
      <c r="J1115" s="46" t="s">
        <v>12</v>
      </c>
      <c r="K1115" s="18"/>
      <c r="L1115" s="17">
        <v>184</v>
      </c>
      <c r="M1115" s="17"/>
    </row>
    <row r="1116" spans="1:13" ht="45" customHeight="1">
      <c r="A1116" s="7" t="s">
        <v>389</v>
      </c>
      <c r="B1116" s="19" t="s">
        <v>405</v>
      </c>
      <c r="C1116" s="19"/>
      <c r="D1116" s="18">
        <f t="shared" si="0"/>
        <v>1</v>
      </c>
      <c r="E1116" s="18"/>
      <c r="F1116" s="20" t="s">
        <v>28</v>
      </c>
      <c r="G1116" s="43"/>
      <c r="H1116" s="48">
        <v>42116</v>
      </c>
      <c r="I1116" s="48">
        <v>42116</v>
      </c>
      <c r="J1116" s="46" t="s">
        <v>12</v>
      </c>
      <c r="K1116" s="18"/>
      <c r="L1116" s="17">
        <v>484</v>
      </c>
      <c r="M1116" s="17"/>
    </row>
    <row r="1117" spans="1:13" ht="45" customHeight="1">
      <c r="A1117" s="7" t="s">
        <v>389</v>
      </c>
      <c r="B1117" s="19" t="s">
        <v>406</v>
      </c>
      <c r="C1117" s="19"/>
      <c r="D1117" s="18">
        <f t="shared" si="0"/>
        <v>1</v>
      </c>
      <c r="E1117" s="18"/>
      <c r="F1117" s="20" t="s">
        <v>28</v>
      </c>
      <c r="G1117" s="43"/>
      <c r="H1117" s="48">
        <v>42065</v>
      </c>
      <c r="I1117" s="48">
        <v>42065</v>
      </c>
      <c r="J1117" s="46" t="s">
        <v>12</v>
      </c>
      <c r="K1117" s="18"/>
      <c r="L1117" s="17">
        <v>480</v>
      </c>
      <c r="M1117" s="17"/>
    </row>
    <row r="1118" spans="1:13" ht="45" customHeight="1">
      <c r="A1118" s="7" t="s">
        <v>389</v>
      </c>
      <c r="B1118" s="19" t="s">
        <v>407</v>
      </c>
      <c r="C1118" s="19"/>
      <c r="D1118" s="18">
        <f t="shared" si="0"/>
        <v>1</v>
      </c>
      <c r="E1118" s="18"/>
      <c r="F1118" s="20" t="s">
        <v>28</v>
      </c>
      <c r="G1118" s="43"/>
      <c r="H1118" s="48">
        <v>42114</v>
      </c>
      <c r="I1118" s="48">
        <v>42114</v>
      </c>
      <c r="J1118" s="46" t="s">
        <v>12</v>
      </c>
      <c r="K1118" s="18"/>
      <c r="L1118" s="17">
        <v>484</v>
      </c>
      <c r="M1118" s="17"/>
    </row>
    <row r="1119" spans="1:13" ht="45" customHeight="1">
      <c r="A1119" s="7" t="s">
        <v>389</v>
      </c>
      <c r="B1119" s="19" t="s">
        <v>408</v>
      </c>
      <c r="C1119" s="19"/>
      <c r="D1119" s="18">
        <f t="shared" si="0"/>
        <v>1</v>
      </c>
      <c r="E1119" s="18"/>
      <c r="F1119" s="20" t="s">
        <v>28</v>
      </c>
      <c r="G1119" s="43"/>
      <c r="H1119" s="48">
        <v>42114</v>
      </c>
      <c r="I1119" s="48">
        <v>42114</v>
      </c>
      <c r="J1119" s="46" t="s">
        <v>12</v>
      </c>
      <c r="K1119" s="18"/>
      <c r="L1119" s="17">
        <v>184</v>
      </c>
      <c r="M1119" s="17"/>
    </row>
    <row r="1120" spans="1:13" ht="45" customHeight="1">
      <c r="A1120" s="7" t="s">
        <v>389</v>
      </c>
      <c r="B1120" s="19" t="s">
        <v>409</v>
      </c>
      <c r="C1120" s="19"/>
      <c r="D1120" s="18">
        <f t="shared" si="0"/>
        <v>1</v>
      </c>
      <c r="E1120" s="18"/>
      <c r="F1120" s="20" t="s">
        <v>28</v>
      </c>
      <c r="G1120" s="43"/>
      <c r="H1120" s="48">
        <v>42112</v>
      </c>
      <c r="I1120" s="48">
        <v>42112</v>
      </c>
      <c r="J1120" s="46" t="s">
        <v>12</v>
      </c>
      <c r="K1120" s="18"/>
      <c r="L1120" s="17">
        <v>1518.7</v>
      </c>
      <c r="M1120" s="17"/>
    </row>
    <row r="1121" spans="1:13" ht="45" customHeight="1">
      <c r="A1121" s="7" t="s">
        <v>389</v>
      </c>
      <c r="B1121" s="19" t="s">
        <v>410</v>
      </c>
      <c r="C1121" s="19"/>
      <c r="D1121" s="18">
        <f t="shared" si="0"/>
        <v>1</v>
      </c>
      <c r="E1121" s="18"/>
      <c r="F1121" s="20" t="s">
        <v>28</v>
      </c>
      <c r="G1121" s="43"/>
      <c r="H1121" s="48">
        <v>42088</v>
      </c>
      <c r="I1121" s="48">
        <v>42088</v>
      </c>
      <c r="J1121" s="46" t="s">
        <v>12</v>
      </c>
      <c r="K1121" s="18"/>
      <c r="L1121" s="17">
        <v>371</v>
      </c>
      <c r="M1121" s="17"/>
    </row>
    <row r="1122" spans="1:13" ht="45" customHeight="1">
      <c r="A1122" s="7" t="s">
        <v>389</v>
      </c>
      <c r="B1122" s="19" t="s">
        <v>397</v>
      </c>
      <c r="C1122" s="19"/>
      <c r="D1122" s="18">
        <f t="shared" si="0"/>
        <v>1</v>
      </c>
      <c r="E1122" s="18"/>
      <c r="F1122" s="20" t="s">
        <v>28</v>
      </c>
      <c r="G1122" s="43"/>
      <c r="H1122" s="48">
        <v>42118</v>
      </c>
      <c r="I1122" s="48">
        <v>42118</v>
      </c>
      <c r="J1122" s="46" t="s">
        <v>12</v>
      </c>
      <c r="K1122" s="18"/>
      <c r="L1122" s="17">
        <v>301</v>
      </c>
      <c r="M1122" s="17"/>
    </row>
    <row r="1123" spans="1:13" ht="45" customHeight="1">
      <c r="A1123" s="7" t="s">
        <v>389</v>
      </c>
      <c r="B1123" s="19" t="s">
        <v>405</v>
      </c>
      <c r="C1123" s="19"/>
      <c r="D1123" s="18">
        <f t="shared" si="0"/>
        <v>1</v>
      </c>
      <c r="E1123" s="18"/>
      <c r="F1123" s="20" t="s">
        <v>28</v>
      </c>
      <c r="G1123" s="43"/>
      <c r="H1123" s="48">
        <v>42116</v>
      </c>
      <c r="I1123" s="48">
        <v>42116</v>
      </c>
      <c r="J1123" s="46" t="s">
        <v>12</v>
      </c>
      <c r="K1123" s="18"/>
      <c r="L1123" s="17">
        <v>477</v>
      </c>
      <c r="M1123" s="17"/>
    </row>
    <row r="1124" spans="1:13" ht="45" customHeight="1">
      <c r="A1124" s="7" t="s">
        <v>389</v>
      </c>
      <c r="B1124" s="19" t="s">
        <v>406</v>
      </c>
      <c r="C1124" s="19"/>
      <c r="D1124" s="18">
        <f t="shared" si="0"/>
        <v>1</v>
      </c>
      <c r="E1124" s="18"/>
      <c r="F1124" s="20" t="s">
        <v>28</v>
      </c>
      <c r="G1124" s="43"/>
      <c r="H1124" s="48">
        <v>42065</v>
      </c>
      <c r="I1124" s="48">
        <v>42065</v>
      </c>
      <c r="J1124" s="46" t="s">
        <v>12</v>
      </c>
      <c r="K1124" s="18"/>
      <c r="L1124" s="17">
        <v>540</v>
      </c>
      <c r="M1124" s="17"/>
    </row>
    <row r="1125" spans="1:13" ht="45" customHeight="1">
      <c r="A1125" s="7" t="s">
        <v>389</v>
      </c>
      <c r="B1125" s="19" t="s">
        <v>407</v>
      </c>
      <c r="C1125" s="19"/>
      <c r="D1125" s="18">
        <f t="shared" si="0"/>
        <v>1</v>
      </c>
      <c r="E1125" s="18"/>
      <c r="F1125" s="20" t="s">
        <v>28</v>
      </c>
      <c r="G1125" s="43"/>
      <c r="H1125" s="48">
        <v>42114</v>
      </c>
      <c r="I1125" s="48">
        <v>42114</v>
      </c>
      <c r="J1125" s="46" t="s">
        <v>12</v>
      </c>
      <c r="K1125" s="18"/>
      <c r="L1125" s="17">
        <v>371</v>
      </c>
      <c r="M1125" s="17"/>
    </row>
    <row r="1126" spans="1:13" ht="45" customHeight="1">
      <c r="A1126" s="7" t="s">
        <v>389</v>
      </c>
      <c r="B1126" s="19" t="s">
        <v>13</v>
      </c>
      <c r="C1126" s="19"/>
      <c r="D1126" s="18">
        <f t="shared" si="0"/>
        <v>1</v>
      </c>
      <c r="E1126" s="18"/>
      <c r="F1126" s="20" t="s">
        <v>14</v>
      </c>
      <c r="G1126" s="43"/>
      <c r="H1126" s="48">
        <v>42114</v>
      </c>
      <c r="I1126" s="48">
        <v>42114</v>
      </c>
      <c r="J1126" s="46" t="s">
        <v>12</v>
      </c>
      <c r="K1126" s="18"/>
      <c r="L1126" s="17">
        <v>206</v>
      </c>
      <c r="M1126" s="17"/>
    </row>
    <row r="1127" spans="1:13" ht="45" customHeight="1">
      <c r="A1127" s="7" t="s">
        <v>389</v>
      </c>
      <c r="B1127" s="19" t="s">
        <v>411</v>
      </c>
      <c r="C1127" s="19"/>
      <c r="D1127" s="18">
        <f t="shared" si="0"/>
        <v>1</v>
      </c>
      <c r="E1127" s="18"/>
      <c r="F1127" s="20" t="s">
        <v>11</v>
      </c>
      <c r="G1127" s="43"/>
      <c r="H1127" s="48">
        <v>42131</v>
      </c>
      <c r="I1127" s="48">
        <v>42132</v>
      </c>
      <c r="J1127" s="46" t="s">
        <v>12</v>
      </c>
      <c r="K1127" s="18"/>
      <c r="L1127" s="17">
        <v>1420.98</v>
      </c>
      <c r="M1127" s="17"/>
    </row>
    <row r="1128" spans="1:13" ht="45" customHeight="1">
      <c r="A1128" s="7" t="s">
        <v>389</v>
      </c>
      <c r="B1128" s="19" t="s">
        <v>411</v>
      </c>
      <c r="C1128" s="19"/>
      <c r="D1128" s="18">
        <f t="shared" si="0"/>
        <v>1</v>
      </c>
      <c r="E1128" s="18"/>
      <c r="F1128" s="20" t="s">
        <v>11</v>
      </c>
      <c r="G1128" s="43"/>
      <c r="H1128" s="48">
        <v>42131</v>
      </c>
      <c r="I1128" s="48">
        <v>42132</v>
      </c>
      <c r="J1128" s="46" t="s">
        <v>12</v>
      </c>
      <c r="K1128" s="18"/>
      <c r="L1128" s="17">
        <v>311</v>
      </c>
      <c r="M1128" s="17"/>
    </row>
    <row r="1129" spans="1:13" ht="45" customHeight="1">
      <c r="A1129" s="7" t="s">
        <v>389</v>
      </c>
      <c r="B1129" s="19" t="s">
        <v>412</v>
      </c>
      <c r="C1129" s="19"/>
      <c r="D1129" s="18">
        <f t="shared" si="0"/>
        <v>1</v>
      </c>
      <c r="E1129" s="18"/>
      <c r="F1129" s="20" t="s">
        <v>28</v>
      </c>
      <c r="G1129" s="43"/>
      <c r="H1129" s="48">
        <v>42144</v>
      </c>
      <c r="I1129" s="48">
        <v>42144</v>
      </c>
      <c r="J1129" s="46" t="s">
        <v>12</v>
      </c>
      <c r="K1129" s="18"/>
      <c r="L1129" s="17">
        <v>484</v>
      </c>
      <c r="M1129" s="17"/>
    </row>
    <row r="1130" spans="1:13" ht="45" customHeight="1">
      <c r="A1130" s="7" t="s">
        <v>389</v>
      </c>
      <c r="B1130" s="19" t="s">
        <v>413</v>
      </c>
      <c r="C1130" s="19"/>
      <c r="D1130" s="18">
        <f t="shared" si="0"/>
        <v>1</v>
      </c>
      <c r="E1130" s="18"/>
      <c r="F1130" s="20" t="s">
        <v>28</v>
      </c>
      <c r="G1130" s="43"/>
      <c r="H1130" s="48">
        <v>42153</v>
      </c>
      <c r="I1130" s="48">
        <v>42153</v>
      </c>
      <c r="J1130" s="46" t="s">
        <v>12</v>
      </c>
      <c r="K1130" s="18"/>
      <c r="L1130" s="17">
        <v>484</v>
      </c>
      <c r="M1130" s="17"/>
    </row>
    <row r="1131" spans="1:13" ht="45" customHeight="1">
      <c r="A1131" s="7" t="s">
        <v>389</v>
      </c>
      <c r="B1131" s="19" t="s">
        <v>414</v>
      </c>
      <c r="C1131" s="19"/>
      <c r="D1131" s="18">
        <f t="shared" si="0"/>
        <v>1</v>
      </c>
      <c r="E1131" s="18"/>
      <c r="F1131" s="20" t="s">
        <v>28</v>
      </c>
      <c r="G1131" s="43"/>
      <c r="H1131" s="48">
        <v>42136</v>
      </c>
      <c r="I1131" s="48">
        <v>42136</v>
      </c>
      <c r="J1131" s="46" t="s">
        <v>12</v>
      </c>
      <c r="K1131" s="18"/>
      <c r="L1131" s="17">
        <v>184</v>
      </c>
      <c r="M1131" s="17"/>
    </row>
    <row r="1132" spans="1:13" ht="45" customHeight="1">
      <c r="A1132" s="7" t="s">
        <v>389</v>
      </c>
      <c r="B1132" s="19" t="s">
        <v>415</v>
      </c>
      <c r="C1132" s="19"/>
      <c r="D1132" s="18">
        <f t="shared" si="0"/>
        <v>1</v>
      </c>
      <c r="E1132" s="18"/>
      <c r="F1132" s="20" t="s">
        <v>28</v>
      </c>
      <c r="G1132" s="43"/>
      <c r="H1132" s="48">
        <v>42142</v>
      </c>
      <c r="I1132" s="48">
        <v>42142</v>
      </c>
      <c r="J1132" s="46" t="s">
        <v>12</v>
      </c>
      <c r="K1132" s="18"/>
      <c r="L1132" s="17">
        <v>484</v>
      </c>
      <c r="M1132" s="17"/>
    </row>
    <row r="1133" spans="1:13" ht="45" customHeight="1">
      <c r="A1133" s="7" t="s">
        <v>389</v>
      </c>
      <c r="B1133" s="19" t="s">
        <v>416</v>
      </c>
      <c r="C1133" s="19"/>
      <c r="D1133" s="18">
        <f t="shared" si="0"/>
        <v>1</v>
      </c>
      <c r="E1133" s="18"/>
      <c r="F1133" s="20" t="s">
        <v>28</v>
      </c>
      <c r="G1133" s="43"/>
      <c r="H1133" s="48">
        <v>42123</v>
      </c>
      <c r="I1133" s="48">
        <v>42123</v>
      </c>
      <c r="J1133" s="46" t="s">
        <v>12</v>
      </c>
      <c r="K1133" s="18"/>
      <c r="L1133" s="17">
        <v>484</v>
      </c>
      <c r="M1133" s="17"/>
    </row>
    <row r="1134" spans="1:13" ht="45" customHeight="1">
      <c r="A1134" s="7" t="s">
        <v>389</v>
      </c>
      <c r="B1134" s="19" t="s">
        <v>417</v>
      </c>
      <c r="C1134" s="19"/>
      <c r="D1134" s="18">
        <f t="shared" si="0"/>
        <v>1</v>
      </c>
      <c r="E1134" s="18"/>
      <c r="F1134" s="20" t="s">
        <v>28</v>
      </c>
      <c r="G1134" s="43"/>
      <c r="H1134" s="48">
        <v>42132</v>
      </c>
      <c r="I1134" s="48">
        <v>42132</v>
      </c>
      <c r="J1134" s="46" t="s">
        <v>12</v>
      </c>
      <c r="K1134" s="18"/>
      <c r="L1134" s="17">
        <v>484</v>
      </c>
      <c r="M1134" s="17"/>
    </row>
    <row r="1135" spans="1:13" ht="45" customHeight="1">
      <c r="A1135" s="7" t="s">
        <v>389</v>
      </c>
      <c r="B1135" s="19" t="s">
        <v>412</v>
      </c>
      <c r="C1135" s="19"/>
      <c r="D1135" s="18">
        <f t="shared" si="0"/>
        <v>1</v>
      </c>
      <c r="E1135" s="18"/>
      <c r="F1135" s="20" t="s">
        <v>28</v>
      </c>
      <c r="G1135" s="43"/>
      <c r="H1135" s="48">
        <v>42144</v>
      </c>
      <c r="I1135" s="48">
        <v>42144</v>
      </c>
      <c r="J1135" s="46" t="s">
        <v>12</v>
      </c>
      <c r="K1135" s="18"/>
      <c r="L1135" s="17">
        <v>340</v>
      </c>
      <c r="M1135" s="17"/>
    </row>
    <row r="1136" spans="1:13" ht="45" customHeight="1">
      <c r="A1136" s="7" t="s">
        <v>389</v>
      </c>
      <c r="B1136" s="19" t="s">
        <v>413</v>
      </c>
      <c r="C1136" s="19"/>
      <c r="D1136" s="18">
        <f t="shared" si="0"/>
        <v>1</v>
      </c>
      <c r="E1136" s="18"/>
      <c r="F1136" s="20" t="s">
        <v>28</v>
      </c>
      <c r="G1136" s="43"/>
      <c r="H1136" s="48">
        <v>42153</v>
      </c>
      <c r="I1136" s="48">
        <v>42153</v>
      </c>
      <c r="J1136" s="46" t="s">
        <v>12</v>
      </c>
      <c r="K1136" s="18"/>
      <c r="L1136" s="17">
        <v>420</v>
      </c>
      <c r="M1136" s="17"/>
    </row>
    <row r="1137" spans="1:13" ht="45" customHeight="1">
      <c r="A1137" s="7" t="s">
        <v>389</v>
      </c>
      <c r="B1137" s="19" t="s">
        <v>414</v>
      </c>
      <c r="C1137" s="19"/>
      <c r="D1137" s="18">
        <f t="shared" si="0"/>
        <v>1</v>
      </c>
      <c r="E1137" s="18"/>
      <c r="F1137" s="20" t="s">
        <v>28</v>
      </c>
      <c r="G1137" s="43"/>
      <c r="H1137" s="48">
        <v>42136</v>
      </c>
      <c r="I1137" s="48">
        <v>42136</v>
      </c>
      <c r="J1137" s="46" t="s">
        <v>12</v>
      </c>
      <c r="K1137" s="18"/>
      <c r="L1137" s="17">
        <v>654.5</v>
      </c>
      <c r="M1137" s="17"/>
    </row>
    <row r="1138" spans="1:13" ht="45" customHeight="1">
      <c r="A1138" s="7" t="s">
        <v>389</v>
      </c>
      <c r="B1138" s="19" t="s">
        <v>415</v>
      </c>
      <c r="C1138" s="19"/>
      <c r="D1138" s="18">
        <f t="shared" si="0"/>
        <v>1</v>
      </c>
      <c r="E1138" s="18"/>
      <c r="F1138" s="20" t="s">
        <v>28</v>
      </c>
      <c r="G1138" s="43"/>
      <c r="H1138" s="48">
        <v>42142</v>
      </c>
      <c r="I1138" s="48">
        <v>42142</v>
      </c>
      <c r="J1138" s="46" t="s">
        <v>12</v>
      </c>
      <c r="K1138" s="18"/>
      <c r="L1138" s="17">
        <v>452</v>
      </c>
      <c r="M1138" s="17"/>
    </row>
    <row r="1139" spans="1:13" ht="45" customHeight="1">
      <c r="A1139" s="7" t="s">
        <v>389</v>
      </c>
      <c r="B1139" s="19" t="s">
        <v>416</v>
      </c>
      <c r="C1139" s="19"/>
      <c r="D1139" s="18">
        <f t="shared" ref="D1139:D1202" si="1">C1139+1</f>
        <v>1</v>
      </c>
      <c r="E1139" s="18"/>
      <c r="F1139" s="20" t="s">
        <v>28</v>
      </c>
      <c r="G1139" s="43"/>
      <c r="H1139" s="48">
        <v>42123</v>
      </c>
      <c r="I1139" s="48">
        <v>42123</v>
      </c>
      <c r="J1139" s="46" t="s">
        <v>12</v>
      </c>
      <c r="K1139" s="18"/>
      <c r="L1139" s="17">
        <v>308</v>
      </c>
      <c r="M1139" s="17"/>
    </row>
    <row r="1140" spans="1:13" ht="45" customHeight="1">
      <c r="A1140" s="7" t="s">
        <v>389</v>
      </c>
      <c r="B1140" s="19" t="s">
        <v>417</v>
      </c>
      <c r="C1140" s="19"/>
      <c r="D1140" s="18">
        <f t="shared" si="1"/>
        <v>1</v>
      </c>
      <c r="E1140" s="18"/>
      <c r="F1140" s="20" t="s">
        <v>28</v>
      </c>
      <c r="G1140" s="43"/>
      <c r="H1140" s="48">
        <v>42132</v>
      </c>
      <c r="I1140" s="48">
        <v>42132</v>
      </c>
      <c r="J1140" s="46" t="s">
        <v>12</v>
      </c>
      <c r="K1140" s="18"/>
      <c r="L1140" s="17">
        <v>358</v>
      </c>
      <c r="M1140" s="17"/>
    </row>
    <row r="1141" spans="1:13" ht="45" customHeight="1">
      <c r="A1141" s="7" t="s">
        <v>389</v>
      </c>
      <c r="B1141" s="19" t="s">
        <v>13</v>
      </c>
      <c r="C1141" s="19"/>
      <c r="D1141" s="18">
        <f t="shared" si="1"/>
        <v>1</v>
      </c>
      <c r="E1141" s="18"/>
      <c r="F1141" s="20" t="s">
        <v>14</v>
      </c>
      <c r="G1141" s="43"/>
      <c r="H1141" s="48">
        <v>42131</v>
      </c>
      <c r="I1141" s="48">
        <v>42132</v>
      </c>
      <c r="J1141" s="46" t="s">
        <v>12</v>
      </c>
      <c r="K1141" s="18"/>
      <c r="L1141" s="17">
        <v>289</v>
      </c>
      <c r="M1141" s="17"/>
    </row>
    <row r="1142" spans="1:13" ht="45" customHeight="1">
      <c r="A1142" s="7" t="s">
        <v>389</v>
      </c>
      <c r="B1142" s="19" t="s">
        <v>418</v>
      </c>
      <c r="C1142" s="19"/>
      <c r="D1142" s="18">
        <f t="shared" si="1"/>
        <v>1</v>
      </c>
      <c r="E1142" s="18"/>
      <c r="F1142" s="20" t="s">
        <v>419</v>
      </c>
      <c r="G1142" s="43"/>
      <c r="H1142" s="48">
        <v>42027</v>
      </c>
      <c r="I1142" s="48">
        <v>42029</v>
      </c>
      <c r="J1142" s="46" t="s">
        <v>12</v>
      </c>
      <c r="K1142" s="18"/>
      <c r="L1142" s="17">
        <v>550</v>
      </c>
      <c r="M1142" s="17"/>
    </row>
    <row r="1143" spans="1:13" ht="45" customHeight="1">
      <c r="A1143" s="7" t="s">
        <v>389</v>
      </c>
      <c r="B1143" s="19" t="s">
        <v>397</v>
      </c>
      <c r="C1143" s="19"/>
      <c r="D1143" s="18">
        <f t="shared" si="1"/>
        <v>1</v>
      </c>
      <c r="E1143" s="18"/>
      <c r="F1143" s="20" t="s">
        <v>28</v>
      </c>
      <c r="G1143" s="43"/>
      <c r="H1143" s="48">
        <v>42135</v>
      </c>
      <c r="I1143" s="48">
        <v>42135</v>
      </c>
      <c r="J1143" s="46" t="s">
        <v>12</v>
      </c>
      <c r="K1143" s="18"/>
      <c r="L1143" s="17">
        <v>184</v>
      </c>
      <c r="M1143" s="17"/>
    </row>
    <row r="1144" spans="1:13" ht="45" customHeight="1">
      <c r="A1144" s="7" t="s">
        <v>389</v>
      </c>
      <c r="B1144" s="19" t="s">
        <v>397</v>
      </c>
      <c r="C1144" s="19"/>
      <c r="D1144" s="18">
        <f t="shared" si="1"/>
        <v>1</v>
      </c>
      <c r="E1144" s="18"/>
      <c r="F1144" s="20" t="s">
        <v>28</v>
      </c>
      <c r="G1144" s="43"/>
      <c r="H1144" s="48">
        <v>42135</v>
      </c>
      <c r="I1144" s="48">
        <v>42135</v>
      </c>
      <c r="J1144" s="46" t="s">
        <v>12</v>
      </c>
      <c r="K1144" s="18"/>
      <c r="L1144" s="17">
        <v>326</v>
      </c>
      <c r="M1144" s="17"/>
    </row>
    <row r="1145" spans="1:13" ht="45" customHeight="1">
      <c r="A1145" s="7" t="s">
        <v>389</v>
      </c>
      <c r="B1145" s="19" t="s">
        <v>397</v>
      </c>
      <c r="C1145" s="19"/>
      <c r="D1145" s="18">
        <f t="shared" si="1"/>
        <v>1</v>
      </c>
      <c r="E1145" s="18"/>
      <c r="F1145" s="20" t="s">
        <v>28</v>
      </c>
      <c r="G1145" s="43"/>
      <c r="H1145" s="48">
        <v>42135</v>
      </c>
      <c r="I1145" s="48">
        <v>42135</v>
      </c>
      <c r="J1145" s="46" t="s">
        <v>12</v>
      </c>
      <c r="K1145" s="18"/>
      <c r="L1145" s="17">
        <v>42</v>
      </c>
      <c r="M1145" s="17"/>
    </row>
    <row r="1146" spans="1:13" ht="45" customHeight="1">
      <c r="A1146" s="7" t="s">
        <v>389</v>
      </c>
      <c r="B1146" s="19" t="s">
        <v>420</v>
      </c>
      <c r="C1146" s="19"/>
      <c r="D1146" s="18">
        <f t="shared" si="1"/>
        <v>1</v>
      </c>
      <c r="E1146" s="18"/>
      <c r="F1146" s="20" t="s">
        <v>28</v>
      </c>
      <c r="G1146" s="43"/>
      <c r="H1146" s="48">
        <v>42188</v>
      </c>
      <c r="I1146" s="48">
        <v>42188</v>
      </c>
      <c r="J1146" s="46" t="s">
        <v>12</v>
      </c>
      <c r="K1146" s="18"/>
      <c r="L1146" s="17">
        <v>419.6</v>
      </c>
      <c r="M1146" s="17"/>
    </row>
    <row r="1147" spans="1:13" ht="45" customHeight="1">
      <c r="A1147" s="7" t="s">
        <v>389</v>
      </c>
      <c r="B1147" s="19" t="s">
        <v>420</v>
      </c>
      <c r="C1147" s="19"/>
      <c r="D1147" s="18">
        <f t="shared" si="1"/>
        <v>1</v>
      </c>
      <c r="E1147" s="18"/>
      <c r="F1147" s="20" t="s">
        <v>28</v>
      </c>
      <c r="G1147" s="43"/>
      <c r="H1147" s="48">
        <v>42181</v>
      </c>
      <c r="I1147" s="48">
        <v>42181</v>
      </c>
      <c r="J1147" s="46" t="s">
        <v>12</v>
      </c>
      <c r="K1147" s="18"/>
      <c r="L1147" s="17">
        <v>591.1</v>
      </c>
      <c r="M1147" s="17"/>
    </row>
    <row r="1148" spans="1:13" ht="45" customHeight="1">
      <c r="A1148" s="7" t="s">
        <v>389</v>
      </c>
      <c r="B1148" s="19" t="s">
        <v>421</v>
      </c>
      <c r="C1148" s="19"/>
      <c r="D1148" s="18">
        <f t="shared" si="1"/>
        <v>1</v>
      </c>
      <c r="E1148" s="18"/>
      <c r="F1148" s="20" t="s">
        <v>28</v>
      </c>
      <c r="G1148" s="43"/>
      <c r="H1148" s="48">
        <v>42187</v>
      </c>
      <c r="I1148" s="48">
        <v>42187</v>
      </c>
      <c r="J1148" s="46" t="s">
        <v>12</v>
      </c>
      <c r="K1148" s="18"/>
      <c r="L1148" s="17">
        <v>256</v>
      </c>
      <c r="M1148" s="17"/>
    </row>
    <row r="1149" spans="1:13" ht="45" customHeight="1">
      <c r="A1149" s="7" t="s">
        <v>389</v>
      </c>
      <c r="B1149" s="19" t="s">
        <v>422</v>
      </c>
      <c r="C1149" s="19"/>
      <c r="D1149" s="18">
        <f t="shared" si="1"/>
        <v>1</v>
      </c>
      <c r="E1149" s="18"/>
      <c r="F1149" s="20" t="s">
        <v>28</v>
      </c>
      <c r="G1149" s="43"/>
      <c r="H1149" s="48">
        <v>42177</v>
      </c>
      <c r="I1149" s="48">
        <v>42177</v>
      </c>
      <c r="J1149" s="46" t="s">
        <v>12</v>
      </c>
      <c r="K1149" s="18"/>
      <c r="L1149" s="17">
        <v>444</v>
      </c>
      <c r="M1149" s="17"/>
    </row>
    <row r="1150" spans="1:13" ht="45" customHeight="1">
      <c r="A1150" s="7" t="s">
        <v>389</v>
      </c>
      <c r="B1150" s="19" t="s">
        <v>423</v>
      </c>
      <c r="C1150" s="19"/>
      <c r="D1150" s="18">
        <f t="shared" si="1"/>
        <v>1</v>
      </c>
      <c r="E1150" s="18"/>
      <c r="F1150" s="20" t="s">
        <v>28</v>
      </c>
      <c r="G1150" s="43"/>
      <c r="H1150" s="48">
        <v>42171</v>
      </c>
      <c r="I1150" s="48">
        <v>42171</v>
      </c>
      <c r="J1150" s="46" t="s">
        <v>12</v>
      </c>
      <c r="K1150" s="18"/>
      <c r="L1150" s="17">
        <v>534</v>
      </c>
      <c r="M1150" s="17"/>
    </row>
    <row r="1151" spans="1:13" ht="45" customHeight="1">
      <c r="A1151" s="7" t="s">
        <v>389</v>
      </c>
      <c r="B1151" s="19" t="s">
        <v>424</v>
      </c>
      <c r="C1151" s="19"/>
      <c r="D1151" s="18">
        <f t="shared" si="1"/>
        <v>1</v>
      </c>
      <c r="E1151" s="18"/>
      <c r="F1151" s="20" t="s">
        <v>28</v>
      </c>
      <c r="G1151" s="43"/>
      <c r="H1151" s="48">
        <v>42179</v>
      </c>
      <c r="I1151" s="48">
        <v>42179</v>
      </c>
      <c r="J1151" s="46" t="s">
        <v>12</v>
      </c>
      <c r="K1151" s="18"/>
      <c r="L1151" s="17">
        <v>444</v>
      </c>
      <c r="M1151" s="17"/>
    </row>
    <row r="1152" spans="1:13" ht="45" customHeight="1">
      <c r="A1152" s="7" t="s">
        <v>389</v>
      </c>
      <c r="B1152" s="19" t="s">
        <v>420</v>
      </c>
      <c r="C1152" s="19"/>
      <c r="D1152" s="18">
        <f t="shared" si="1"/>
        <v>1</v>
      </c>
      <c r="E1152" s="18"/>
      <c r="F1152" s="20" t="s">
        <v>28</v>
      </c>
      <c r="G1152" s="43"/>
      <c r="H1152" s="48">
        <v>42188</v>
      </c>
      <c r="I1152" s="48">
        <v>42188</v>
      </c>
      <c r="J1152" s="46" t="s">
        <v>12</v>
      </c>
      <c r="K1152" s="18"/>
      <c r="L1152" s="17">
        <v>358</v>
      </c>
      <c r="M1152" s="17"/>
    </row>
    <row r="1153" spans="1:13" ht="45" customHeight="1">
      <c r="A1153" s="7" t="s">
        <v>389</v>
      </c>
      <c r="B1153" s="19" t="s">
        <v>420</v>
      </c>
      <c r="C1153" s="19"/>
      <c r="D1153" s="18">
        <f t="shared" si="1"/>
        <v>1</v>
      </c>
      <c r="E1153" s="18"/>
      <c r="F1153" s="20" t="s">
        <v>28</v>
      </c>
      <c r="G1153" s="43"/>
      <c r="H1153" s="48">
        <v>42181</v>
      </c>
      <c r="I1153" s="48">
        <v>42181</v>
      </c>
      <c r="J1153" s="46" t="s">
        <v>12</v>
      </c>
      <c r="K1153" s="18"/>
      <c r="L1153" s="17">
        <v>170</v>
      </c>
      <c r="M1153" s="17"/>
    </row>
    <row r="1154" spans="1:13" ht="45" customHeight="1">
      <c r="A1154" s="7" t="s">
        <v>389</v>
      </c>
      <c r="B1154" s="19" t="s">
        <v>421</v>
      </c>
      <c r="C1154" s="19"/>
      <c r="D1154" s="18">
        <f t="shared" si="1"/>
        <v>1</v>
      </c>
      <c r="E1154" s="18"/>
      <c r="F1154" s="20" t="s">
        <v>28</v>
      </c>
      <c r="G1154" s="43"/>
      <c r="H1154" s="48">
        <v>42187</v>
      </c>
      <c r="I1154" s="48">
        <v>42187</v>
      </c>
      <c r="J1154" s="46" t="s">
        <v>12</v>
      </c>
      <c r="K1154" s="18"/>
      <c r="L1154" s="17">
        <v>120</v>
      </c>
      <c r="M1154" s="17"/>
    </row>
    <row r="1155" spans="1:13" ht="45" customHeight="1">
      <c r="A1155" s="7" t="s">
        <v>389</v>
      </c>
      <c r="B1155" s="19" t="s">
        <v>422</v>
      </c>
      <c r="C1155" s="19"/>
      <c r="D1155" s="18">
        <f t="shared" si="1"/>
        <v>1</v>
      </c>
      <c r="E1155" s="18"/>
      <c r="F1155" s="20" t="s">
        <v>28</v>
      </c>
      <c r="G1155" s="43"/>
      <c r="H1155" s="48">
        <v>42177</v>
      </c>
      <c r="I1155" s="48">
        <v>42177</v>
      </c>
      <c r="J1155" s="46" t="s">
        <v>12</v>
      </c>
      <c r="K1155" s="18"/>
      <c r="L1155" s="17">
        <v>352</v>
      </c>
      <c r="M1155" s="17"/>
    </row>
    <row r="1156" spans="1:13" ht="45" customHeight="1">
      <c r="A1156" s="7" t="s">
        <v>389</v>
      </c>
      <c r="B1156" s="19" t="s">
        <v>424</v>
      </c>
      <c r="C1156" s="19"/>
      <c r="D1156" s="18">
        <f t="shared" si="1"/>
        <v>1</v>
      </c>
      <c r="E1156" s="18"/>
      <c r="F1156" s="20" t="s">
        <v>28</v>
      </c>
      <c r="G1156" s="43"/>
      <c r="H1156" s="48">
        <v>42179</v>
      </c>
      <c r="I1156" s="48">
        <v>42179</v>
      </c>
      <c r="J1156" s="46" t="s">
        <v>12</v>
      </c>
      <c r="K1156" s="18"/>
      <c r="L1156" s="17">
        <v>468.98</v>
      </c>
      <c r="M1156" s="17"/>
    </row>
    <row r="1157" spans="1:13" ht="45" customHeight="1">
      <c r="A1157" s="7" t="s">
        <v>389</v>
      </c>
      <c r="B1157" s="19" t="s">
        <v>423</v>
      </c>
      <c r="C1157" s="19"/>
      <c r="D1157" s="18">
        <f t="shared" si="1"/>
        <v>1</v>
      </c>
      <c r="E1157" s="18"/>
      <c r="F1157" s="20" t="s">
        <v>28</v>
      </c>
      <c r="G1157" s="43"/>
      <c r="H1157" s="48">
        <v>42171</v>
      </c>
      <c r="I1157" s="48">
        <v>42171</v>
      </c>
      <c r="J1157" s="46" t="s">
        <v>12</v>
      </c>
      <c r="K1157" s="18"/>
      <c r="L1157" s="17">
        <v>270</v>
      </c>
      <c r="M1157" s="17"/>
    </row>
    <row r="1158" spans="1:13" ht="45" customHeight="1">
      <c r="A1158" s="7" t="s">
        <v>389</v>
      </c>
      <c r="B1158" s="19" t="s">
        <v>13</v>
      </c>
      <c r="C1158" s="19"/>
      <c r="D1158" s="18">
        <f t="shared" si="1"/>
        <v>1</v>
      </c>
      <c r="E1158" s="18"/>
      <c r="F1158" s="20" t="s">
        <v>14</v>
      </c>
      <c r="G1158" s="43"/>
      <c r="H1158" s="48">
        <v>42171</v>
      </c>
      <c r="I1158" s="48">
        <v>42171</v>
      </c>
      <c r="J1158" s="46" t="s">
        <v>12</v>
      </c>
      <c r="K1158" s="18"/>
      <c r="L1158" s="17">
        <v>42</v>
      </c>
      <c r="M1158" s="17"/>
    </row>
    <row r="1159" spans="1:13" ht="45" customHeight="1">
      <c r="A1159" s="7" t="s">
        <v>389</v>
      </c>
      <c r="B1159" s="19" t="s">
        <v>425</v>
      </c>
      <c r="C1159" s="19"/>
      <c r="D1159" s="18">
        <f t="shared" si="1"/>
        <v>1</v>
      </c>
      <c r="E1159" s="18"/>
      <c r="F1159" s="20" t="s">
        <v>28</v>
      </c>
      <c r="G1159" s="43"/>
      <c r="H1159" s="48">
        <v>42149</v>
      </c>
      <c r="I1159" s="48">
        <v>42149</v>
      </c>
      <c r="J1159" s="46" t="s">
        <v>12</v>
      </c>
      <c r="K1159" s="18"/>
      <c r="L1159" s="17">
        <v>484</v>
      </c>
      <c r="M1159" s="17"/>
    </row>
    <row r="1160" spans="1:13" ht="45" customHeight="1">
      <c r="A1160" s="7" t="s">
        <v>389</v>
      </c>
      <c r="B1160" s="19" t="s">
        <v>426</v>
      </c>
      <c r="C1160" s="19"/>
      <c r="D1160" s="18">
        <f t="shared" si="1"/>
        <v>1</v>
      </c>
      <c r="E1160" s="18"/>
      <c r="F1160" s="20" t="s">
        <v>28</v>
      </c>
      <c r="G1160" s="43"/>
      <c r="H1160" s="48">
        <v>42159</v>
      </c>
      <c r="I1160" s="48">
        <v>42159</v>
      </c>
      <c r="J1160" s="46" t="s">
        <v>12</v>
      </c>
      <c r="K1160" s="18"/>
      <c r="L1160" s="17">
        <v>591.1</v>
      </c>
      <c r="M1160" s="17"/>
    </row>
    <row r="1161" spans="1:13" ht="45" customHeight="1">
      <c r="A1161" s="7" t="s">
        <v>389</v>
      </c>
      <c r="B1161" s="19" t="s">
        <v>427</v>
      </c>
      <c r="C1161" s="19"/>
      <c r="D1161" s="18">
        <f t="shared" si="1"/>
        <v>1</v>
      </c>
      <c r="E1161" s="18"/>
      <c r="F1161" s="20" t="s">
        <v>28</v>
      </c>
      <c r="G1161" s="43"/>
      <c r="H1161" s="48">
        <v>42130</v>
      </c>
      <c r="I1161" s="48">
        <v>42130</v>
      </c>
      <c r="J1161" s="46" t="s">
        <v>12</v>
      </c>
      <c r="K1161" s="18"/>
      <c r="L1161" s="17">
        <v>132</v>
      </c>
      <c r="M1161" s="17"/>
    </row>
    <row r="1162" spans="1:13" ht="45" customHeight="1">
      <c r="A1162" s="7" t="s">
        <v>389</v>
      </c>
      <c r="B1162" s="19" t="s">
        <v>425</v>
      </c>
      <c r="C1162" s="19"/>
      <c r="D1162" s="18">
        <f t="shared" si="1"/>
        <v>1</v>
      </c>
      <c r="E1162" s="18"/>
      <c r="F1162" s="20" t="s">
        <v>28</v>
      </c>
      <c r="G1162" s="43"/>
      <c r="H1162" s="48">
        <v>42149</v>
      </c>
      <c r="I1162" s="48">
        <v>42149</v>
      </c>
      <c r="J1162" s="46" t="s">
        <v>12</v>
      </c>
      <c r="K1162" s="18"/>
      <c r="L1162" s="17">
        <v>380</v>
      </c>
      <c r="M1162" s="17"/>
    </row>
    <row r="1163" spans="1:13" ht="45" customHeight="1">
      <c r="A1163" s="7" t="s">
        <v>389</v>
      </c>
      <c r="B1163" s="19" t="s">
        <v>426</v>
      </c>
      <c r="C1163" s="19"/>
      <c r="D1163" s="18">
        <f t="shared" si="1"/>
        <v>1</v>
      </c>
      <c r="E1163" s="18"/>
      <c r="F1163" s="20" t="s">
        <v>28</v>
      </c>
      <c r="G1163" s="43"/>
      <c r="H1163" s="48">
        <v>42159</v>
      </c>
      <c r="I1163" s="48">
        <v>42159</v>
      </c>
      <c r="J1163" s="46" t="s">
        <v>12</v>
      </c>
      <c r="K1163" s="18"/>
      <c r="L1163" s="17">
        <v>359</v>
      </c>
      <c r="M1163" s="17"/>
    </row>
    <row r="1164" spans="1:13" ht="45" customHeight="1">
      <c r="A1164" s="7" t="s">
        <v>389</v>
      </c>
      <c r="B1164" s="19" t="s">
        <v>427</v>
      </c>
      <c r="C1164" s="19"/>
      <c r="D1164" s="18">
        <f t="shared" si="1"/>
        <v>1</v>
      </c>
      <c r="E1164" s="18"/>
      <c r="F1164" s="20" t="s">
        <v>28</v>
      </c>
      <c r="G1164" s="43"/>
      <c r="H1164" s="48">
        <v>42130</v>
      </c>
      <c r="I1164" s="48">
        <v>42130</v>
      </c>
      <c r="J1164" s="46" t="s">
        <v>12</v>
      </c>
      <c r="K1164" s="18"/>
      <c r="L1164" s="17">
        <v>184</v>
      </c>
      <c r="M1164" s="17"/>
    </row>
    <row r="1165" spans="1:13" ht="45" customHeight="1">
      <c r="A1165" s="7" t="s">
        <v>389</v>
      </c>
      <c r="B1165" s="19" t="s">
        <v>428</v>
      </c>
      <c r="C1165" s="19"/>
      <c r="D1165" s="18">
        <f t="shared" si="1"/>
        <v>1</v>
      </c>
      <c r="E1165" s="18"/>
      <c r="F1165" s="20" t="s">
        <v>28</v>
      </c>
      <c r="G1165" s="43"/>
      <c r="H1165" s="48">
        <v>42054</v>
      </c>
      <c r="I1165" s="48">
        <v>42054</v>
      </c>
      <c r="J1165" s="46" t="s">
        <v>12</v>
      </c>
      <c r="K1165" s="18"/>
      <c r="L1165" s="17">
        <v>476</v>
      </c>
      <c r="M1165" s="17"/>
    </row>
    <row r="1166" spans="1:13" ht="45" customHeight="1">
      <c r="A1166" s="7" t="s">
        <v>389</v>
      </c>
      <c r="B1166" s="19" t="s">
        <v>317</v>
      </c>
      <c r="C1166" s="19"/>
      <c r="D1166" s="18">
        <f t="shared" si="1"/>
        <v>1</v>
      </c>
      <c r="E1166" s="18"/>
      <c r="F1166" s="20" t="s">
        <v>28</v>
      </c>
      <c r="G1166" s="43"/>
      <c r="H1166" s="48">
        <v>42054</v>
      </c>
      <c r="I1166" s="48">
        <v>42054</v>
      </c>
      <c r="J1166" s="46" t="s">
        <v>12</v>
      </c>
      <c r="K1166" s="18"/>
      <c r="L1166" s="17">
        <v>345</v>
      </c>
      <c r="M1166" s="17"/>
    </row>
    <row r="1167" spans="1:13" ht="45" customHeight="1">
      <c r="A1167" s="7" t="s">
        <v>389</v>
      </c>
      <c r="B1167" s="19" t="s">
        <v>429</v>
      </c>
      <c r="C1167" s="19"/>
      <c r="D1167" s="18">
        <f t="shared" si="1"/>
        <v>1</v>
      </c>
      <c r="E1167" s="18"/>
      <c r="F1167" s="20" t="s">
        <v>28</v>
      </c>
      <c r="G1167" s="43"/>
      <c r="H1167" s="48">
        <v>42177</v>
      </c>
      <c r="I1167" s="48">
        <v>42177</v>
      </c>
      <c r="J1167" s="46" t="s">
        <v>12</v>
      </c>
      <c r="K1167" s="18"/>
      <c r="L1167" s="17">
        <v>184</v>
      </c>
      <c r="M1167" s="17"/>
    </row>
    <row r="1168" spans="1:13" ht="45" customHeight="1">
      <c r="A1168" s="7" t="s">
        <v>389</v>
      </c>
      <c r="B1168" s="19" t="s">
        <v>430</v>
      </c>
      <c r="C1168" s="19"/>
      <c r="D1168" s="18">
        <f t="shared" si="1"/>
        <v>1</v>
      </c>
      <c r="E1168" s="18"/>
      <c r="F1168" s="20" t="s">
        <v>28</v>
      </c>
      <c r="G1168" s="43"/>
      <c r="H1168" s="48">
        <v>42165</v>
      </c>
      <c r="I1168" s="48">
        <v>42180</v>
      </c>
      <c r="J1168" s="46" t="s">
        <v>12</v>
      </c>
      <c r="K1168" s="18"/>
      <c r="L1168" s="17">
        <v>484</v>
      </c>
      <c r="M1168" s="17"/>
    </row>
    <row r="1169" spans="1:13" ht="45" customHeight="1">
      <c r="A1169" s="7" t="s">
        <v>389</v>
      </c>
      <c r="B1169" s="19" t="s">
        <v>431</v>
      </c>
      <c r="C1169" s="19"/>
      <c r="D1169" s="18">
        <f t="shared" si="1"/>
        <v>1</v>
      </c>
      <c r="E1169" s="18"/>
      <c r="F1169" s="20" t="s">
        <v>28</v>
      </c>
      <c r="G1169" s="43"/>
      <c r="H1169" s="48">
        <v>42151</v>
      </c>
      <c r="I1169" s="48">
        <v>42151</v>
      </c>
      <c r="J1169" s="46" t="s">
        <v>12</v>
      </c>
      <c r="K1169" s="18"/>
      <c r="L1169" s="17">
        <v>193</v>
      </c>
      <c r="M1169" s="17"/>
    </row>
    <row r="1170" spans="1:13" ht="45" customHeight="1">
      <c r="A1170" s="7" t="s">
        <v>389</v>
      </c>
      <c r="B1170" s="19" t="s">
        <v>430</v>
      </c>
      <c r="C1170" s="19"/>
      <c r="D1170" s="18">
        <f t="shared" si="1"/>
        <v>1</v>
      </c>
      <c r="E1170" s="18"/>
      <c r="F1170" s="20" t="s">
        <v>28</v>
      </c>
      <c r="G1170" s="43"/>
      <c r="H1170" s="48">
        <v>42165</v>
      </c>
      <c r="I1170" s="48">
        <v>42180</v>
      </c>
      <c r="J1170" s="46" t="s">
        <v>12</v>
      </c>
      <c r="K1170" s="18"/>
      <c r="L1170" s="17">
        <v>400</v>
      </c>
      <c r="M1170" s="17"/>
    </row>
    <row r="1171" spans="1:13" ht="45" customHeight="1">
      <c r="A1171" s="7" t="s">
        <v>389</v>
      </c>
      <c r="B1171" s="19" t="s">
        <v>432</v>
      </c>
      <c r="C1171" s="19"/>
      <c r="D1171" s="18">
        <f t="shared" si="1"/>
        <v>1</v>
      </c>
      <c r="E1171" s="18"/>
      <c r="F1171" s="20" t="s">
        <v>11</v>
      </c>
      <c r="G1171" s="43"/>
      <c r="H1171" s="48">
        <v>42068</v>
      </c>
      <c r="I1171" s="48">
        <v>42069</v>
      </c>
      <c r="J1171" s="46" t="s">
        <v>12</v>
      </c>
      <c r="K1171" s="18"/>
      <c r="L1171" s="17">
        <v>1576</v>
      </c>
      <c r="M1171" s="17"/>
    </row>
    <row r="1172" spans="1:13" ht="45" customHeight="1">
      <c r="A1172" s="7" t="s">
        <v>389</v>
      </c>
      <c r="B1172" s="19" t="s">
        <v>433</v>
      </c>
      <c r="C1172" s="19"/>
      <c r="D1172" s="18">
        <f t="shared" si="1"/>
        <v>1</v>
      </c>
      <c r="E1172" s="18"/>
      <c r="F1172" s="20" t="s">
        <v>28</v>
      </c>
      <c r="G1172" s="43"/>
      <c r="H1172" s="48">
        <v>42219</v>
      </c>
      <c r="I1172" s="48">
        <v>42221</v>
      </c>
      <c r="J1172" s="46" t="s">
        <v>12</v>
      </c>
      <c r="K1172" s="18"/>
      <c r="L1172" s="17">
        <v>184</v>
      </c>
      <c r="M1172" s="17"/>
    </row>
    <row r="1173" spans="1:13" ht="45" customHeight="1">
      <c r="A1173" s="7" t="s">
        <v>389</v>
      </c>
      <c r="B1173" s="19" t="s">
        <v>434</v>
      </c>
      <c r="C1173" s="19"/>
      <c r="D1173" s="18">
        <f t="shared" si="1"/>
        <v>1</v>
      </c>
      <c r="E1173" s="18"/>
      <c r="F1173" s="20" t="s">
        <v>28</v>
      </c>
      <c r="G1173" s="43"/>
      <c r="H1173" s="48">
        <v>42181</v>
      </c>
      <c r="I1173" s="48">
        <v>42187</v>
      </c>
      <c r="J1173" s="46" t="s">
        <v>12</v>
      </c>
      <c r="K1173" s="18"/>
      <c r="L1173" s="17">
        <v>220</v>
      </c>
      <c r="M1173" s="17"/>
    </row>
    <row r="1174" spans="1:13" ht="45" customHeight="1">
      <c r="A1174" s="7" t="s">
        <v>389</v>
      </c>
      <c r="B1174" s="19" t="s">
        <v>435</v>
      </c>
      <c r="C1174" s="19"/>
      <c r="D1174" s="18">
        <f t="shared" si="1"/>
        <v>1</v>
      </c>
      <c r="E1174" s="18"/>
      <c r="F1174" s="20" t="s">
        <v>28</v>
      </c>
      <c r="G1174" s="43"/>
      <c r="H1174" s="48">
        <v>42214</v>
      </c>
      <c r="I1174" s="48">
        <v>42221</v>
      </c>
      <c r="J1174" s="46" t="s">
        <v>12</v>
      </c>
      <c r="K1174" s="18"/>
      <c r="L1174" s="17">
        <v>384</v>
      </c>
      <c r="M1174" s="17"/>
    </row>
    <row r="1175" spans="1:13" ht="45" customHeight="1">
      <c r="A1175" s="7" t="s">
        <v>389</v>
      </c>
      <c r="B1175" s="19" t="s">
        <v>433</v>
      </c>
      <c r="C1175" s="19"/>
      <c r="D1175" s="18">
        <f t="shared" si="1"/>
        <v>1</v>
      </c>
      <c r="E1175" s="18"/>
      <c r="F1175" s="20" t="s">
        <v>28</v>
      </c>
      <c r="G1175" s="43"/>
      <c r="H1175" s="48">
        <v>42219</v>
      </c>
      <c r="I1175" s="48">
        <v>42221</v>
      </c>
      <c r="J1175" s="46" t="s">
        <v>12</v>
      </c>
      <c r="K1175" s="18"/>
      <c r="L1175" s="17">
        <v>160</v>
      </c>
      <c r="M1175" s="17"/>
    </row>
    <row r="1176" spans="1:13" ht="45" customHeight="1">
      <c r="A1176" s="7" t="s">
        <v>389</v>
      </c>
      <c r="B1176" s="19" t="s">
        <v>436</v>
      </c>
      <c r="C1176" s="19"/>
      <c r="D1176" s="18">
        <f t="shared" si="1"/>
        <v>1</v>
      </c>
      <c r="E1176" s="18"/>
      <c r="F1176" s="20" t="s">
        <v>28</v>
      </c>
      <c r="G1176" s="43"/>
      <c r="H1176" s="48">
        <v>42181</v>
      </c>
      <c r="I1176" s="48">
        <v>42187</v>
      </c>
      <c r="J1176" s="46" t="s">
        <v>12</v>
      </c>
      <c r="K1176" s="18"/>
      <c r="L1176" s="17">
        <v>200</v>
      </c>
      <c r="M1176" s="17"/>
    </row>
    <row r="1177" spans="1:13" ht="45" customHeight="1">
      <c r="A1177" s="7" t="s">
        <v>389</v>
      </c>
      <c r="B1177" s="19" t="s">
        <v>437</v>
      </c>
      <c r="C1177" s="19"/>
      <c r="D1177" s="18">
        <f t="shared" si="1"/>
        <v>1</v>
      </c>
      <c r="E1177" s="18"/>
      <c r="F1177" s="20" t="s">
        <v>28</v>
      </c>
      <c r="G1177" s="43"/>
      <c r="H1177" s="48">
        <v>42163</v>
      </c>
      <c r="I1177" s="48">
        <v>42163</v>
      </c>
      <c r="J1177" s="46" t="s">
        <v>12</v>
      </c>
      <c r="K1177" s="18"/>
      <c r="L1177" s="17">
        <v>484</v>
      </c>
      <c r="M1177" s="17"/>
    </row>
    <row r="1178" spans="1:13" ht="45" customHeight="1">
      <c r="A1178" s="7" t="s">
        <v>389</v>
      </c>
      <c r="B1178" s="19" t="s">
        <v>397</v>
      </c>
      <c r="C1178" s="19"/>
      <c r="D1178" s="18">
        <f t="shared" si="1"/>
        <v>1</v>
      </c>
      <c r="E1178" s="18"/>
      <c r="F1178" s="20" t="s">
        <v>28</v>
      </c>
      <c r="G1178" s="43"/>
      <c r="H1178" s="48">
        <v>42146</v>
      </c>
      <c r="I1178" s="48">
        <v>42146</v>
      </c>
      <c r="J1178" s="46" t="s">
        <v>12</v>
      </c>
      <c r="K1178" s="18"/>
      <c r="L1178" s="17">
        <v>184</v>
      </c>
      <c r="M1178" s="17"/>
    </row>
    <row r="1179" spans="1:13" ht="45" customHeight="1">
      <c r="A1179" s="7" t="s">
        <v>389</v>
      </c>
      <c r="B1179" s="19" t="s">
        <v>437</v>
      </c>
      <c r="C1179" s="19"/>
      <c r="D1179" s="18">
        <f t="shared" si="1"/>
        <v>1</v>
      </c>
      <c r="E1179" s="18"/>
      <c r="F1179" s="20" t="s">
        <v>28</v>
      </c>
      <c r="G1179" s="43"/>
      <c r="H1179" s="48">
        <v>42163</v>
      </c>
      <c r="I1179" s="48">
        <v>42163</v>
      </c>
      <c r="J1179" s="46" t="s">
        <v>12</v>
      </c>
      <c r="K1179" s="18"/>
      <c r="L1179" s="17">
        <v>272</v>
      </c>
      <c r="M1179" s="17"/>
    </row>
    <row r="1180" spans="1:13" ht="45" customHeight="1">
      <c r="A1180" s="7" t="s">
        <v>389</v>
      </c>
      <c r="B1180" s="19" t="s">
        <v>397</v>
      </c>
      <c r="C1180" s="19"/>
      <c r="D1180" s="18">
        <f t="shared" si="1"/>
        <v>1</v>
      </c>
      <c r="E1180" s="18"/>
      <c r="F1180" s="20" t="s">
        <v>28</v>
      </c>
      <c r="G1180" s="43"/>
      <c r="H1180" s="48">
        <v>42146</v>
      </c>
      <c r="I1180" s="48">
        <v>42146</v>
      </c>
      <c r="J1180" s="46" t="s">
        <v>12</v>
      </c>
      <c r="K1180" s="18"/>
      <c r="L1180" s="17">
        <v>323</v>
      </c>
      <c r="M1180" s="17"/>
    </row>
    <row r="1181" spans="1:13" ht="45" customHeight="1">
      <c r="A1181" s="7" t="s">
        <v>389</v>
      </c>
      <c r="B1181" s="19" t="s">
        <v>13</v>
      </c>
      <c r="C1181" s="19"/>
      <c r="D1181" s="18">
        <f t="shared" si="1"/>
        <v>1</v>
      </c>
      <c r="E1181" s="18"/>
      <c r="F1181" s="20" t="s">
        <v>14</v>
      </c>
      <c r="G1181" s="43"/>
      <c r="H1181" s="48">
        <v>42146</v>
      </c>
      <c r="I1181" s="48">
        <v>42146</v>
      </c>
      <c r="J1181" s="46" t="s">
        <v>12</v>
      </c>
      <c r="K1181" s="18"/>
      <c r="L1181" s="17">
        <v>42</v>
      </c>
      <c r="M1181" s="17"/>
    </row>
    <row r="1182" spans="1:13" ht="45" customHeight="1">
      <c r="A1182" s="7" t="s">
        <v>389</v>
      </c>
      <c r="B1182" s="19" t="s">
        <v>15</v>
      </c>
      <c r="C1182" s="19"/>
      <c r="D1182" s="18">
        <f t="shared" si="1"/>
        <v>1</v>
      </c>
      <c r="E1182" s="18"/>
      <c r="F1182" s="20" t="s">
        <v>11</v>
      </c>
      <c r="G1182" s="43"/>
      <c r="H1182" s="48">
        <v>42142</v>
      </c>
      <c r="I1182" s="48">
        <v>42142</v>
      </c>
      <c r="J1182" s="46" t="s">
        <v>12</v>
      </c>
      <c r="K1182" s="18"/>
      <c r="L1182" s="17">
        <v>3252.54</v>
      </c>
      <c r="M1182" s="17"/>
    </row>
    <row r="1183" spans="1:13" ht="45" customHeight="1">
      <c r="A1183" s="7" t="s">
        <v>389</v>
      </c>
      <c r="B1183" s="19" t="s">
        <v>15</v>
      </c>
      <c r="C1183" s="19"/>
      <c r="D1183" s="18">
        <f t="shared" si="1"/>
        <v>1</v>
      </c>
      <c r="E1183" s="18"/>
      <c r="F1183" s="20" t="s">
        <v>11</v>
      </c>
      <c r="G1183" s="43"/>
      <c r="H1183" s="48">
        <v>42142</v>
      </c>
      <c r="I1183" s="48">
        <v>42142</v>
      </c>
      <c r="J1183" s="46" t="s">
        <v>12</v>
      </c>
      <c r="K1183" s="18"/>
      <c r="L1183" s="17">
        <v>2049</v>
      </c>
      <c r="M1183" s="17"/>
    </row>
    <row r="1184" spans="1:13" ht="45" customHeight="1">
      <c r="A1184" s="7" t="s">
        <v>389</v>
      </c>
      <c r="B1184" s="19" t="s">
        <v>438</v>
      </c>
      <c r="C1184" s="19"/>
      <c r="D1184" s="18">
        <f t="shared" si="1"/>
        <v>1</v>
      </c>
      <c r="E1184" s="18"/>
      <c r="F1184" s="20" t="s">
        <v>11</v>
      </c>
      <c r="G1184" s="43"/>
      <c r="H1184" s="48">
        <v>42243</v>
      </c>
      <c r="I1184" s="48">
        <v>42244</v>
      </c>
      <c r="J1184" s="46" t="s">
        <v>12</v>
      </c>
      <c r="K1184" s="18"/>
      <c r="L1184" s="17">
        <v>1400</v>
      </c>
      <c r="M1184" s="17"/>
    </row>
    <row r="1185" spans="1:13" ht="45" customHeight="1">
      <c r="A1185" s="7" t="s">
        <v>389</v>
      </c>
      <c r="B1185" s="19" t="s">
        <v>438</v>
      </c>
      <c r="C1185" s="19"/>
      <c r="D1185" s="18">
        <f t="shared" si="1"/>
        <v>1</v>
      </c>
      <c r="E1185" s="18"/>
      <c r="F1185" s="20" t="s">
        <v>11</v>
      </c>
      <c r="G1185" s="43"/>
      <c r="H1185" s="48">
        <v>42243</v>
      </c>
      <c r="I1185" s="48">
        <v>42244</v>
      </c>
      <c r="J1185" s="46" t="s">
        <v>12</v>
      </c>
      <c r="K1185" s="18"/>
      <c r="L1185" s="17">
        <v>300</v>
      </c>
      <c r="M1185" s="17"/>
    </row>
    <row r="1186" spans="1:13" ht="45" customHeight="1">
      <c r="A1186" s="7" t="s">
        <v>389</v>
      </c>
      <c r="B1186" s="19" t="s">
        <v>439</v>
      </c>
      <c r="C1186" s="19"/>
      <c r="D1186" s="18">
        <f t="shared" si="1"/>
        <v>1</v>
      </c>
      <c r="E1186" s="18"/>
      <c r="F1186" s="20" t="s">
        <v>28</v>
      </c>
      <c r="G1186" s="43"/>
      <c r="H1186" s="48">
        <v>42243</v>
      </c>
      <c r="I1186" s="48">
        <v>42243</v>
      </c>
      <c r="J1186" s="46" t="s">
        <v>12</v>
      </c>
      <c r="K1186" s="18"/>
      <c r="L1186" s="17">
        <v>484.01</v>
      </c>
      <c r="M1186" s="17"/>
    </row>
    <row r="1187" spans="1:13" ht="45" customHeight="1">
      <c r="A1187" s="7" t="s">
        <v>389</v>
      </c>
      <c r="B1187" s="19" t="s">
        <v>440</v>
      </c>
      <c r="C1187" s="19"/>
      <c r="D1187" s="18">
        <f t="shared" si="1"/>
        <v>1</v>
      </c>
      <c r="E1187" s="18"/>
      <c r="F1187" s="20" t="s">
        <v>28</v>
      </c>
      <c r="G1187" s="43"/>
      <c r="H1187" s="48">
        <v>42243</v>
      </c>
      <c r="I1187" s="48">
        <v>42243</v>
      </c>
      <c r="J1187" s="46" t="s">
        <v>12</v>
      </c>
      <c r="K1187" s="18"/>
      <c r="L1187" s="17">
        <v>345</v>
      </c>
      <c r="M1187" s="17"/>
    </row>
    <row r="1188" spans="1:13" ht="45" customHeight="1">
      <c r="A1188" s="7" t="s">
        <v>389</v>
      </c>
      <c r="B1188" s="19" t="s">
        <v>441</v>
      </c>
      <c r="C1188" s="19"/>
      <c r="D1188" s="18">
        <f t="shared" si="1"/>
        <v>1</v>
      </c>
      <c r="E1188" s="18"/>
      <c r="F1188" s="20" t="s">
        <v>28</v>
      </c>
      <c r="G1188" s="43"/>
      <c r="H1188" s="48">
        <v>42272</v>
      </c>
      <c r="I1188" s="48">
        <v>42272</v>
      </c>
      <c r="J1188" s="46" t="s">
        <v>12</v>
      </c>
      <c r="K1188" s="18"/>
      <c r="L1188" s="17">
        <v>484</v>
      </c>
      <c r="M1188" s="17"/>
    </row>
    <row r="1189" spans="1:13" ht="45" customHeight="1">
      <c r="A1189" s="7" t="s">
        <v>389</v>
      </c>
      <c r="B1189" s="19" t="s">
        <v>442</v>
      </c>
      <c r="C1189" s="19"/>
      <c r="D1189" s="18">
        <f t="shared" si="1"/>
        <v>1</v>
      </c>
      <c r="E1189" s="18"/>
      <c r="F1189" s="20" t="s">
        <v>28</v>
      </c>
      <c r="G1189" s="43"/>
      <c r="H1189" s="48">
        <v>42285</v>
      </c>
      <c r="I1189" s="48">
        <v>42226</v>
      </c>
      <c r="J1189" s="46" t="s">
        <v>12</v>
      </c>
      <c r="K1189" s="18"/>
      <c r="L1189" s="17">
        <v>484</v>
      </c>
      <c r="M1189" s="17"/>
    </row>
    <row r="1190" spans="1:13" ht="45" customHeight="1">
      <c r="A1190" s="7" t="s">
        <v>389</v>
      </c>
      <c r="B1190" s="19" t="s">
        <v>442</v>
      </c>
      <c r="C1190" s="19"/>
      <c r="D1190" s="18">
        <f t="shared" si="1"/>
        <v>1</v>
      </c>
      <c r="E1190" s="18"/>
      <c r="F1190" s="20" t="s">
        <v>28</v>
      </c>
      <c r="G1190" s="43"/>
      <c r="H1190" s="48">
        <v>42221</v>
      </c>
      <c r="I1190" s="48">
        <v>42221</v>
      </c>
      <c r="J1190" s="46" t="s">
        <v>12</v>
      </c>
      <c r="K1190" s="18"/>
      <c r="L1190" s="17">
        <v>384</v>
      </c>
      <c r="M1190" s="17"/>
    </row>
    <row r="1191" spans="1:13" ht="45" customHeight="1">
      <c r="A1191" s="7" t="s">
        <v>389</v>
      </c>
      <c r="B1191" s="19" t="s">
        <v>441</v>
      </c>
      <c r="C1191" s="19"/>
      <c r="D1191" s="18">
        <f t="shared" si="1"/>
        <v>1</v>
      </c>
      <c r="E1191" s="18"/>
      <c r="F1191" s="20" t="s">
        <v>28</v>
      </c>
      <c r="G1191" s="43"/>
      <c r="H1191" s="48">
        <v>42272</v>
      </c>
      <c r="I1191" s="48">
        <v>42272</v>
      </c>
      <c r="J1191" s="46" t="s">
        <v>12</v>
      </c>
      <c r="K1191" s="18"/>
      <c r="L1191" s="17">
        <v>280</v>
      </c>
      <c r="M1191" s="17"/>
    </row>
    <row r="1192" spans="1:13" ht="45" customHeight="1">
      <c r="A1192" s="7" t="s">
        <v>389</v>
      </c>
      <c r="B1192" s="19" t="s">
        <v>13</v>
      </c>
      <c r="C1192" s="19"/>
      <c r="D1192" s="18">
        <f t="shared" si="1"/>
        <v>1</v>
      </c>
      <c r="E1192" s="18"/>
      <c r="F1192" s="20" t="s">
        <v>14</v>
      </c>
      <c r="G1192" s="43"/>
      <c r="H1192" s="48">
        <v>42272</v>
      </c>
      <c r="I1192" s="48">
        <v>42272</v>
      </c>
      <c r="J1192" s="46" t="s">
        <v>12</v>
      </c>
      <c r="K1192" s="18"/>
      <c r="L1192" s="17">
        <v>28</v>
      </c>
      <c r="M1192" s="17"/>
    </row>
    <row r="1193" spans="1:13" ht="45" customHeight="1">
      <c r="A1193" s="7" t="s">
        <v>389</v>
      </c>
      <c r="B1193" s="19" t="s">
        <v>443</v>
      </c>
      <c r="C1193" s="19"/>
      <c r="D1193" s="18">
        <f t="shared" si="1"/>
        <v>1</v>
      </c>
      <c r="E1193" s="18"/>
      <c r="F1193" s="20" t="s">
        <v>28</v>
      </c>
      <c r="G1193" s="43"/>
      <c r="H1193" s="48">
        <v>42212</v>
      </c>
      <c r="I1193" s="48">
        <v>42212</v>
      </c>
      <c r="J1193" s="46" t="s">
        <v>12</v>
      </c>
      <c r="K1193" s="18"/>
      <c r="L1193" s="17">
        <v>484</v>
      </c>
      <c r="M1193" s="17"/>
    </row>
    <row r="1194" spans="1:13" ht="45" customHeight="1">
      <c r="A1194" s="7" t="s">
        <v>389</v>
      </c>
      <c r="B1194" s="19" t="s">
        <v>443</v>
      </c>
      <c r="C1194" s="19"/>
      <c r="D1194" s="18">
        <f t="shared" si="1"/>
        <v>1</v>
      </c>
      <c r="E1194" s="18"/>
      <c r="F1194" s="20" t="s">
        <v>28</v>
      </c>
      <c r="G1194" s="43"/>
      <c r="H1194" s="48">
        <v>42212</v>
      </c>
      <c r="I1194" s="48">
        <v>42212</v>
      </c>
      <c r="J1194" s="46" t="s">
        <v>12</v>
      </c>
      <c r="K1194" s="18"/>
      <c r="L1194" s="17">
        <v>280</v>
      </c>
      <c r="M1194" s="17"/>
    </row>
    <row r="1195" spans="1:13" ht="45" customHeight="1">
      <c r="A1195" s="7" t="s">
        <v>389</v>
      </c>
      <c r="B1195" s="19" t="s">
        <v>13</v>
      </c>
      <c r="C1195" s="19"/>
      <c r="D1195" s="18">
        <f t="shared" si="1"/>
        <v>1</v>
      </c>
      <c r="E1195" s="18"/>
      <c r="F1195" s="20" t="s">
        <v>14</v>
      </c>
      <c r="G1195" s="43"/>
      <c r="H1195" s="48">
        <v>42212</v>
      </c>
      <c r="I1195" s="48">
        <v>42212</v>
      </c>
      <c r="J1195" s="46" t="s">
        <v>12</v>
      </c>
      <c r="K1195" s="18"/>
      <c r="L1195" s="17">
        <v>19</v>
      </c>
      <c r="M1195" s="17"/>
    </row>
    <row r="1196" spans="1:13" ht="45" customHeight="1">
      <c r="A1196" s="7" t="s">
        <v>389</v>
      </c>
      <c r="B1196" s="19" t="s">
        <v>13</v>
      </c>
      <c r="C1196" s="19"/>
      <c r="D1196" s="18">
        <f t="shared" si="1"/>
        <v>1</v>
      </c>
      <c r="E1196" s="18"/>
      <c r="F1196" s="20" t="s">
        <v>14</v>
      </c>
      <c r="G1196" s="43"/>
      <c r="H1196" s="48">
        <v>42222</v>
      </c>
      <c r="I1196" s="48">
        <v>42222</v>
      </c>
      <c r="J1196" s="46" t="s">
        <v>12</v>
      </c>
      <c r="K1196" s="18"/>
      <c r="L1196" s="17">
        <v>1323.69</v>
      </c>
      <c r="M1196" s="17"/>
    </row>
    <row r="1197" spans="1:13" ht="45" customHeight="1">
      <c r="A1197" s="7" t="s">
        <v>389</v>
      </c>
      <c r="B1197" s="19" t="s">
        <v>444</v>
      </c>
      <c r="C1197" s="19"/>
      <c r="D1197" s="18">
        <f t="shared" si="1"/>
        <v>1</v>
      </c>
      <c r="E1197" s="18"/>
      <c r="F1197" s="20" t="s">
        <v>28</v>
      </c>
      <c r="G1197" s="43"/>
      <c r="H1197" s="48">
        <v>42241</v>
      </c>
      <c r="I1197" s="48">
        <v>42247</v>
      </c>
      <c r="J1197" s="46" t="s">
        <v>12</v>
      </c>
      <c r="K1197" s="18"/>
      <c r="L1197" s="17">
        <v>484</v>
      </c>
      <c r="M1197" s="17"/>
    </row>
    <row r="1198" spans="1:13" ht="45" customHeight="1">
      <c r="A1198" s="7" t="s">
        <v>389</v>
      </c>
      <c r="B1198" s="19" t="s">
        <v>444</v>
      </c>
      <c r="C1198" s="19"/>
      <c r="D1198" s="18">
        <f t="shared" si="1"/>
        <v>1</v>
      </c>
      <c r="E1198" s="18"/>
      <c r="F1198" s="20" t="s">
        <v>28</v>
      </c>
      <c r="G1198" s="43"/>
      <c r="H1198" s="48">
        <v>42241</v>
      </c>
      <c r="I1198" s="48">
        <v>42247</v>
      </c>
      <c r="J1198" s="46" t="s">
        <v>12</v>
      </c>
      <c r="K1198" s="18"/>
      <c r="L1198" s="17">
        <v>379</v>
      </c>
      <c r="M1198" s="17"/>
    </row>
    <row r="1199" spans="1:13" ht="45" customHeight="1">
      <c r="A1199" s="7" t="s">
        <v>389</v>
      </c>
      <c r="B1199" s="19" t="s">
        <v>13</v>
      </c>
      <c r="C1199" s="19"/>
      <c r="D1199" s="18">
        <f t="shared" si="1"/>
        <v>1</v>
      </c>
      <c r="E1199" s="18"/>
      <c r="F1199" s="20" t="s">
        <v>14</v>
      </c>
      <c r="G1199" s="43"/>
      <c r="H1199" s="48">
        <v>42241</v>
      </c>
      <c r="I1199" s="48">
        <v>42241</v>
      </c>
      <c r="J1199" s="46" t="s">
        <v>12</v>
      </c>
      <c r="K1199" s="18"/>
      <c r="L1199" s="17">
        <v>19</v>
      </c>
      <c r="M1199" s="17"/>
    </row>
    <row r="1200" spans="1:13" ht="45" customHeight="1">
      <c r="A1200" s="7" t="s">
        <v>389</v>
      </c>
      <c r="B1200" s="19" t="s">
        <v>445</v>
      </c>
      <c r="C1200" s="19"/>
      <c r="D1200" s="18">
        <f t="shared" si="1"/>
        <v>1</v>
      </c>
      <c r="E1200" s="18"/>
      <c r="F1200" s="20" t="s">
        <v>11</v>
      </c>
      <c r="G1200" s="43"/>
      <c r="H1200" s="48">
        <v>42296</v>
      </c>
      <c r="I1200" s="48">
        <v>42298</v>
      </c>
      <c r="J1200" s="46" t="s">
        <v>12</v>
      </c>
      <c r="K1200" s="18"/>
      <c r="L1200" s="17">
        <v>5055</v>
      </c>
      <c r="M1200" s="17"/>
    </row>
    <row r="1201" spans="1:13" ht="45" customHeight="1">
      <c r="A1201" s="7" t="s">
        <v>389</v>
      </c>
      <c r="B1201" s="19" t="s">
        <v>445</v>
      </c>
      <c r="C1201" s="19"/>
      <c r="D1201" s="18">
        <f t="shared" si="1"/>
        <v>1</v>
      </c>
      <c r="E1201" s="18"/>
      <c r="F1201" s="20" t="s">
        <v>11</v>
      </c>
      <c r="G1201" s="43"/>
      <c r="H1201" s="48">
        <v>42296</v>
      </c>
      <c r="I1201" s="48">
        <v>42298</v>
      </c>
      <c r="J1201" s="46" t="s">
        <v>12</v>
      </c>
      <c r="K1201" s="18"/>
      <c r="L1201" s="17">
        <v>4424</v>
      </c>
      <c r="M1201" s="17"/>
    </row>
    <row r="1202" spans="1:13" ht="45" customHeight="1">
      <c r="A1202" s="7" t="s">
        <v>389</v>
      </c>
      <c r="B1202" s="19" t="s">
        <v>446</v>
      </c>
      <c r="C1202" s="19"/>
      <c r="D1202" s="18">
        <f t="shared" si="1"/>
        <v>1</v>
      </c>
      <c r="E1202" s="18"/>
      <c r="F1202" s="20" t="s">
        <v>28</v>
      </c>
      <c r="G1202" s="43"/>
      <c r="H1202" s="48">
        <v>42264</v>
      </c>
      <c r="I1202" s="48">
        <v>42270</v>
      </c>
      <c r="J1202" s="46" t="s">
        <v>12</v>
      </c>
      <c r="K1202" s="18"/>
      <c r="L1202" s="17">
        <v>384</v>
      </c>
      <c r="M1202" s="17"/>
    </row>
    <row r="1203" spans="1:13" ht="45" customHeight="1">
      <c r="A1203" s="7" t="s">
        <v>389</v>
      </c>
      <c r="B1203" s="19" t="s">
        <v>13</v>
      </c>
      <c r="C1203" s="19"/>
      <c r="D1203" s="18">
        <f t="shared" ref="D1203:D1266" si="2">C1203+1</f>
        <v>1</v>
      </c>
      <c r="E1203" s="18"/>
      <c r="F1203" s="20" t="s">
        <v>14</v>
      </c>
      <c r="G1203" s="43"/>
      <c r="H1203" s="48">
        <v>42264</v>
      </c>
      <c r="I1203" s="48">
        <v>42264</v>
      </c>
      <c r="J1203" s="46" t="s">
        <v>12</v>
      </c>
      <c r="K1203" s="18"/>
      <c r="L1203" s="17">
        <v>788.48</v>
      </c>
      <c r="M1203" s="17"/>
    </row>
    <row r="1204" spans="1:13" ht="45" customHeight="1">
      <c r="A1204" s="7" t="s">
        <v>389</v>
      </c>
      <c r="B1204" s="19" t="s">
        <v>447</v>
      </c>
      <c r="C1204" s="19"/>
      <c r="D1204" s="18">
        <f t="shared" si="2"/>
        <v>1</v>
      </c>
      <c r="E1204" s="18"/>
      <c r="F1204" s="20" t="s">
        <v>28</v>
      </c>
      <c r="G1204" s="43"/>
      <c r="H1204" s="48">
        <v>42265</v>
      </c>
      <c r="I1204" s="48">
        <v>42275</v>
      </c>
      <c r="J1204" s="46" t="s">
        <v>12</v>
      </c>
      <c r="K1204" s="18"/>
      <c r="L1204" s="17">
        <v>484</v>
      </c>
      <c r="M1204" s="17"/>
    </row>
    <row r="1205" spans="1:13" ht="45" customHeight="1">
      <c r="A1205" s="7" t="s">
        <v>389</v>
      </c>
      <c r="B1205" s="19" t="s">
        <v>448</v>
      </c>
      <c r="C1205" s="19"/>
      <c r="D1205" s="18">
        <f t="shared" si="2"/>
        <v>1</v>
      </c>
      <c r="E1205" s="18"/>
      <c r="F1205" s="20" t="s">
        <v>28</v>
      </c>
      <c r="G1205" s="43"/>
      <c r="H1205" s="48">
        <v>42269</v>
      </c>
      <c r="I1205" s="48">
        <v>42275</v>
      </c>
      <c r="J1205" s="46" t="s">
        <v>12</v>
      </c>
      <c r="K1205" s="18"/>
      <c r="L1205" s="17">
        <v>384</v>
      </c>
      <c r="M1205" s="17"/>
    </row>
    <row r="1206" spans="1:13" ht="45" customHeight="1">
      <c r="A1206" s="7" t="s">
        <v>389</v>
      </c>
      <c r="B1206" s="19" t="s">
        <v>447</v>
      </c>
      <c r="C1206" s="19"/>
      <c r="D1206" s="18">
        <f t="shared" si="2"/>
        <v>1</v>
      </c>
      <c r="E1206" s="18"/>
      <c r="F1206" s="20" t="s">
        <v>28</v>
      </c>
      <c r="G1206" s="43"/>
      <c r="H1206" s="48">
        <v>42265</v>
      </c>
      <c r="I1206" s="48">
        <v>42275</v>
      </c>
      <c r="J1206" s="46" t="s">
        <v>12</v>
      </c>
      <c r="K1206" s="18"/>
      <c r="L1206" s="17">
        <v>404</v>
      </c>
      <c r="M1206" s="17"/>
    </row>
    <row r="1207" spans="1:13" ht="45" customHeight="1">
      <c r="A1207" s="7" t="s">
        <v>389</v>
      </c>
      <c r="B1207" s="19" t="s">
        <v>449</v>
      </c>
      <c r="C1207" s="19"/>
      <c r="D1207" s="18">
        <f t="shared" si="2"/>
        <v>1</v>
      </c>
      <c r="E1207" s="18"/>
      <c r="F1207" s="20" t="s">
        <v>28</v>
      </c>
      <c r="G1207" s="43"/>
      <c r="H1207" s="48">
        <v>42269</v>
      </c>
      <c r="I1207" s="48">
        <v>42275</v>
      </c>
      <c r="J1207" s="46" t="s">
        <v>12</v>
      </c>
      <c r="K1207" s="18"/>
      <c r="L1207" s="17">
        <v>138</v>
      </c>
      <c r="M1207" s="17"/>
    </row>
    <row r="1208" spans="1:13" ht="45" customHeight="1">
      <c r="A1208" s="7" t="s">
        <v>389</v>
      </c>
      <c r="B1208" s="19" t="s">
        <v>450</v>
      </c>
      <c r="C1208" s="19"/>
      <c r="D1208" s="18">
        <f t="shared" si="2"/>
        <v>1</v>
      </c>
      <c r="E1208" s="18"/>
      <c r="F1208" s="20" t="s">
        <v>28</v>
      </c>
      <c r="G1208" s="43"/>
      <c r="H1208" s="48">
        <v>42286</v>
      </c>
      <c r="I1208" s="48">
        <v>42299</v>
      </c>
      <c r="J1208" s="46" t="s">
        <v>12</v>
      </c>
      <c r="K1208" s="18"/>
      <c r="L1208" s="17">
        <v>484</v>
      </c>
      <c r="M1208" s="17"/>
    </row>
    <row r="1209" spans="1:13" ht="45" customHeight="1">
      <c r="A1209" s="7" t="s">
        <v>389</v>
      </c>
      <c r="B1209" s="19" t="s">
        <v>451</v>
      </c>
      <c r="C1209" s="19"/>
      <c r="D1209" s="18">
        <f t="shared" si="2"/>
        <v>1</v>
      </c>
      <c r="E1209" s="18"/>
      <c r="F1209" s="20" t="s">
        <v>28</v>
      </c>
      <c r="G1209" s="43"/>
      <c r="H1209" s="48">
        <v>42296</v>
      </c>
      <c r="I1209" s="48">
        <v>42299</v>
      </c>
      <c r="J1209" s="46" t="s">
        <v>12</v>
      </c>
      <c r="K1209" s="18"/>
      <c r="L1209" s="17">
        <v>484</v>
      </c>
      <c r="M1209" s="17"/>
    </row>
    <row r="1210" spans="1:13" ht="45" customHeight="1">
      <c r="A1210" s="7" t="s">
        <v>389</v>
      </c>
      <c r="B1210" s="19" t="s">
        <v>450</v>
      </c>
      <c r="C1210" s="19"/>
      <c r="D1210" s="18">
        <f t="shared" si="2"/>
        <v>1</v>
      </c>
      <c r="E1210" s="18"/>
      <c r="F1210" s="20" t="s">
        <v>28</v>
      </c>
      <c r="G1210" s="43"/>
      <c r="H1210" s="48">
        <v>42286</v>
      </c>
      <c r="I1210" s="48">
        <v>42299</v>
      </c>
      <c r="J1210" s="46" t="s">
        <v>12</v>
      </c>
      <c r="K1210" s="18"/>
      <c r="L1210" s="17">
        <v>366</v>
      </c>
      <c r="M1210" s="17"/>
    </row>
    <row r="1211" spans="1:13" ht="45" customHeight="1">
      <c r="A1211" s="7" t="s">
        <v>389</v>
      </c>
      <c r="B1211" s="19" t="s">
        <v>451</v>
      </c>
      <c r="C1211" s="19"/>
      <c r="D1211" s="18">
        <f t="shared" si="2"/>
        <v>1</v>
      </c>
      <c r="E1211" s="18"/>
      <c r="F1211" s="20" t="s">
        <v>28</v>
      </c>
      <c r="G1211" s="43"/>
      <c r="H1211" s="48">
        <v>42296</v>
      </c>
      <c r="I1211" s="48">
        <v>42299</v>
      </c>
      <c r="J1211" s="46" t="s">
        <v>12</v>
      </c>
      <c r="K1211" s="18"/>
      <c r="L1211" s="17">
        <v>458</v>
      </c>
      <c r="M1211" s="17"/>
    </row>
    <row r="1212" spans="1:13" ht="45" customHeight="1">
      <c r="A1212" s="7" t="s">
        <v>389</v>
      </c>
      <c r="B1212" s="19" t="s">
        <v>452</v>
      </c>
      <c r="C1212" s="19"/>
      <c r="D1212" s="18">
        <f t="shared" si="2"/>
        <v>1</v>
      </c>
      <c r="E1212" s="18"/>
      <c r="F1212" s="20" t="s">
        <v>14</v>
      </c>
      <c r="G1212" s="43"/>
      <c r="H1212" s="48">
        <v>42312</v>
      </c>
      <c r="I1212" s="48">
        <v>42313</v>
      </c>
      <c r="J1212" s="46" t="s">
        <v>12</v>
      </c>
      <c r="K1212" s="18"/>
      <c r="L1212" s="17">
        <v>4693</v>
      </c>
      <c r="M1212" s="17"/>
    </row>
    <row r="1213" spans="1:13" ht="45" customHeight="1">
      <c r="A1213" s="7" t="s">
        <v>389</v>
      </c>
      <c r="B1213" s="19" t="s">
        <v>15</v>
      </c>
      <c r="C1213" s="19"/>
      <c r="D1213" s="18">
        <f t="shared" si="2"/>
        <v>1</v>
      </c>
      <c r="E1213" s="18"/>
      <c r="F1213" s="20" t="s">
        <v>11</v>
      </c>
      <c r="G1213" s="43"/>
      <c r="H1213" s="48">
        <v>42303</v>
      </c>
      <c r="I1213" s="48">
        <v>42306</v>
      </c>
      <c r="J1213" s="46" t="s">
        <v>12</v>
      </c>
      <c r="K1213" s="18"/>
      <c r="L1213" s="17">
        <v>12515</v>
      </c>
      <c r="M1213" s="17"/>
    </row>
    <row r="1214" spans="1:13" ht="45" customHeight="1">
      <c r="A1214" s="7" t="s">
        <v>389</v>
      </c>
      <c r="B1214" s="19" t="s">
        <v>453</v>
      </c>
      <c r="C1214" s="19"/>
      <c r="D1214" s="18">
        <f t="shared" si="2"/>
        <v>1</v>
      </c>
      <c r="E1214" s="18"/>
      <c r="F1214" s="20" t="s">
        <v>11</v>
      </c>
      <c r="G1214" s="43"/>
      <c r="H1214" s="48">
        <v>42290</v>
      </c>
      <c r="I1214" s="48">
        <v>42292</v>
      </c>
      <c r="J1214" s="46" t="s">
        <v>12</v>
      </c>
      <c r="K1214" s="18"/>
      <c r="L1214" s="17">
        <v>3383.18</v>
      </c>
      <c r="M1214" s="17"/>
    </row>
    <row r="1215" spans="1:13" ht="45" customHeight="1">
      <c r="A1215" s="7" t="s">
        <v>389</v>
      </c>
      <c r="B1215" s="19" t="s">
        <v>454</v>
      </c>
      <c r="C1215" s="19"/>
      <c r="D1215" s="18">
        <f t="shared" si="2"/>
        <v>1</v>
      </c>
      <c r="E1215" s="18"/>
      <c r="F1215" s="20" t="s">
        <v>455</v>
      </c>
      <c r="G1215" s="43"/>
      <c r="H1215" s="48">
        <v>42296</v>
      </c>
      <c r="I1215" s="48">
        <v>42298</v>
      </c>
      <c r="J1215" s="46" t="s">
        <v>12</v>
      </c>
      <c r="K1215" s="18"/>
      <c r="L1215" s="17">
        <v>3383.18</v>
      </c>
      <c r="M1215" s="17"/>
    </row>
    <row r="1216" spans="1:13" ht="45" customHeight="1">
      <c r="A1216" s="7" t="s">
        <v>389</v>
      </c>
      <c r="B1216" s="19" t="s">
        <v>456</v>
      </c>
      <c r="C1216" s="19"/>
      <c r="D1216" s="18">
        <f t="shared" si="2"/>
        <v>1</v>
      </c>
      <c r="E1216" s="18"/>
      <c r="F1216" s="20" t="s">
        <v>11</v>
      </c>
      <c r="G1216" s="43"/>
      <c r="H1216" s="48">
        <v>42283</v>
      </c>
      <c r="I1216" s="48">
        <v>42283</v>
      </c>
      <c r="J1216" s="46" t="s">
        <v>12</v>
      </c>
      <c r="K1216" s="18"/>
      <c r="L1216" s="17">
        <v>5941</v>
      </c>
      <c r="M1216" s="17"/>
    </row>
    <row r="1217" spans="1:13" ht="45" customHeight="1">
      <c r="A1217" s="7" t="s">
        <v>389</v>
      </c>
      <c r="B1217" s="19" t="s">
        <v>15</v>
      </c>
      <c r="C1217" s="19"/>
      <c r="D1217" s="18">
        <f t="shared" si="2"/>
        <v>1</v>
      </c>
      <c r="E1217" s="18"/>
      <c r="F1217" s="20" t="s">
        <v>11</v>
      </c>
      <c r="G1217" s="43"/>
      <c r="H1217" s="48">
        <v>42304</v>
      </c>
      <c r="I1217" s="48">
        <v>42306</v>
      </c>
      <c r="J1217" s="46" t="s">
        <v>12</v>
      </c>
      <c r="K1217" s="18"/>
      <c r="L1217" s="17">
        <v>5941</v>
      </c>
      <c r="M1217" s="17"/>
    </row>
    <row r="1218" spans="1:13" ht="45" customHeight="1">
      <c r="A1218" s="7" t="s">
        <v>389</v>
      </c>
      <c r="B1218" s="19" t="s">
        <v>457</v>
      </c>
      <c r="C1218" s="19"/>
      <c r="D1218" s="18">
        <f t="shared" si="2"/>
        <v>1</v>
      </c>
      <c r="E1218" s="18"/>
      <c r="F1218" s="20" t="s">
        <v>28</v>
      </c>
      <c r="G1218" s="43"/>
      <c r="H1218" s="48">
        <v>42359</v>
      </c>
      <c r="I1218" s="48">
        <v>42359</v>
      </c>
      <c r="J1218" s="46" t="s">
        <v>12</v>
      </c>
      <c r="K1218" s="18"/>
      <c r="L1218" s="17">
        <v>684</v>
      </c>
      <c r="M1218" s="17"/>
    </row>
    <row r="1219" spans="1:13" ht="45" customHeight="1">
      <c r="A1219" s="7" t="s">
        <v>389</v>
      </c>
      <c r="B1219" s="19" t="s">
        <v>458</v>
      </c>
      <c r="C1219" s="19"/>
      <c r="D1219" s="18">
        <f t="shared" si="2"/>
        <v>1</v>
      </c>
      <c r="E1219" s="18"/>
      <c r="F1219" s="20" t="s">
        <v>28</v>
      </c>
      <c r="G1219" s="43"/>
      <c r="H1219" s="48">
        <v>42353</v>
      </c>
      <c r="I1219" s="48">
        <v>42353</v>
      </c>
      <c r="J1219" s="46" t="s">
        <v>12</v>
      </c>
      <c r="K1219" s="18"/>
      <c r="L1219" s="17">
        <v>484</v>
      </c>
      <c r="M1219" s="17"/>
    </row>
    <row r="1220" spans="1:13" ht="45" customHeight="1">
      <c r="A1220" s="7" t="s">
        <v>389</v>
      </c>
      <c r="B1220" s="19" t="s">
        <v>457</v>
      </c>
      <c r="C1220" s="19"/>
      <c r="D1220" s="18">
        <f t="shared" si="2"/>
        <v>1</v>
      </c>
      <c r="E1220" s="18"/>
      <c r="F1220" s="20" t="s">
        <v>28</v>
      </c>
      <c r="G1220" s="43"/>
      <c r="H1220" s="48">
        <v>42359</v>
      </c>
      <c r="I1220" s="48">
        <v>42359</v>
      </c>
      <c r="J1220" s="46" t="s">
        <v>12</v>
      </c>
      <c r="K1220" s="18"/>
      <c r="L1220" s="17">
        <v>415</v>
      </c>
      <c r="M1220" s="17"/>
    </row>
    <row r="1221" spans="1:13" ht="45" customHeight="1">
      <c r="A1221" s="7" t="s">
        <v>389</v>
      </c>
      <c r="B1221" s="19" t="s">
        <v>458</v>
      </c>
      <c r="C1221" s="19"/>
      <c r="D1221" s="18">
        <f t="shared" si="2"/>
        <v>1</v>
      </c>
      <c r="E1221" s="18"/>
      <c r="F1221" s="20" t="s">
        <v>28</v>
      </c>
      <c r="G1221" s="43"/>
      <c r="H1221" s="48">
        <v>42353</v>
      </c>
      <c r="I1221" s="48">
        <v>42353</v>
      </c>
      <c r="J1221" s="46" t="s">
        <v>12</v>
      </c>
      <c r="K1221" s="18"/>
      <c r="L1221" s="17">
        <v>400</v>
      </c>
      <c r="M1221" s="17"/>
    </row>
    <row r="1222" spans="1:13" ht="45" customHeight="1">
      <c r="A1222" s="7" t="s">
        <v>389</v>
      </c>
      <c r="B1222" s="19" t="s">
        <v>13</v>
      </c>
      <c r="C1222" s="19"/>
      <c r="D1222" s="18">
        <f t="shared" si="2"/>
        <v>1</v>
      </c>
      <c r="E1222" s="18"/>
      <c r="F1222" s="20" t="s">
        <v>14</v>
      </c>
      <c r="G1222" s="43"/>
      <c r="H1222" s="48">
        <v>42353</v>
      </c>
      <c r="I1222" s="48">
        <v>42353</v>
      </c>
      <c r="J1222" s="46" t="s">
        <v>12</v>
      </c>
      <c r="K1222" s="18"/>
      <c r="L1222" s="17">
        <v>47</v>
      </c>
      <c r="M1222" s="17"/>
    </row>
    <row r="1223" spans="1:13" ht="45" customHeight="1">
      <c r="A1223" s="7" t="s">
        <v>389</v>
      </c>
      <c r="B1223" s="19" t="s">
        <v>459</v>
      </c>
      <c r="C1223" s="19"/>
      <c r="D1223" s="18">
        <f t="shared" si="2"/>
        <v>1</v>
      </c>
      <c r="E1223" s="18"/>
      <c r="F1223" s="20" t="s">
        <v>28</v>
      </c>
      <c r="G1223" s="43"/>
      <c r="H1223" s="48">
        <v>42332</v>
      </c>
      <c r="I1223" s="48">
        <v>42332</v>
      </c>
      <c r="J1223" s="46" t="s">
        <v>12</v>
      </c>
      <c r="K1223" s="18"/>
      <c r="L1223" s="17">
        <v>184</v>
      </c>
      <c r="M1223" s="17"/>
    </row>
    <row r="1224" spans="1:13" ht="45" customHeight="1">
      <c r="A1224" s="7" t="s">
        <v>389</v>
      </c>
      <c r="B1224" s="19" t="s">
        <v>459</v>
      </c>
      <c r="C1224" s="19"/>
      <c r="D1224" s="18">
        <f t="shared" si="2"/>
        <v>1</v>
      </c>
      <c r="E1224" s="18"/>
      <c r="F1224" s="20" t="s">
        <v>28</v>
      </c>
      <c r="G1224" s="43"/>
      <c r="H1224" s="48">
        <v>42332</v>
      </c>
      <c r="I1224" s="48">
        <v>42332</v>
      </c>
      <c r="J1224" s="46" t="s">
        <v>12</v>
      </c>
      <c r="K1224" s="18"/>
      <c r="L1224" s="17">
        <v>232</v>
      </c>
      <c r="M1224" s="17"/>
    </row>
    <row r="1225" spans="1:13" ht="45" customHeight="1">
      <c r="A1225" s="7" t="s">
        <v>389</v>
      </c>
      <c r="B1225" s="19" t="s">
        <v>13</v>
      </c>
      <c r="C1225" s="19"/>
      <c r="D1225" s="18">
        <f t="shared" si="2"/>
        <v>1</v>
      </c>
      <c r="E1225" s="18"/>
      <c r="F1225" s="20" t="s">
        <v>14</v>
      </c>
      <c r="G1225" s="43"/>
      <c r="H1225" s="48">
        <v>42332</v>
      </c>
      <c r="I1225" s="48">
        <v>42332</v>
      </c>
      <c r="J1225" s="46" t="s">
        <v>12</v>
      </c>
      <c r="K1225" s="18"/>
      <c r="L1225" s="17">
        <v>45</v>
      </c>
      <c r="M1225" s="17"/>
    </row>
    <row r="1226" spans="1:13" ht="45" customHeight="1">
      <c r="A1226" s="7" t="s">
        <v>389</v>
      </c>
      <c r="B1226" s="19" t="s">
        <v>460</v>
      </c>
      <c r="C1226" s="19"/>
      <c r="D1226" s="18">
        <f t="shared" si="2"/>
        <v>1</v>
      </c>
      <c r="E1226" s="18"/>
      <c r="F1226" s="20" t="s">
        <v>28</v>
      </c>
      <c r="G1226" s="43"/>
      <c r="H1226" s="48">
        <v>42312</v>
      </c>
      <c r="I1226" s="48">
        <v>42312</v>
      </c>
      <c r="J1226" s="46" t="s">
        <v>12</v>
      </c>
      <c r="K1226" s="18"/>
      <c r="L1226" s="17">
        <v>512</v>
      </c>
      <c r="M1226" s="17"/>
    </row>
    <row r="1227" spans="1:13" ht="45" customHeight="1">
      <c r="A1227" s="7" t="s">
        <v>389</v>
      </c>
      <c r="B1227" s="19" t="s">
        <v>461</v>
      </c>
      <c r="C1227" s="19"/>
      <c r="D1227" s="18">
        <f t="shared" si="2"/>
        <v>1</v>
      </c>
      <c r="E1227" s="18"/>
      <c r="F1227" s="20" t="s">
        <v>28</v>
      </c>
      <c r="G1227" s="43"/>
      <c r="H1227" s="48">
        <v>42312</v>
      </c>
      <c r="I1227" s="48">
        <v>42312</v>
      </c>
      <c r="J1227" s="46" t="s">
        <v>12</v>
      </c>
      <c r="K1227" s="18"/>
      <c r="L1227" s="17">
        <v>512</v>
      </c>
      <c r="M1227" s="17"/>
    </row>
    <row r="1228" spans="1:13" ht="45" customHeight="1">
      <c r="A1228" s="7" t="s">
        <v>389</v>
      </c>
      <c r="B1228" s="19" t="s">
        <v>460</v>
      </c>
      <c r="C1228" s="19"/>
      <c r="D1228" s="18">
        <f t="shared" si="2"/>
        <v>1</v>
      </c>
      <c r="E1228" s="18"/>
      <c r="F1228" s="20" t="s">
        <v>28</v>
      </c>
      <c r="G1228" s="43"/>
      <c r="H1228" s="48">
        <v>42312</v>
      </c>
      <c r="I1228" s="48">
        <v>42312</v>
      </c>
      <c r="J1228" s="46" t="s">
        <v>12</v>
      </c>
      <c r="K1228" s="18"/>
      <c r="L1228" s="17">
        <v>1056.5</v>
      </c>
      <c r="M1228" s="17"/>
    </row>
    <row r="1229" spans="1:13" ht="45" customHeight="1">
      <c r="A1229" s="7" t="s">
        <v>389</v>
      </c>
      <c r="B1229" s="19" t="s">
        <v>461</v>
      </c>
      <c r="C1229" s="19"/>
      <c r="D1229" s="18">
        <f t="shared" si="2"/>
        <v>1</v>
      </c>
      <c r="E1229" s="18"/>
      <c r="F1229" s="20" t="s">
        <v>28</v>
      </c>
      <c r="G1229" s="43"/>
      <c r="H1229" s="48">
        <v>42312</v>
      </c>
      <c r="I1229" s="48">
        <v>42312</v>
      </c>
      <c r="J1229" s="46" t="s">
        <v>12</v>
      </c>
      <c r="K1229" s="18"/>
      <c r="L1229" s="17">
        <v>1269.5</v>
      </c>
      <c r="M1229" s="17"/>
    </row>
    <row r="1230" spans="1:13" ht="45" customHeight="1">
      <c r="A1230" s="7" t="s">
        <v>389</v>
      </c>
      <c r="B1230" s="19" t="s">
        <v>13</v>
      </c>
      <c r="C1230" s="19"/>
      <c r="D1230" s="18">
        <f t="shared" si="2"/>
        <v>1</v>
      </c>
      <c r="E1230" s="18"/>
      <c r="F1230" s="20" t="s">
        <v>14</v>
      </c>
      <c r="G1230" s="43"/>
      <c r="H1230" s="48">
        <v>42312</v>
      </c>
      <c r="I1230" s="48">
        <v>42312</v>
      </c>
      <c r="J1230" s="46" t="s">
        <v>12</v>
      </c>
      <c r="K1230" s="18"/>
      <c r="L1230" s="17">
        <v>561</v>
      </c>
      <c r="M1230" s="17"/>
    </row>
    <row r="1231" spans="1:13" ht="45" customHeight="1">
      <c r="A1231" s="7" t="s">
        <v>389</v>
      </c>
      <c r="B1231" s="19" t="s">
        <v>462</v>
      </c>
      <c r="C1231" s="19"/>
      <c r="D1231" s="18">
        <f t="shared" si="2"/>
        <v>1</v>
      </c>
      <c r="E1231" s="18"/>
      <c r="F1231" s="20" t="s">
        <v>28</v>
      </c>
      <c r="G1231" s="43"/>
      <c r="H1231" s="48">
        <v>42317</v>
      </c>
      <c r="I1231" s="48">
        <v>42318</v>
      </c>
      <c r="J1231" s="46" t="s">
        <v>12</v>
      </c>
      <c r="K1231" s="18"/>
      <c r="L1231" s="17">
        <v>484</v>
      </c>
      <c r="M1231" s="17"/>
    </row>
    <row r="1232" spans="1:13" ht="45" customHeight="1">
      <c r="A1232" s="7" t="s">
        <v>389</v>
      </c>
      <c r="B1232" s="19" t="s">
        <v>462</v>
      </c>
      <c r="C1232" s="19"/>
      <c r="D1232" s="18">
        <f t="shared" si="2"/>
        <v>1</v>
      </c>
      <c r="E1232" s="18"/>
      <c r="F1232" s="20" t="s">
        <v>28</v>
      </c>
      <c r="G1232" s="43"/>
      <c r="H1232" s="48">
        <v>42317</v>
      </c>
      <c r="I1232" s="48">
        <v>42318</v>
      </c>
      <c r="J1232" s="46" t="s">
        <v>12</v>
      </c>
      <c r="K1232" s="18"/>
      <c r="L1232" s="17">
        <v>349</v>
      </c>
      <c r="M1232" s="17"/>
    </row>
    <row r="1233" spans="1:13" ht="45" customHeight="1">
      <c r="A1233" s="7" t="s">
        <v>389</v>
      </c>
      <c r="B1233" s="19" t="s">
        <v>13</v>
      </c>
      <c r="C1233" s="19"/>
      <c r="D1233" s="18">
        <f t="shared" si="2"/>
        <v>1</v>
      </c>
      <c r="E1233" s="18"/>
      <c r="F1233" s="20" t="s">
        <v>14</v>
      </c>
      <c r="G1233" s="43"/>
      <c r="H1233" s="48">
        <v>42317</v>
      </c>
      <c r="I1233" s="48">
        <v>42317</v>
      </c>
      <c r="J1233" s="46" t="s">
        <v>12</v>
      </c>
      <c r="K1233" s="18"/>
      <c r="L1233" s="17">
        <v>37</v>
      </c>
      <c r="M1233" s="17"/>
    </row>
    <row r="1234" spans="1:13" ht="45" customHeight="1">
      <c r="A1234" s="7" t="s">
        <v>389</v>
      </c>
      <c r="B1234" s="19" t="s">
        <v>463</v>
      </c>
      <c r="C1234" s="19"/>
      <c r="D1234" s="18">
        <f t="shared" si="2"/>
        <v>1</v>
      </c>
      <c r="E1234" s="18"/>
      <c r="F1234" s="20" t="s">
        <v>28</v>
      </c>
      <c r="G1234" s="43"/>
      <c r="H1234" s="48">
        <v>42331</v>
      </c>
      <c r="I1234" s="48">
        <v>42347</v>
      </c>
      <c r="J1234" s="46" t="s">
        <v>12</v>
      </c>
      <c r="K1234" s="18"/>
      <c r="L1234" s="17">
        <v>484</v>
      </c>
      <c r="M1234" s="17"/>
    </row>
    <row r="1235" spans="1:13" ht="45" customHeight="1">
      <c r="A1235" s="7" t="s">
        <v>389</v>
      </c>
      <c r="B1235" s="19" t="s">
        <v>464</v>
      </c>
      <c r="C1235" s="19"/>
      <c r="D1235" s="18">
        <f t="shared" si="2"/>
        <v>1</v>
      </c>
      <c r="E1235" s="18"/>
      <c r="F1235" s="20" t="s">
        <v>28</v>
      </c>
      <c r="G1235" s="43"/>
      <c r="H1235" s="48">
        <v>42333</v>
      </c>
      <c r="I1235" s="48">
        <v>42339</v>
      </c>
      <c r="J1235" s="46" t="s">
        <v>12</v>
      </c>
      <c r="K1235" s="18"/>
      <c r="L1235" s="17">
        <v>484</v>
      </c>
      <c r="M1235" s="17"/>
    </row>
    <row r="1236" spans="1:13" ht="45" customHeight="1">
      <c r="A1236" s="7" t="s">
        <v>389</v>
      </c>
      <c r="B1236" s="19" t="s">
        <v>463</v>
      </c>
      <c r="C1236" s="19"/>
      <c r="D1236" s="18">
        <f t="shared" si="2"/>
        <v>1</v>
      </c>
      <c r="E1236" s="18"/>
      <c r="F1236" s="20" t="s">
        <v>28</v>
      </c>
      <c r="G1236" s="43"/>
      <c r="H1236" s="48">
        <v>42331</v>
      </c>
      <c r="I1236" s="48">
        <v>42347</v>
      </c>
      <c r="J1236" s="46" t="s">
        <v>12</v>
      </c>
      <c r="K1236" s="18"/>
      <c r="L1236" s="17">
        <v>323</v>
      </c>
      <c r="M1236" s="17"/>
    </row>
    <row r="1237" spans="1:13" ht="45" customHeight="1">
      <c r="A1237" s="7" t="s">
        <v>389</v>
      </c>
      <c r="B1237" s="19" t="s">
        <v>464</v>
      </c>
      <c r="C1237" s="19"/>
      <c r="D1237" s="18">
        <f t="shared" si="2"/>
        <v>1</v>
      </c>
      <c r="E1237" s="18"/>
      <c r="F1237" s="20" t="s">
        <v>28</v>
      </c>
      <c r="G1237" s="43"/>
      <c r="H1237" s="48">
        <v>42333</v>
      </c>
      <c r="I1237" s="48">
        <v>42339</v>
      </c>
      <c r="J1237" s="46" t="s">
        <v>12</v>
      </c>
      <c r="K1237" s="18"/>
      <c r="L1237" s="17">
        <v>480.99</v>
      </c>
      <c r="M1237" s="17"/>
    </row>
    <row r="1238" spans="1:13" ht="45" customHeight="1">
      <c r="A1238" s="7" t="s">
        <v>389</v>
      </c>
      <c r="B1238" s="19" t="s">
        <v>465</v>
      </c>
      <c r="C1238" s="19"/>
      <c r="D1238" s="18">
        <f t="shared" si="2"/>
        <v>1</v>
      </c>
      <c r="E1238" s="18"/>
      <c r="F1238" s="20" t="s">
        <v>28</v>
      </c>
      <c r="G1238" s="43"/>
      <c r="H1238" s="48">
        <v>42314</v>
      </c>
      <c r="I1238" s="48">
        <v>42318</v>
      </c>
      <c r="J1238" s="46" t="s">
        <v>12</v>
      </c>
      <c r="K1238" s="18"/>
      <c r="L1238" s="17">
        <v>484</v>
      </c>
      <c r="M1238" s="17"/>
    </row>
    <row r="1239" spans="1:13" ht="45" customHeight="1">
      <c r="A1239" s="7" t="s">
        <v>389</v>
      </c>
      <c r="B1239" s="19" t="s">
        <v>465</v>
      </c>
      <c r="C1239" s="19"/>
      <c r="D1239" s="18">
        <f t="shared" si="2"/>
        <v>1</v>
      </c>
      <c r="E1239" s="18"/>
      <c r="F1239" s="20" t="s">
        <v>28</v>
      </c>
      <c r="G1239" s="43"/>
      <c r="H1239" s="48">
        <v>42314</v>
      </c>
      <c r="I1239" s="48">
        <v>42318</v>
      </c>
      <c r="J1239" s="46" t="s">
        <v>12</v>
      </c>
      <c r="K1239" s="18"/>
      <c r="L1239" s="17">
        <v>340</v>
      </c>
      <c r="M1239" s="17"/>
    </row>
    <row r="1240" spans="1:13" ht="45" customHeight="1">
      <c r="A1240" s="7" t="s">
        <v>389</v>
      </c>
      <c r="B1240" s="19" t="s">
        <v>13</v>
      </c>
      <c r="C1240" s="19"/>
      <c r="D1240" s="18">
        <f t="shared" si="2"/>
        <v>1</v>
      </c>
      <c r="E1240" s="18"/>
      <c r="F1240" s="20" t="s">
        <v>14</v>
      </c>
      <c r="G1240" s="43"/>
      <c r="H1240" s="48">
        <v>42314</v>
      </c>
      <c r="I1240" s="48">
        <v>42314</v>
      </c>
      <c r="J1240" s="46" t="s">
        <v>12</v>
      </c>
      <c r="K1240" s="18"/>
      <c r="L1240" s="17">
        <v>12</v>
      </c>
      <c r="M1240" s="17"/>
    </row>
    <row r="1241" spans="1:13" ht="45" customHeight="1">
      <c r="A1241" s="7" t="s">
        <v>466</v>
      </c>
      <c r="B1241" s="19" t="s">
        <v>467</v>
      </c>
      <c r="C1241" s="19"/>
      <c r="D1241" s="18">
        <f t="shared" si="2"/>
        <v>1</v>
      </c>
      <c r="E1241" s="18"/>
      <c r="F1241" s="20" t="s">
        <v>11</v>
      </c>
      <c r="G1241" s="43"/>
      <c r="H1241" s="48">
        <v>42313</v>
      </c>
      <c r="I1241" s="48">
        <v>42316</v>
      </c>
      <c r="J1241" s="46" t="s">
        <v>12</v>
      </c>
      <c r="K1241" s="18"/>
      <c r="L1241" s="17">
        <v>24961.39</v>
      </c>
      <c r="M1241" s="17"/>
    </row>
    <row r="1242" spans="1:13" ht="45" customHeight="1">
      <c r="A1242" s="7" t="s">
        <v>466</v>
      </c>
      <c r="B1242" s="19" t="s">
        <v>13</v>
      </c>
      <c r="C1242" s="19"/>
      <c r="D1242" s="18">
        <f t="shared" si="2"/>
        <v>1</v>
      </c>
      <c r="E1242" s="18"/>
      <c r="F1242" s="20" t="s">
        <v>14</v>
      </c>
      <c r="G1242" s="43"/>
      <c r="H1242" s="48">
        <v>42047</v>
      </c>
      <c r="I1242" s="48">
        <v>42047</v>
      </c>
      <c r="J1242" s="46" t="s">
        <v>12</v>
      </c>
      <c r="K1242" s="18"/>
      <c r="L1242" s="17">
        <v>675</v>
      </c>
      <c r="M1242" s="17"/>
    </row>
    <row r="1243" spans="1:13" ht="45" customHeight="1">
      <c r="A1243" s="7" t="s">
        <v>466</v>
      </c>
      <c r="B1243" s="19" t="s">
        <v>468</v>
      </c>
      <c r="C1243" s="19"/>
      <c r="D1243" s="18">
        <f t="shared" si="2"/>
        <v>1</v>
      </c>
      <c r="E1243" s="18"/>
      <c r="F1243" s="20" t="s">
        <v>469</v>
      </c>
      <c r="G1243" s="43"/>
      <c r="H1243" s="48">
        <v>42085</v>
      </c>
      <c r="I1243" s="48">
        <v>42089</v>
      </c>
      <c r="J1243" s="46" t="s">
        <v>12</v>
      </c>
      <c r="K1243" s="18"/>
      <c r="L1243" s="17">
        <v>3080</v>
      </c>
      <c r="M1243" s="17"/>
    </row>
    <row r="1244" spans="1:13" ht="45" customHeight="1">
      <c r="A1244" s="7" t="s">
        <v>466</v>
      </c>
      <c r="B1244" s="19" t="s">
        <v>468</v>
      </c>
      <c r="C1244" s="19"/>
      <c r="D1244" s="18">
        <f t="shared" si="2"/>
        <v>1</v>
      </c>
      <c r="E1244" s="18"/>
      <c r="F1244" s="20" t="s">
        <v>469</v>
      </c>
      <c r="G1244" s="43"/>
      <c r="H1244" s="48">
        <v>42085</v>
      </c>
      <c r="I1244" s="48">
        <v>42089</v>
      </c>
      <c r="J1244" s="46" t="s">
        <v>12</v>
      </c>
      <c r="K1244" s="18"/>
      <c r="L1244" s="17">
        <v>12435.08</v>
      </c>
      <c r="M1244" s="17"/>
    </row>
    <row r="1245" spans="1:13" ht="45" customHeight="1">
      <c r="A1245" s="7" t="s">
        <v>466</v>
      </c>
      <c r="B1245" s="19" t="s">
        <v>13</v>
      </c>
      <c r="C1245" s="19"/>
      <c r="D1245" s="18">
        <f t="shared" si="2"/>
        <v>1</v>
      </c>
      <c r="E1245" s="18"/>
      <c r="F1245" s="20" t="s">
        <v>14</v>
      </c>
      <c r="G1245" s="43"/>
      <c r="H1245" s="48">
        <v>42085</v>
      </c>
      <c r="I1245" s="48">
        <v>42085</v>
      </c>
      <c r="J1245" s="46" t="s">
        <v>12</v>
      </c>
      <c r="K1245" s="18"/>
      <c r="L1245" s="17">
        <v>2610</v>
      </c>
      <c r="M1245" s="17"/>
    </row>
    <row r="1246" spans="1:13" ht="45" customHeight="1">
      <c r="A1246" s="7" t="s">
        <v>466</v>
      </c>
      <c r="B1246" s="19" t="s">
        <v>13</v>
      </c>
      <c r="C1246" s="19"/>
      <c r="D1246" s="18">
        <f t="shared" si="2"/>
        <v>1</v>
      </c>
      <c r="E1246" s="18"/>
      <c r="F1246" s="20" t="s">
        <v>14</v>
      </c>
      <c r="G1246" s="43"/>
      <c r="H1246" s="48">
        <v>42114</v>
      </c>
      <c r="I1246" s="48">
        <v>42114</v>
      </c>
      <c r="J1246" s="46" t="s">
        <v>12</v>
      </c>
      <c r="K1246" s="18"/>
      <c r="L1246" s="17">
        <v>660</v>
      </c>
      <c r="M1246" s="17"/>
    </row>
    <row r="1247" spans="1:13" ht="45" customHeight="1">
      <c r="A1247" s="7" t="s">
        <v>466</v>
      </c>
      <c r="B1247" s="19" t="s">
        <v>13</v>
      </c>
      <c r="C1247" s="19"/>
      <c r="D1247" s="18">
        <f t="shared" si="2"/>
        <v>1</v>
      </c>
      <c r="E1247" s="18"/>
      <c r="F1247" s="20" t="s">
        <v>14</v>
      </c>
      <c r="G1247" s="43"/>
      <c r="H1247" s="48">
        <v>42166</v>
      </c>
      <c r="I1247" s="48">
        <v>42166</v>
      </c>
      <c r="J1247" s="46" t="s">
        <v>12</v>
      </c>
      <c r="K1247" s="18"/>
      <c r="L1247" s="17">
        <v>720</v>
      </c>
      <c r="M1247" s="17"/>
    </row>
    <row r="1248" spans="1:13" ht="45" customHeight="1">
      <c r="A1248" s="7" t="s">
        <v>466</v>
      </c>
      <c r="B1248" s="19" t="s">
        <v>470</v>
      </c>
      <c r="C1248" s="19"/>
      <c r="D1248" s="18">
        <f t="shared" si="2"/>
        <v>1</v>
      </c>
      <c r="E1248" s="18"/>
      <c r="F1248" s="20" t="s">
        <v>469</v>
      </c>
      <c r="G1248" s="43"/>
      <c r="H1248" s="48">
        <v>42085</v>
      </c>
      <c r="I1248" s="48">
        <v>42089</v>
      </c>
      <c r="J1248" s="46" t="s">
        <v>12</v>
      </c>
      <c r="K1248" s="18"/>
      <c r="L1248" s="17">
        <v>6881</v>
      </c>
      <c r="M1248" s="17"/>
    </row>
    <row r="1249" spans="1:13" ht="45" customHeight="1">
      <c r="A1249" s="7" t="s">
        <v>466</v>
      </c>
      <c r="B1249" s="19" t="s">
        <v>13</v>
      </c>
      <c r="C1249" s="19"/>
      <c r="D1249" s="18">
        <f t="shared" si="2"/>
        <v>1</v>
      </c>
      <c r="E1249" s="18"/>
      <c r="F1249" s="20" t="s">
        <v>14</v>
      </c>
      <c r="G1249" s="43"/>
      <c r="H1249" s="48">
        <v>42293</v>
      </c>
      <c r="I1249" s="48">
        <v>42293</v>
      </c>
      <c r="J1249" s="46" t="s">
        <v>12</v>
      </c>
      <c r="K1249" s="18"/>
      <c r="L1249" s="17">
        <v>1440</v>
      </c>
      <c r="M1249" s="17"/>
    </row>
    <row r="1250" spans="1:13" ht="45" customHeight="1">
      <c r="A1250" s="7" t="s">
        <v>471</v>
      </c>
      <c r="B1250" s="19" t="s">
        <v>76</v>
      </c>
      <c r="C1250" s="19"/>
      <c r="D1250" s="18">
        <f t="shared" si="2"/>
        <v>1</v>
      </c>
      <c r="E1250" s="18"/>
      <c r="F1250" s="20" t="s">
        <v>14</v>
      </c>
      <c r="G1250" s="43"/>
      <c r="H1250" s="48">
        <v>42010</v>
      </c>
      <c r="I1250" s="48">
        <v>42010</v>
      </c>
      <c r="J1250" s="46" t="s">
        <v>12</v>
      </c>
      <c r="K1250" s="18"/>
      <c r="L1250" s="17">
        <v>207</v>
      </c>
      <c r="M1250" s="17"/>
    </row>
    <row r="1251" spans="1:13" ht="45" customHeight="1">
      <c r="A1251" s="7" t="s">
        <v>471</v>
      </c>
      <c r="B1251" s="19" t="s">
        <v>76</v>
      </c>
      <c r="C1251" s="19"/>
      <c r="D1251" s="18">
        <f t="shared" si="2"/>
        <v>1</v>
      </c>
      <c r="E1251" s="18"/>
      <c r="F1251" s="20" t="s">
        <v>14</v>
      </c>
      <c r="G1251" s="43"/>
      <c r="H1251" s="48">
        <v>42068</v>
      </c>
      <c r="I1251" s="48">
        <v>42068</v>
      </c>
      <c r="J1251" s="46" t="s">
        <v>12</v>
      </c>
      <c r="K1251" s="18"/>
      <c r="L1251" s="17">
        <v>81</v>
      </c>
      <c r="M1251" s="17"/>
    </row>
    <row r="1252" spans="1:13" ht="45" customHeight="1">
      <c r="A1252" s="7" t="s">
        <v>471</v>
      </c>
      <c r="B1252" s="19" t="s">
        <v>13</v>
      </c>
      <c r="C1252" s="19"/>
      <c r="D1252" s="18">
        <f t="shared" si="2"/>
        <v>1</v>
      </c>
      <c r="E1252" s="18"/>
      <c r="F1252" s="20" t="s">
        <v>14</v>
      </c>
      <c r="G1252" s="43"/>
      <c r="H1252" s="48">
        <v>42018</v>
      </c>
      <c r="I1252" s="48">
        <v>42018</v>
      </c>
      <c r="J1252" s="46" t="s">
        <v>12</v>
      </c>
      <c r="K1252" s="18"/>
      <c r="L1252" s="17">
        <v>126</v>
      </c>
      <c r="M1252" s="17"/>
    </row>
    <row r="1253" spans="1:13" ht="45" customHeight="1">
      <c r="A1253" s="7" t="s">
        <v>471</v>
      </c>
      <c r="B1253" s="19" t="s">
        <v>13</v>
      </c>
      <c r="C1253" s="19"/>
      <c r="D1253" s="18">
        <f t="shared" si="2"/>
        <v>1</v>
      </c>
      <c r="E1253" s="18"/>
      <c r="F1253" s="20" t="s">
        <v>14</v>
      </c>
      <c r="G1253" s="43"/>
      <c r="H1253" s="48">
        <v>42101</v>
      </c>
      <c r="I1253" s="48">
        <v>42101</v>
      </c>
      <c r="J1253" s="46" t="s">
        <v>12</v>
      </c>
      <c r="K1253" s="18"/>
      <c r="L1253" s="17">
        <v>207</v>
      </c>
      <c r="M1253" s="17"/>
    </row>
    <row r="1254" spans="1:13" ht="45" customHeight="1">
      <c r="A1254" s="7" t="s">
        <v>471</v>
      </c>
      <c r="B1254" s="19" t="s">
        <v>13</v>
      </c>
      <c r="C1254" s="19"/>
      <c r="D1254" s="18">
        <f t="shared" si="2"/>
        <v>1</v>
      </c>
      <c r="E1254" s="18"/>
      <c r="F1254" s="20" t="s">
        <v>14</v>
      </c>
      <c r="G1254" s="43"/>
      <c r="H1254" s="48">
        <v>42121</v>
      </c>
      <c r="I1254" s="48">
        <v>42121</v>
      </c>
      <c r="J1254" s="46" t="s">
        <v>12</v>
      </c>
      <c r="K1254" s="18"/>
      <c r="L1254" s="17">
        <v>216</v>
      </c>
      <c r="M1254" s="17"/>
    </row>
    <row r="1255" spans="1:13" ht="45" customHeight="1">
      <c r="A1255" s="7" t="s">
        <v>471</v>
      </c>
      <c r="B1255" s="19" t="s">
        <v>13</v>
      </c>
      <c r="C1255" s="19"/>
      <c r="D1255" s="18">
        <f t="shared" si="2"/>
        <v>1</v>
      </c>
      <c r="E1255" s="18"/>
      <c r="F1255" s="20" t="s">
        <v>14</v>
      </c>
      <c r="G1255" s="43"/>
      <c r="H1255" s="48">
        <v>42131</v>
      </c>
      <c r="I1255" s="48">
        <v>42132</v>
      </c>
      <c r="J1255" s="46" t="s">
        <v>12</v>
      </c>
      <c r="K1255" s="18"/>
      <c r="L1255" s="17">
        <v>108</v>
      </c>
      <c r="M1255" s="17"/>
    </row>
    <row r="1256" spans="1:13" ht="45" customHeight="1">
      <c r="A1256" s="7" t="s">
        <v>471</v>
      </c>
      <c r="B1256" s="19" t="s">
        <v>472</v>
      </c>
      <c r="C1256" s="19"/>
      <c r="D1256" s="18">
        <f t="shared" si="2"/>
        <v>1</v>
      </c>
      <c r="E1256" s="18"/>
      <c r="F1256" s="20" t="s">
        <v>28</v>
      </c>
      <c r="G1256" s="43"/>
      <c r="H1256" s="48">
        <v>42046</v>
      </c>
      <c r="I1256" s="48">
        <v>42046</v>
      </c>
      <c r="J1256" s="46" t="s">
        <v>12</v>
      </c>
      <c r="K1256" s="18"/>
      <c r="L1256" s="17">
        <v>336</v>
      </c>
      <c r="M1256" s="17"/>
    </row>
    <row r="1257" spans="1:13" ht="45" customHeight="1">
      <c r="A1257" s="7" t="s">
        <v>471</v>
      </c>
      <c r="B1257" s="19" t="s">
        <v>13</v>
      </c>
      <c r="C1257" s="19"/>
      <c r="D1257" s="18">
        <f t="shared" si="2"/>
        <v>1</v>
      </c>
      <c r="E1257" s="18"/>
      <c r="F1257" s="20" t="s">
        <v>14</v>
      </c>
      <c r="G1257" s="43"/>
      <c r="H1257" s="48">
        <v>42166</v>
      </c>
      <c r="I1257" s="48">
        <v>42166</v>
      </c>
      <c r="J1257" s="46" t="s">
        <v>12</v>
      </c>
      <c r="K1257" s="18"/>
      <c r="L1257" s="17">
        <v>198</v>
      </c>
      <c r="M1257" s="17"/>
    </row>
    <row r="1258" spans="1:13" ht="45" customHeight="1">
      <c r="A1258" s="7" t="s">
        <v>471</v>
      </c>
      <c r="B1258" s="19" t="s">
        <v>13</v>
      </c>
      <c r="C1258" s="19"/>
      <c r="D1258" s="18">
        <f t="shared" si="2"/>
        <v>1</v>
      </c>
      <c r="E1258" s="18"/>
      <c r="F1258" s="20" t="s">
        <v>14</v>
      </c>
      <c r="G1258" s="43"/>
      <c r="H1258" s="48">
        <v>42222</v>
      </c>
      <c r="I1258" s="48">
        <v>42222</v>
      </c>
      <c r="J1258" s="46" t="s">
        <v>12</v>
      </c>
      <c r="K1258" s="18"/>
      <c r="L1258" s="17">
        <v>252</v>
      </c>
      <c r="M1258" s="17"/>
    </row>
    <row r="1259" spans="1:13" ht="45" customHeight="1">
      <c r="A1259" s="7" t="s">
        <v>471</v>
      </c>
      <c r="B1259" s="19" t="s">
        <v>13</v>
      </c>
      <c r="C1259" s="19"/>
      <c r="D1259" s="18">
        <f t="shared" si="2"/>
        <v>1</v>
      </c>
      <c r="E1259" s="18"/>
      <c r="F1259" s="20" t="s">
        <v>14</v>
      </c>
      <c r="G1259" s="43"/>
      <c r="H1259" s="48">
        <v>42188</v>
      </c>
      <c r="I1259" s="48">
        <v>42188</v>
      </c>
      <c r="J1259" s="46" t="s">
        <v>12</v>
      </c>
      <c r="K1259" s="18"/>
      <c r="L1259" s="17">
        <v>198</v>
      </c>
      <c r="M1259" s="17"/>
    </row>
    <row r="1260" spans="1:13" ht="45" customHeight="1">
      <c r="A1260" s="7" t="s">
        <v>471</v>
      </c>
      <c r="B1260" s="19" t="s">
        <v>473</v>
      </c>
      <c r="C1260" s="19"/>
      <c r="D1260" s="18">
        <f t="shared" si="2"/>
        <v>1</v>
      </c>
      <c r="E1260" s="18"/>
      <c r="F1260" s="20" t="s">
        <v>28</v>
      </c>
      <c r="G1260" s="43"/>
      <c r="H1260" s="48">
        <v>42254</v>
      </c>
      <c r="I1260" s="48">
        <v>42256</v>
      </c>
      <c r="J1260" s="46" t="s">
        <v>12</v>
      </c>
      <c r="K1260" s="18"/>
      <c r="L1260" s="17">
        <v>684</v>
      </c>
      <c r="M1260" s="17"/>
    </row>
    <row r="1261" spans="1:13" ht="45" customHeight="1">
      <c r="A1261" s="7" t="s">
        <v>474</v>
      </c>
      <c r="B1261" s="19" t="s">
        <v>475</v>
      </c>
      <c r="C1261" s="19"/>
      <c r="D1261" s="18">
        <f t="shared" si="2"/>
        <v>1</v>
      </c>
      <c r="E1261" s="18"/>
      <c r="F1261" s="20" t="s">
        <v>58</v>
      </c>
      <c r="G1261" s="43"/>
      <c r="H1261" s="48">
        <v>42259</v>
      </c>
      <c r="I1261" s="48">
        <v>42261</v>
      </c>
      <c r="J1261" s="46" t="s">
        <v>12</v>
      </c>
      <c r="K1261" s="18"/>
      <c r="L1261" s="17">
        <v>1478</v>
      </c>
      <c r="M1261" s="17"/>
    </row>
    <row r="1262" spans="1:13" ht="45" customHeight="1">
      <c r="A1262" s="7" t="s">
        <v>476</v>
      </c>
      <c r="B1262" s="19" t="s">
        <v>477</v>
      </c>
      <c r="C1262" s="19"/>
      <c r="D1262" s="18">
        <f t="shared" si="2"/>
        <v>1</v>
      </c>
      <c r="E1262" s="18"/>
      <c r="F1262" s="20" t="s">
        <v>11</v>
      </c>
      <c r="G1262" s="43"/>
      <c r="H1262" s="48">
        <v>42025</v>
      </c>
      <c r="I1262" s="48">
        <v>42025</v>
      </c>
      <c r="J1262" s="46" t="s">
        <v>12</v>
      </c>
      <c r="K1262" s="18"/>
      <c r="L1262" s="17">
        <v>2781</v>
      </c>
      <c r="M1262" s="17"/>
    </row>
    <row r="1263" spans="1:13" ht="45" customHeight="1">
      <c r="A1263" s="7" t="s">
        <v>476</v>
      </c>
      <c r="B1263" s="19" t="s">
        <v>478</v>
      </c>
      <c r="C1263" s="19"/>
      <c r="D1263" s="18">
        <f t="shared" si="2"/>
        <v>1</v>
      </c>
      <c r="E1263" s="18"/>
      <c r="F1263" s="20" t="s">
        <v>23</v>
      </c>
      <c r="G1263" s="43"/>
      <c r="H1263" s="48">
        <v>42033</v>
      </c>
      <c r="I1263" s="48">
        <v>42010</v>
      </c>
      <c r="J1263" s="46" t="s">
        <v>12</v>
      </c>
      <c r="K1263" s="18"/>
      <c r="L1263" s="17">
        <v>500</v>
      </c>
      <c r="M1263" s="17"/>
    </row>
    <row r="1264" spans="1:13" ht="45" customHeight="1">
      <c r="A1264" s="7" t="s">
        <v>476</v>
      </c>
      <c r="B1264" s="19" t="s">
        <v>479</v>
      </c>
      <c r="C1264" s="19"/>
      <c r="D1264" s="18">
        <f t="shared" si="2"/>
        <v>1</v>
      </c>
      <c r="E1264" s="18"/>
      <c r="F1264" s="20" t="s">
        <v>381</v>
      </c>
      <c r="G1264" s="43"/>
      <c r="H1264" s="48">
        <v>42030</v>
      </c>
      <c r="I1264" s="48">
        <v>42010</v>
      </c>
      <c r="J1264" s="46" t="s">
        <v>12</v>
      </c>
      <c r="K1264" s="18"/>
      <c r="L1264" s="17">
        <v>256</v>
      </c>
      <c r="M1264" s="17"/>
    </row>
    <row r="1265" spans="1:13" ht="45" customHeight="1">
      <c r="A1265" s="7" t="s">
        <v>476</v>
      </c>
      <c r="B1265" s="19" t="s">
        <v>480</v>
      </c>
      <c r="C1265" s="19"/>
      <c r="D1265" s="18">
        <f t="shared" si="2"/>
        <v>1</v>
      </c>
      <c r="E1265" s="18"/>
      <c r="F1265" s="20" t="s">
        <v>28</v>
      </c>
      <c r="G1265" s="43"/>
      <c r="H1265" s="48">
        <v>42101</v>
      </c>
      <c r="I1265" s="48">
        <v>42101</v>
      </c>
      <c r="J1265" s="46" t="s">
        <v>12</v>
      </c>
      <c r="K1265" s="18"/>
      <c r="L1265" s="17">
        <v>684</v>
      </c>
      <c r="M1265" s="17"/>
    </row>
    <row r="1266" spans="1:13" ht="45" customHeight="1">
      <c r="A1266" s="7" t="s">
        <v>476</v>
      </c>
      <c r="B1266" s="19" t="s">
        <v>13</v>
      </c>
      <c r="C1266" s="19"/>
      <c r="D1266" s="18">
        <f t="shared" si="2"/>
        <v>1</v>
      </c>
      <c r="E1266" s="18"/>
      <c r="F1266" s="20" t="s">
        <v>14</v>
      </c>
      <c r="G1266" s="43"/>
      <c r="H1266" s="48">
        <v>42118</v>
      </c>
      <c r="I1266" s="48">
        <v>42118</v>
      </c>
      <c r="J1266" s="46" t="s">
        <v>12</v>
      </c>
      <c r="K1266" s="18"/>
      <c r="L1266" s="17">
        <v>2079</v>
      </c>
      <c r="M1266" s="17"/>
    </row>
    <row r="1267" spans="1:13" ht="45" customHeight="1">
      <c r="A1267" s="7" t="s">
        <v>476</v>
      </c>
      <c r="B1267" s="19" t="s">
        <v>481</v>
      </c>
      <c r="C1267" s="19"/>
      <c r="D1267" s="18">
        <f t="shared" ref="D1267:D1330" si="3">C1267+1</f>
        <v>1</v>
      </c>
      <c r="E1267" s="18"/>
      <c r="F1267" s="20" t="s">
        <v>28</v>
      </c>
      <c r="G1267" s="43"/>
      <c r="H1267" s="48">
        <v>42068</v>
      </c>
      <c r="I1267" s="48">
        <v>42068</v>
      </c>
      <c r="J1267" s="46" t="s">
        <v>12</v>
      </c>
      <c r="K1267" s="18"/>
      <c r="L1267" s="17">
        <v>680</v>
      </c>
      <c r="M1267" s="17"/>
    </row>
    <row r="1268" spans="1:13" ht="45" customHeight="1">
      <c r="A1268" s="7" t="s">
        <v>476</v>
      </c>
      <c r="B1268" s="19" t="s">
        <v>481</v>
      </c>
      <c r="C1268" s="19"/>
      <c r="D1268" s="18">
        <f t="shared" si="3"/>
        <v>1</v>
      </c>
      <c r="E1268" s="18"/>
      <c r="F1268" s="20" t="s">
        <v>28</v>
      </c>
      <c r="G1268" s="43"/>
      <c r="H1268" s="48">
        <v>42068</v>
      </c>
      <c r="I1268" s="48">
        <v>42068</v>
      </c>
      <c r="J1268" s="46" t="s">
        <v>12</v>
      </c>
      <c r="K1268" s="18"/>
      <c r="L1268" s="17">
        <v>643</v>
      </c>
      <c r="M1268" s="17"/>
    </row>
    <row r="1269" spans="1:13" ht="45" customHeight="1">
      <c r="A1269" s="7" t="s">
        <v>476</v>
      </c>
      <c r="B1269" s="19" t="s">
        <v>482</v>
      </c>
      <c r="C1269" s="19"/>
      <c r="D1269" s="18">
        <f t="shared" si="3"/>
        <v>1</v>
      </c>
      <c r="E1269" s="18"/>
      <c r="F1269" s="20" t="s">
        <v>28</v>
      </c>
      <c r="G1269" s="43"/>
      <c r="H1269" s="48">
        <v>42157</v>
      </c>
      <c r="I1269" s="48">
        <v>42157</v>
      </c>
      <c r="J1269" s="46" t="s">
        <v>12</v>
      </c>
      <c r="K1269" s="18"/>
      <c r="L1269" s="17">
        <v>534</v>
      </c>
      <c r="M1269" s="17"/>
    </row>
    <row r="1270" spans="1:13" ht="45" customHeight="1">
      <c r="A1270" s="7" t="s">
        <v>476</v>
      </c>
      <c r="B1270" s="19" t="s">
        <v>483</v>
      </c>
      <c r="C1270" s="19"/>
      <c r="D1270" s="18">
        <f t="shared" si="3"/>
        <v>1</v>
      </c>
      <c r="E1270" s="18"/>
      <c r="F1270" s="20" t="s">
        <v>28</v>
      </c>
      <c r="G1270" s="43"/>
      <c r="H1270" s="48">
        <v>42186</v>
      </c>
      <c r="I1270" s="48">
        <v>42186</v>
      </c>
      <c r="J1270" s="46" t="s">
        <v>12</v>
      </c>
      <c r="K1270" s="18"/>
      <c r="L1270" s="17">
        <v>684</v>
      </c>
      <c r="M1270" s="17"/>
    </row>
    <row r="1271" spans="1:13" ht="45" customHeight="1">
      <c r="A1271" s="7" t="s">
        <v>476</v>
      </c>
      <c r="B1271" s="19" t="s">
        <v>484</v>
      </c>
      <c r="C1271" s="19"/>
      <c r="D1271" s="18">
        <f t="shared" si="3"/>
        <v>1</v>
      </c>
      <c r="E1271" s="18"/>
      <c r="F1271" s="20" t="s">
        <v>28</v>
      </c>
      <c r="G1271" s="43"/>
      <c r="H1271" s="48">
        <v>42185</v>
      </c>
      <c r="I1271" s="48">
        <v>42185</v>
      </c>
      <c r="J1271" s="46" t="s">
        <v>12</v>
      </c>
      <c r="K1271" s="18"/>
      <c r="L1271" s="17">
        <v>184</v>
      </c>
      <c r="M1271" s="17"/>
    </row>
    <row r="1272" spans="1:13" ht="45" customHeight="1">
      <c r="A1272" s="7" t="s">
        <v>476</v>
      </c>
      <c r="B1272" s="19" t="s">
        <v>483</v>
      </c>
      <c r="C1272" s="19"/>
      <c r="D1272" s="18">
        <f t="shared" si="3"/>
        <v>1</v>
      </c>
      <c r="E1272" s="18"/>
      <c r="F1272" s="20" t="s">
        <v>28</v>
      </c>
      <c r="G1272" s="43"/>
      <c r="H1272" s="48">
        <v>42186</v>
      </c>
      <c r="I1272" s="48">
        <v>42186</v>
      </c>
      <c r="J1272" s="46" t="s">
        <v>12</v>
      </c>
      <c r="K1272" s="18"/>
      <c r="L1272" s="17">
        <v>175</v>
      </c>
      <c r="M1272" s="17"/>
    </row>
    <row r="1273" spans="1:13" ht="45" customHeight="1">
      <c r="A1273" s="7" t="s">
        <v>476</v>
      </c>
      <c r="B1273" s="19" t="s">
        <v>485</v>
      </c>
      <c r="C1273" s="19"/>
      <c r="D1273" s="18">
        <f t="shared" si="3"/>
        <v>1</v>
      </c>
      <c r="E1273" s="18"/>
      <c r="F1273" s="20" t="s">
        <v>28</v>
      </c>
      <c r="G1273" s="43"/>
      <c r="H1273" s="48">
        <v>42277</v>
      </c>
      <c r="I1273" s="48">
        <v>42277</v>
      </c>
      <c r="J1273" s="46" t="s">
        <v>12</v>
      </c>
      <c r="K1273" s="18"/>
      <c r="L1273" s="17">
        <v>184</v>
      </c>
      <c r="M1273" s="17"/>
    </row>
    <row r="1274" spans="1:13" ht="45" customHeight="1">
      <c r="A1274" s="7" t="s">
        <v>476</v>
      </c>
      <c r="B1274" s="19" t="s">
        <v>486</v>
      </c>
      <c r="C1274" s="19"/>
      <c r="D1274" s="18">
        <f t="shared" si="3"/>
        <v>1</v>
      </c>
      <c r="E1274" s="18"/>
      <c r="F1274" s="20" t="s">
        <v>28</v>
      </c>
      <c r="G1274" s="43"/>
      <c r="H1274" s="48">
        <v>42234</v>
      </c>
      <c r="I1274" s="48">
        <v>42236</v>
      </c>
      <c r="J1274" s="46" t="s">
        <v>12</v>
      </c>
      <c r="K1274" s="18"/>
      <c r="L1274" s="17">
        <v>128</v>
      </c>
      <c r="M1274" s="17"/>
    </row>
    <row r="1275" spans="1:13" ht="45" customHeight="1">
      <c r="A1275" s="7" t="s">
        <v>476</v>
      </c>
      <c r="B1275" s="19" t="s">
        <v>487</v>
      </c>
      <c r="C1275" s="19"/>
      <c r="D1275" s="18">
        <f t="shared" si="3"/>
        <v>1</v>
      </c>
      <c r="E1275" s="18"/>
      <c r="F1275" s="20" t="s">
        <v>11</v>
      </c>
      <c r="G1275" s="43"/>
      <c r="H1275" s="48">
        <v>42192</v>
      </c>
      <c r="I1275" s="48">
        <v>42194</v>
      </c>
      <c r="J1275" s="46" t="s">
        <v>12</v>
      </c>
      <c r="K1275" s="18"/>
      <c r="L1275" s="17">
        <v>590</v>
      </c>
      <c r="M1275" s="17"/>
    </row>
    <row r="1276" spans="1:13" ht="45" customHeight="1">
      <c r="A1276" s="7" t="s">
        <v>476</v>
      </c>
      <c r="B1276" s="19" t="s">
        <v>487</v>
      </c>
      <c r="C1276" s="19"/>
      <c r="D1276" s="18">
        <f t="shared" si="3"/>
        <v>1</v>
      </c>
      <c r="E1276" s="18"/>
      <c r="F1276" s="20" t="s">
        <v>11</v>
      </c>
      <c r="G1276" s="43"/>
      <c r="H1276" s="48">
        <v>42192</v>
      </c>
      <c r="I1276" s="48">
        <v>42194</v>
      </c>
      <c r="J1276" s="46" t="s">
        <v>12</v>
      </c>
      <c r="K1276" s="18"/>
      <c r="L1276" s="17">
        <v>2973.38</v>
      </c>
      <c r="M1276" s="17"/>
    </row>
    <row r="1277" spans="1:13" ht="45" customHeight="1">
      <c r="A1277" s="7" t="s">
        <v>476</v>
      </c>
      <c r="B1277" s="19" t="s">
        <v>107</v>
      </c>
      <c r="C1277" s="19"/>
      <c r="D1277" s="18">
        <f t="shared" si="3"/>
        <v>1</v>
      </c>
      <c r="E1277" s="18"/>
      <c r="F1277" s="20" t="s">
        <v>28</v>
      </c>
      <c r="G1277" s="43"/>
      <c r="H1277" s="48">
        <v>42326</v>
      </c>
      <c r="I1277" s="48">
        <v>42331</v>
      </c>
      <c r="J1277" s="46" t="s">
        <v>12</v>
      </c>
      <c r="K1277" s="18"/>
      <c r="L1277" s="17">
        <v>92</v>
      </c>
      <c r="M1277" s="17"/>
    </row>
    <row r="1278" spans="1:13" ht="45" customHeight="1">
      <c r="A1278" s="7" t="s">
        <v>476</v>
      </c>
      <c r="B1278" s="19" t="s">
        <v>488</v>
      </c>
      <c r="C1278" s="19"/>
      <c r="D1278" s="18">
        <f t="shared" si="3"/>
        <v>1</v>
      </c>
      <c r="E1278" s="18"/>
      <c r="F1278" s="20" t="s">
        <v>28</v>
      </c>
      <c r="G1278" s="43"/>
      <c r="H1278" s="48">
        <v>42334</v>
      </c>
      <c r="I1278" s="48">
        <v>42338</v>
      </c>
      <c r="J1278" s="46" t="s">
        <v>12</v>
      </c>
      <c r="K1278" s="18"/>
      <c r="L1278" s="17">
        <v>92</v>
      </c>
      <c r="M1278" s="17"/>
    </row>
    <row r="1279" spans="1:13" ht="45" customHeight="1">
      <c r="A1279" s="7" t="s">
        <v>489</v>
      </c>
      <c r="B1279" s="19" t="s">
        <v>490</v>
      </c>
      <c r="C1279" s="19"/>
      <c r="D1279" s="18">
        <f t="shared" si="3"/>
        <v>1</v>
      </c>
      <c r="E1279" s="18"/>
      <c r="F1279" s="20" t="s">
        <v>11</v>
      </c>
      <c r="G1279" s="43"/>
      <c r="H1279" s="48">
        <v>42183</v>
      </c>
      <c r="I1279" s="48">
        <v>42183</v>
      </c>
      <c r="J1279" s="46" t="s">
        <v>12</v>
      </c>
      <c r="K1279" s="18"/>
      <c r="L1279" s="17">
        <v>5378</v>
      </c>
      <c r="M1279" s="17"/>
    </row>
    <row r="1280" spans="1:13" ht="45" customHeight="1">
      <c r="A1280" s="7" t="s">
        <v>489</v>
      </c>
      <c r="B1280" s="19" t="s">
        <v>490</v>
      </c>
      <c r="C1280" s="19"/>
      <c r="D1280" s="18">
        <f t="shared" si="3"/>
        <v>1</v>
      </c>
      <c r="E1280" s="18"/>
      <c r="F1280" s="20" t="s">
        <v>11</v>
      </c>
      <c r="G1280" s="43"/>
      <c r="H1280" s="48">
        <v>42183</v>
      </c>
      <c r="I1280" s="48">
        <v>42183</v>
      </c>
      <c r="J1280" s="46" t="s">
        <v>12</v>
      </c>
      <c r="K1280" s="18"/>
      <c r="L1280" s="17">
        <v>4040</v>
      </c>
      <c r="M1280" s="17"/>
    </row>
    <row r="1281" spans="1:13" ht="45" customHeight="1">
      <c r="A1281" s="7" t="s">
        <v>491</v>
      </c>
      <c r="B1281" s="19" t="s">
        <v>492</v>
      </c>
      <c r="C1281" s="19"/>
      <c r="D1281" s="18">
        <f t="shared" si="3"/>
        <v>1</v>
      </c>
      <c r="E1281" s="18"/>
      <c r="F1281" s="20" t="s">
        <v>28</v>
      </c>
      <c r="G1281" s="43"/>
      <c r="H1281" s="48">
        <v>42090</v>
      </c>
      <c r="I1281" s="48">
        <v>42090</v>
      </c>
      <c r="J1281" s="46" t="s">
        <v>12</v>
      </c>
      <c r="K1281" s="18"/>
      <c r="L1281" s="17">
        <v>184</v>
      </c>
      <c r="M1281" s="17"/>
    </row>
    <row r="1282" spans="1:13" ht="45" customHeight="1">
      <c r="A1282" s="7" t="s">
        <v>491</v>
      </c>
      <c r="B1282" s="19" t="s">
        <v>492</v>
      </c>
      <c r="C1282" s="19"/>
      <c r="D1282" s="18">
        <f t="shared" si="3"/>
        <v>1</v>
      </c>
      <c r="E1282" s="18"/>
      <c r="F1282" s="20" t="s">
        <v>28</v>
      </c>
      <c r="G1282" s="43"/>
      <c r="H1282" s="48">
        <v>42090</v>
      </c>
      <c r="I1282" s="48">
        <v>42090</v>
      </c>
      <c r="J1282" s="46" t="s">
        <v>12</v>
      </c>
      <c r="K1282" s="18"/>
      <c r="L1282" s="17">
        <v>260</v>
      </c>
      <c r="M1282" s="17"/>
    </row>
    <row r="1283" spans="1:13" ht="45" customHeight="1">
      <c r="A1283" s="7" t="s">
        <v>491</v>
      </c>
      <c r="B1283" s="19" t="s">
        <v>492</v>
      </c>
      <c r="C1283" s="19"/>
      <c r="D1283" s="18">
        <f t="shared" si="3"/>
        <v>1</v>
      </c>
      <c r="E1283" s="18"/>
      <c r="F1283" s="20" t="s">
        <v>28</v>
      </c>
      <c r="G1283" s="43"/>
      <c r="H1283" s="48">
        <v>42090</v>
      </c>
      <c r="I1283" s="48">
        <v>42090</v>
      </c>
      <c r="J1283" s="46" t="s">
        <v>12</v>
      </c>
      <c r="K1283" s="18"/>
      <c r="L1283" s="17">
        <v>260</v>
      </c>
      <c r="M1283" s="17"/>
    </row>
    <row r="1284" spans="1:13" ht="45" customHeight="1">
      <c r="A1284" s="7" t="s">
        <v>493</v>
      </c>
      <c r="B1284" s="19" t="s">
        <v>15</v>
      </c>
      <c r="C1284" s="19"/>
      <c r="D1284" s="18">
        <f t="shared" si="3"/>
        <v>1</v>
      </c>
      <c r="E1284" s="18"/>
      <c r="F1284" s="20" t="s">
        <v>11</v>
      </c>
      <c r="G1284" s="43"/>
      <c r="H1284" s="48">
        <v>42312</v>
      </c>
      <c r="I1284" s="48">
        <v>42313</v>
      </c>
      <c r="J1284" s="46" t="s">
        <v>12</v>
      </c>
      <c r="K1284" s="18"/>
      <c r="L1284" s="17">
        <v>4734.66</v>
      </c>
      <c r="M1284" s="17"/>
    </row>
    <row r="1285" spans="1:13" ht="45" customHeight="1">
      <c r="A1285" s="7" t="s">
        <v>493</v>
      </c>
      <c r="B1285" s="19" t="s">
        <v>15</v>
      </c>
      <c r="C1285" s="19"/>
      <c r="D1285" s="18">
        <f t="shared" si="3"/>
        <v>1</v>
      </c>
      <c r="E1285" s="18"/>
      <c r="F1285" s="20" t="s">
        <v>11</v>
      </c>
      <c r="G1285" s="43"/>
      <c r="H1285" s="48">
        <v>42319</v>
      </c>
      <c r="I1285" s="48">
        <v>42319</v>
      </c>
      <c r="J1285" s="46" t="s">
        <v>12</v>
      </c>
      <c r="K1285" s="18"/>
      <c r="L1285" s="17">
        <v>4734.66</v>
      </c>
      <c r="M1285" s="17"/>
    </row>
    <row r="1286" spans="1:13" ht="45" customHeight="1">
      <c r="A1286" s="7" t="s">
        <v>493</v>
      </c>
      <c r="B1286" s="19" t="s">
        <v>15</v>
      </c>
      <c r="C1286" s="19"/>
      <c r="D1286" s="18">
        <f t="shared" si="3"/>
        <v>1</v>
      </c>
      <c r="E1286" s="18"/>
      <c r="F1286" s="20" t="s">
        <v>11</v>
      </c>
      <c r="G1286" s="43"/>
      <c r="H1286" s="48">
        <v>42319</v>
      </c>
      <c r="I1286" s="48">
        <v>42038</v>
      </c>
      <c r="J1286" s="46" t="s">
        <v>12</v>
      </c>
      <c r="K1286" s="18"/>
      <c r="L1286" s="17">
        <v>4734.66</v>
      </c>
      <c r="M1286" s="17"/>
    </row>
    <row r="1287" spans="1:13" ht="45" customHeight="1">
      <c r="A1287" s="7" t="s">
        <v>493</v>
      </c>
      <c r="B1287" s="19" t="s">
        <v>15</v>
      </c>
      <c r="C1287" s="19"/>
      <c r="D1287" s="18">
        <f t="shared" si="3"/>
        <v>1</v>
      </c>
      <c r="E1287" s="18"/>
      <c r="F1287" s="20" t="s">
        <v>11</v>
      </c>
      <c r="G1287" s="43"/>
      <c r="H1287" s="48">
        <v>42354</v>
      </c>
      <c r="I1287" s="48">
        <v>42354</v>
      </c>
      <c r="J1287" s="46" t="s">
        <v>12</v>
      </c>
      <c r="K1287" s="18"/>
      <c r="L1287" s="17">
        <v>4734.66</v>
      </c>
      <c r="M1287" s="17"/>
    </row>
    <row r="1288" spans="1:13" ht="45" customHeight="1">
      <c r="A1288" s="7" t="s">
        <v>493</v>
      </c>
      <c r="B1288" s="19" t="s">
        <v>15</v>
      </c>
      <c r="C1288" s="19"/>
      <c r="D1288" s="18">
        <f t="shared" si="3"/>
        <v>1</v>
      </c>
      <c r="E1288" s="18"/>
      <c r="F1288" s="20" t="s">
        <v>11</v>
      </c>
      <c r="G1288" s="43"/>
      <c r="H1288" s="48">
        <v>42354</v>
      </c>
      <c r="I1288" s="48">
        <v>42355</v>
      </c>
      <c r="J1288" s="46" t="s">
        <v>12</v>
      </c>
      <c r="K1288" s="18"/>
      <c r="L1288" s="17">
        <v>4734.66</v>
      </c>
      <c r="M1288" s="17"/>
    </row>
    <row r="1289" spans="1:13" ht="45" customHeight="1">
      <c r="A1289" s="7" t="s">
        <v>493</v>
      </c>
      <c r="B1289" s="19" t="s">
        <v>15</v>
      </c>
      <c r="C1289" s="19"/>
      <c r="D1289" s="18">
        <f t="shared" si="3"/>
        <v>1</v>
      </c>
      <c r="E1289" s="18"/>
      <c r="F1289" s="20" t="s">
        <v>388</v>
      </c>
      <c r="G1289" s="43"/>
      <c r="H1289" s="48">
        <v>42329</v>
      </c>
      <c r="I1289" s="48">
        <v>42330</v>
      </c>
      <c r="J1289" s="46" t="s">
        <v>12</v>
      </c>
      <c r="K1289" s="18"/>
      <c r="L1289" s="17">
        <v>4734.66</v>
      </c>
      <c r="M1289" s="17"/>
    </row>
    <row r="1290" spans="1:13" ht="45" customHeight="1">
      <c r="A1290" s="7" t="s">
        <v>493</v>
      </c>
      <c r="B1290" s="19" t="s">
        <v>15</v>
      </c>
      <c r="C1290" s="19"/>
      <c r="D1290" s="18">
        <f t="shared" si="3"/>
        <v>1</v>
      </c>
      <c r="E1290" s="18"/>
      <c r="F1290" s="20" t="s">
        <v>11</v>
      </c>
      <c r="G1290" s="43"/>
      <c r="H1290" s="48">
        <v>42312</v>
      </c>
      <c r="I1290" s="48">
        <v>42313</v>
      </c>
      <c r="J1290" s="46" t="s">
        <v>12</v>
      </c>
      <c r="K1290" s="18"/>
      <c r="L1290" s="17">
        <v>12471.47</v>
      </c>
      <c r="M1290" s="17"/>
    </row>
    <row r="1291" spans="1:13" ht="45" customHeight="1">
      <c r="A1291" s="7" t="s">
        <v>493</v>
      </c>
      <c r="B1291" s="19" t="s">
        <v>494</v>
      </c>
      <c r="C1291" s="19"/>
      <c r="D1291" s="18">
        <f t="shared" si="3"/>
        <v>1</v>
      </c>
      <c r="E1291" s="18"/>
      <c r="F1291" s="20" t="s">
        <v>14</v>
      </c>
      <c r="G1291" s="43"/>
      <c r="H1291" s="48">
        <v>42322</v>
      </c>
      <c r="I1291" s="48">
        <v>42323</v>
      </c>
      <c r="J1291" s="46" t="s">
        <v>12</v>
      </c>
      <c r="K1291" s="18"/>
      <c r="L1291" s="17">
        <v>12471.47</v>
      </c>
      <c r="M1291" s="17"/>
    </row>
    <row r="1292" spans="1:13" ht="45" customHeight="1">
      <c r="A1292" s="7" t="s">
        <v>493</v>
      </c>
      <c r="B1292" s="19" t="s">
        <v>15</v>
      </c>
      <c r="C1292" s="19"/>
      <c r="D1292" s="18">
        <f t="shared" si="3"/>
        <v>1</v>
      </c>
      <c r="E1292" s="18"/>
      <c r="F1292" s="20" t="s">
        <v>11</v>
      </c>
      <c r="G1292" s="43"/>
      <c r="H1292" s="48">
        <v>42319</v>
      </c>
      <c r="I1292" s="48">
        <v>42322</v>
      </c>
      <c r="J1292" s="46" t="s">
        <v>12</v>
      </c>
      <c r="K1292" s="18"/>
      <c r="L1292" s="17">
        <v>12471.47</v>
      </c>
      <c r="M1292" s="17"/>
    </row>
    <row r="1293" spans="1:13" ht="45" customHeight="1">
      <c r="A1293" s="7" t="s">
        <v>493</v>
      </c>
      <c r="B1293" s="19" t="s">
        <v>15</v>
      </c>
      <c r="C1293" s="19"/>
      <c r="D1293" s="18">
        <f t="shared" si="3"/>
        <v>1</v>
      </c>
      <c r="E1293" s="18"/>
      <c r="F1293" s="20" t="s">
        <v>388</v>
      </c>
      <c r="G1293" s="43"/>
      <c r="H1293" s="48">
        <v>42329</v>
      </c>
      <c r="I1293" s="48">
        <v>42330</v>
      </c>
      <c r="J1293" s="46" t="s">
        <v>12</v>
      </c>
      <c r="K1293" s="18"/>
      <c r="L1293" s="17">
        <v>12471.47</v>
      </c>
      <c r="M1293" s="17"/>
    </row>
    <row r="1294" spans="1:13" ht="45" customHeight="1">
      <c r="A1294" s="7" t="s">
        <v>493</v>
      </c>
      <c r="B1294" s="19" t="s">
        <v>15</v>
      </c>
      <c r="C1294" s="19"/>
      <c r="D1294" s="18">
        <f t="shared" si="3"/>
        <v>1</v>
      </c>
      <c r="E1294" s="18"/>
      <c r="F1294" s="20" t="s">
        <v>11</v>
      </c>
      <c r="G1294" s="43"/>
      <c r="H1294" s="48">
        <v>42354</v>
      </c>
      <c r="I1294" s="48">
        <v>42355</v>
      </c>
      <c r="J1294" s="46" t="s">
        <v>12</v>
      </c>
      <c r="K1294" s="18"/>
      <c r="L1294" s="17">
        <v>12471.47</v>
      </c>
      <c r="M1294" s="17"/>
    </row>
    <row r="1295" spans="1:13" ht="45" customHeight="1">
      <c r="A1295" s="7" t="s">
        <v>493</v>
      </c>
      <c r="B1295" s="19" t="s">
        <v>76</v>
      </c>
      <c r="C1295" s="19"/>
      <c r="D1295" s="18">
        <f t="shared" si="3"/>
        <v>1</v>
      </c>
      <c r="E1295" s="18"/>
      <c r="F1295" s="20" t="s">
        <v>14</v>
      </c>
      <c r="G1295" s="43"/>
      <c r="H1295" s="48">
        <v>42010</v>
      </c>
      <c r="I1295" s="48">
        <v>42010</v>
      </c>
      <c r="J1295" s="46" t="s">
        <v>12</v>
      </c>
      <c r="K1295" s="18"/>
      <c r="L1295" s="17">
        <v>2048.1</v>
      </c>
      <c r="M1295" s="17"/>
    </row>
    <row r="1296" spans="1:13" ht="45" customHeight="1">
      <c r="A1296" s="7" t="s">
        <v>493</v>
      </c>
      <c r="B1296" s="19" t="s">
        <v>495</v>
      </c>
      <c r="C1296" s="19"/>
      <c r="D1296" s="18">
        <f t="shared" si="3"/>
        <v>1</v>
      </c>
      <c r="E1296" s="18"/>
      <c r="F1296" s="20" t="s">
        <v>11</v>
      </c>
      <c r="G1296" s="43"/>
      <c r="H1296" s="48">
        <v>42071</v>
      </c>
      <c r="I1296" s="48">
        <v>42074</v>
      </c>
      <c r="J1296" s="46" t="s">
        <v>12</v>
      </c>
      <c r="K1296" s="18"/>
      <c r="L1296" s="17">
        <v>1123</v>
      </c>
      <c r="M1296" s="17"/>
    </row>
    <row r="1297" spans="1:13" ht="45" customHeight="1">
      <c r="A1297" s="7" t="s">
        <v>493</v>
      </c>
      <c r="B1297" s="19" t="s">
        <v>495</v>
      </c>
      <c r="C1297" s="19"/>
      <c r="D1297" s="18">
        <f t="shared" si="3"/>
        <v>1</v>
      </c>
      <c r="E1297" s="18"/>
      <c r="F1297" s="20" t="s">
        <v>11</v>
      </c>
      <c r="G1297" s="43"/>
      <c r="H1297" s="48">
        <v>42071</v>
      </c>
      <c r="I1297" s="48">
        <v>42074</v>
      </c>
      <c r="J1297" s="46" t="s">
        <v>12</v>
      </c>
      <c r="K1297" s="18"/>
      <c r="L1297" s="17">
        <v>1059</v>
      </c>
      <c r="M1297" s="17"/>
    </row>
    <row r="1298" spans="1:13" ht="45" customHeight="1">
      <c r="A1298" s="7" t="s">
        <v>493</v>
      </c>
      <c r="B1298" s="19" t="s">
        <v>13</v>
      </c>
      <c r="C1298" s="19"/>
      <c r="D1298" s="18">
        <f t="shared" si="3"/>
        <v>1</v>
      </c>
      <c r="E1298" s="18"/>
      <c r="F1298" s="20" t="s">
        <v>14</v>
      </c>
      <c r="G1298" s="43"/>
      <c r="H1298" s="48">
        <v>42071</v>
      </c>
      <c r="I1298" s="48">
        <v>42071</v>
      </c>
      <c r="J1298" s="46" t="s">
        <v>12</v>
      </c>
      <c r="K1298" s="18"/>
      <c r="L1298" s="17">
        <v>75</v>
      </c>
      <c r="M1298" s="17"/>
    </row>
    <row r="1299" spans="1:13" ht="45" customHeight="1">
      <c r="A1299" s="7" t="s">
        <v>493</v>
      </c>
      <c r="B1299" s="19" t="s">
        <v>496</v>
      </c>
      <c r="C1299" s="19"/>
      <c r="D1299" s="18">
        <f t="shared" si="3"/>
        <v>1</v>
      </c>
      <c r="E1299" s="18"/>
      <c r="F1299" s="20" t="s">
        <v>28</v>
      </c>
      <c r="G1299" s="43"/>
      <c r="H1299" s="48">
        <v>42030</v>
      </c>
      <c r="I1299" s="48">
        <v>42030</v>
      </c>
      <c r="J1299" s="46" t="s">
        <v>12</v>
      </c>
      <c r="K1299" s="18"/>
      <c r="L1299" s="17">
        <v>144.5</v>
      </c>
      <c r="M1299" s="17"/>
    </row>
    <row r="1300" spans="1:13" ht="45" customHeight="1">
      <c r="A1300" s="7" t="s">
        <v>493</v>
      </c>
      <c r="B1300" s="19" t="s">
        <v>497</v>
      </c>
      <c r="C1300" s="19"/>
      <c r="D1300" s="18">
        <f t="shared" si="3"/>
        <v>1</v>
      </c>
      <c r="E1300" s="18"/>
      <c r="F1300" s="20" t="s">
        <v>28</v>
      </c>
      <c r="G1300" s="43"/>
      <c r="H1300" s="48">
        <v>42045</v>
      </c>
      <c r="I1300" s="48">
        <v>42045</v>
      </c>
      <c r="J1300" s="46" t="s">
        <v>12</v>
      </c>
      <c r="K1300" s="18"/>
      <c r="L1300" s="17">
        <v>167</v>
      </c>
      <c r="M1300" s="17"/>
    </row>
    <row r="1301" spans="1:13" ht="45" customHeight="1">
      <c r="A1301" s="7" t="s">
        <v>493</v>
      </c>
      <c r="B1301" s="19" t="s">
        <v>498</v>
      </c>
      <c r="C1301" s="19"/>
      <c r="D1301" s="18">
        <f t="shared" si="3"/>
        <v>1</v>
      </c>
      <c r="E1301" s="18"/>
      <c r="F1301" s="20" t="s">
        <v>28</v>
      </c>
      <c r="G1301" s="43"/>
      <c r="H1301" s="48">
        <v>42056</v>
      </c>
      <c r="I1301" s="48">
        <v>42056</v>
      </c>
      <c r="J1301" s="46" t="s">
        <v>12</v>
      </c>
      <c r="K1301" s="18"/>
      <c r="L1301" s="17">
        <v>398</v>
      </c>
      <c r="M1301" s="17"/>
    </row>
    <row r="1302" spans="1:13" ht="45" customHeight="1">
      <c r="A1302" s="7" t="s">
        <v>493</v>
      </c>
      <c r="B1302" s="19" t="s">
        <v>497</v>
      </c>
      <c r="C1302" s="19"/>
      <c r="D1302" s="18">
        <f t="shared" si="3"/>
        <v>1</v>
      </c>
      <c r="E1302" s="18"/>
      <c r="F1302" s="20" t="s">
        <v>28</v>
      </c>
      <c r="G1302" s="43"/>
      <c r="H1302" s="48">
        <v>42045</v>
      </c>
      <c r="I1302" s="48">
        <v>42045</v>
      </c>
      <c r="J1302" s="46" t="s">
        <v>12</v>
      </c>
      <c r="K1302" s="18"/>
      <c r="L1302" s="17">
        <v>358</v>
      </c>
      <c r="M1302" s="17"/>
    </row>
    <row r="1303" spans="1:13" ht="45" customHeight="1">
      <c r="A1303" s="7" t="s">
        <v>493</v>
      </c>
      <c r="B1303" s="19" t="s">
        <v>499</v>
      </c>
      <c r="C1303" s="19"/>
      <c r="D1303" s="18">
        <f t="shared" si="3"/>
        <v>1</v>
      </c>
      <c r="E1303" s="18"/>
      <c r="F1303" s="20" t="s">
        <v>28</v>
      </c>
      <c r="G1303" s="43"/>
      <c r="H1303" s="48">
        <v>42030</v>
      </c>
      <c r="I1303" s="48">
        <v>42030</v>
      </c>
      <c r="J1303" s="46" t="s">
        <v>12</v>
      </c>
      <c r="K1303" s="18"/>
      <c r="L1303" s="17">
        <v>176</v>
      </c>
      <c r="M1303" s="17"/>
    </row>
    <row r="1304" spans="1:13" ht="45" customHeight="1">
      <c r="A1304" s="7" t="s">
        <v>493</v>
      </c>
      <c r="B1304" s="19" t="s">
        <v>499</v>
      </c>
      <c r="C1304" s="19"/>
      <c r="D1304" s="18">
        <f t="shared" si="3"/>
        <v>1</v>
      </c>
      <c r="E1304" s="18"/>
      <c r="F1304" s="20" t="s">
        <v>28</v>
      </c>
      <c r="G1304" s="43"/>
      <c r="H1304" s="48">
        <v>42030</v>
      </c>
      <c r="I1304" s="48">
        <v>42030</v>
      </c>
      <c r="J1304" s="46" t="s">
        <v>12</v>
      </c>
      <c r="K1304" s="18"/>
      <c r="L1304" s="17">
        <v>90</v>
      </c>
      <c r="M1304" s="17"/>
    </row>
    <row r="1305" spans="1:13" ht="45" customHeight="1">
      <c r="A1305" s="7" t="s">
        <v>493</v>
      </c>
      <c r="B1305" s="19" t="s">
        <v>500</v>
      </c>
      <c r="C1305" s="19"/>
      <c r="D1305" s="18">
        <f t="shared" si="3"/>
        <v>1</v>
      </c>
      <c r="E1305" s="18"/>
      <c r="F1305" s="20" t="s">
        <v>28</v>
      </c>
      <c r="G1305" s="43"/>
      <c r="H1305" s="48">
        <v>42025</v>
      </c>
      <c r="I1305" s="48">
        <v>42025</v>
      </c>
      <c r="J1305" s="46" t="s">
        <v>12</v>
      </c>
      <c r="K1305" s="18"/>
      <c r="L1305" s="17">
        <v>138</v>
      </c>
      <c r="M1305" s="17"/>
    </row>
    <row r="1306" spans="1:13" ht="45" customHeight="1">
      <c r="A1306" s="7" t="s">
        <v>493</v>
      </c>
      <c r="B1306" s="19" t="s">
        <v>500</v>
      </c>
      <c r="C1306" s="19"/>
      <c r="D1306" s="18">
        <f t="shared" si="3"/>
        <v>1</v>
      </c>
      <c r="E1306" s="18"/>
      <c r="F1306" s="20" t="s">
        <v>28</v>
      </c>
      <c r="G1306" s="43"/>
      <c r="H1306" s="48">
        <v>42025</v>
      </c>
      <c r="I1306" s="48">
        <v>42025</v>
      </c>
      <c r="J1306" s="46" t="s">
        <v>12</v>
      </c>
      <c r="K1306" s="18"/>
      <c r="L1306" s="17">
        <v>144.5</v>
      </c>
      <c r="M1306" s="17"/>
    </row>
    <row r="1307" spans="1:13" ht="45" customHeight="1">
      <c r="A1307" s="7" t="s">
        <v>493</v>
      </c>
      <c r="B1307" s="19" t="s">
        <v>500</v>
      </c>
      <c r="C1307" s="19"/>
      <c r="D1307" s="18">
        <f t="shared" si="3"/>
        <v>1</v>
      </c>
      <c r="E1307" s="18"/>
      <c r="F1307" s="20" t="s">
        <v>28</v>
      </c>
      <c r="G1307" s="43"/>
      <c r="H1307" s="48">
        <v>42069</v>
      </c>
      <c r="I1307" s="48">
        <v>42069</v>
      </c>
      <c r="J1307" s="46" t="s">
        <v>12</v>
      </c>
      <c r="K1307" s="18"/>
      <c r="L1307" s="17">
        <v>238</v>
      </c>
      <c r="M1307" s="17"/>
    </row>
    <row r="1308" spans="1:13" ht="45" customHeight="1">
      <c r="A1308" s="7" t="s">
        <v>493</v>
      </c>
      <c r="B1308" s="19" t="s">
        <v>500</v>
      </c>
      <c r="C1308" s="19"/>
      <c r="D1308" s="18">
        <f t="shared" si="3"/>
        <v>1</v>
      </c>
      <c r="E1308" s="18"/>
      <c r="F1308" s="20" t="s">
        <v>28</v>
      </c>
      <c r="G1308" s="43"/>
      <c r="H1308" s="48">
        <v>42069</v>
      </c>
      <c r="I1308" s="48">
        <v>42069</v>
      </c>
      <c r="J1308" s="46" t="s">
        <v>12</v>
      </c>
      <c r="K1308" s="18"/>
      <c r="L1308" s="17">
        <v>228</v>
      </c>
      <c r="M1308" s="17"/>
    </row>
    <row r="1309" spans="1:13" ht="45" customHeight="1">
      <c r="A1309" s="7" t="s">
        <v>493</v>
      </c>
      <c r="B1309" s="19" t="s">
        <v>500</v>
      </c>
      <c r="C1309" s="19"/>
      <c r="D1309" s="18">
        <f t="shared" si="3"/>
        <v>1</v>
      </c>
      <c r="E1309" s="18"/>
      <c r="F1309" s="20" t="s">
        <v>28</v>
      </c>
      <c r="G1309" s="43"/>
      <c r="H1309" s="48">
        <v>42069</v>
      </c>
      <c r="I1309" s="48">
        <v>42069</v>
      </c>
      <c r="J1309" s="46" t="s">
        <v>12</v>
      </c>
      <c r="K1309" s="18"/>
      <c r="L1309" s="17">
        <v>238</v>
      </c>
      <c r="M1309" s="17"/>
    </row>
    <row r="1310" spans="1:13" ht="45" customHeight="1">
      <c r="A1310" s="7" t="s">
        <v>493</v>
      </c>
      <c r="B1310" s="19" t="s">
        <v>501</v>
      </c>
      <c r="C1310" s="19"/>
      <c r="D1310" s="18">
        <f t="shared" si="3"/>
        <v>1</v>
      </c>
      <c r="E1310" s="18"/>
      <c r="F1310" s="20" t="s">
        <v>28</v>
      </c>
      <c r="G1310" s="43"/>
      <c r="H1310" s="48">
        <v>42083</v>
      </c>
      <c r="I1310" s="48">
        <v>42083</v>
      </c>
      <c r="J1310" s="46" t="s">
        <v>12</v>
      </c>
      <c r="K1310" s="18"/>
      <c r="L1310" s="17">
        <v>184</v>
      </c>
      <c r="M1310" s="17"/>
    </row>
    <row r="1311" spans="1:13" ht="45" customHeight="1">
      <c r="A1311" s="7" t="s">
        <v>493</v>
      </c>
      <c r="B1311" s="19" t="s">
        <v>501</v>
      </c>
      <c r="C1311" s="19"/>
      <c r="D1311" s="18">
        <f t="shared" si="3"/>
        <v>1</v>
      </c>
      <c r="E1311" s="18"/>
      <c r="F1311" s="20" t="s">
        <v>28</v>
      </c>
      <c r="G1311" s="43"/>
      <c r="H1311" s="48">
        <v>42083</v>
      </c>
      <c r="I1311" s="48">
        <v>42083</v>
      </c>
      <c r="J1311" s="46" t="s">
        <v>12</v>
      </c>
      <c r="K1311" s="18"/>
      <c r="L1311" s="17">
        <v>232.6</v>
      </c>
      <c r="M1311" s="17"/>
    </row>
    <row r="1312" spans="1:13" ht="45" customHeight="1">
      <c r="A1312" s="7" t="s">
        <v>493</v>
      </c>
      <c r="B1312" s="19" t="s">
        <v>501</v>
      </c>
      <c r="C1312" s="19"/>
      <c r="D1312" s="18">
        <f t="shared" si="3"/>
        <v>1</v>
      </c>
      <c r="E1312" s="18"/>
      <c r="F1312" s="20" t="s">
        <v>28</v>
      </c>
      <c r="G1312" s="43"/>
      <c r="H1312" s="48">
        <v>42083</v>
      </c>
      <c r="I1312" s="48">
        <v>42083</v>
      </c>
      <c r="J1312" s="46" t="s">
        <v>12</v>
      </c>
      <c r="K1312" s="18"/>
      <c r="L1312" s="17">
        <v>232.8</v>
      </c>
      <c r="M1312" s="17"/>
    </row>
    <row r="1313" spans="1:13" ht="45" customHeight="1">
      <c r="A1313" s="7" t="s">
        <v>493</v>
      </c>
      <c r="B1313" s="19" t="s">
        <v>501</v>
      </c>
      <c r="C1313" s="19"/>
      <c r="D1313" s="18">
        <f t="shared" si="3"/>
        <v>1</v>
      </c>
      <c r="E1313" s="18"/>
      <c r="F1313" s="20" t="s">
        <v>28</v>
      </c>
      <c r="G1313" s="43"/>
      <c r="H1313" s="48">
        <v>42083</v>
      </c>
      <c r="I1313" s="48">
        <v>42083</v>
      </c>
      <c r="J1313" s="46" t="s">
        <v>12</v>
      </c>
      <c r="K1313" s="18"/>
      <c r="L1313" s="17">
        <v>232.6</v>
      </c>
      <c r="M1313" s="17"/>
    </row>
    <row r="1314" spans="1:13" ht="45" customHeight="1">
      <c r="A1314" s="7" t="s">
        <v>493</v>
      </c>
      <c r="B1314" s="19" t="s">
        <v>502</v>
      </c>
      <c r="C1314" s="19"/>
      <c r="D1314" s="18">
        <f t="shared" si="3"/>
        <v>1</v>
      </c>
      <c r="E1314" s="18"/>
      <c r="F1314" s="20" t="s">
        <v>28</v>
      </c>
      <c r="G1314" s="43"/>
      <c r="H1314" s="48">
        <v>42114</v>
      </c>
      <c r="I1314" s="48">
        <v>42114</v>
      </c>
      <c r="J1314" s="46" t="s">
        <v>12</v>
      </c>
      <c r="K1314" s="18"/>
      <c r="L1314" s="17">
        <v>256</v>
      </c>
      <c r="M1314" s="17"/>
    </row>
    <row r="1315" spans="1:13" ht="45" customHeight="1">
      <c r="A1315" s="7" t="s">
        <v>493</v>
      </c>
      <c r="B1315" s="19" t="s">
        <v>502</v>
      </c>
      <c r="C1315" s="19"/>
      <c r="D1315" s="18">
        <f t="shared" si="3"/>
        <v>1</v>
      </c>
      <c r="E1315" s="18"/>
      <c r="F1315" s="20" t="s">
        <v>28</v>
      </c>
      <c r="G1315" s="43"/>
      <c r="H1315" s="48">
        <v>42114</v>
      </c>
      <c r="I1315" s="48">
        <v>42114</v>
      </c>
      <c r="J1315" s="46" t="s">
        <v>12</v>
      </c>
      <c r="K1315" s="18"/>
      <c r="L1315" s="17">
        <v>260</v>
      </c>
      <c r="M1315" s="17"/>
    </row>
    <row r="1316" spans="1:13" ht="45" customHeight="1">
      <c r="A1316" s="7" t="s">
        <v>493</v>
      </c>
      <c r="B1316" s="19" t="s">
        <v>13</v>
      </c>
      <c r="C1316" s="19"/>
      <c r="D1316" s="18">
        <f t="shared" si="3"/>
        <v>1</v>
      </c>
      <c r="E1316" s="18"/>
      <c r="F1316" s="20" t="s">
        <v>14</v>
      </c>
      <c r="G1316" s="43"/>
      <c r="H1316" s="48">
        <v>42114</v>
      </c>
      <c r="I1316" s="48">
        <v>42114</v>
      </c>
      <c r="J1316" s="46" t="s">
        <v>12</v>
      </c>
      <c r="K1316" s="18"/>
      <c r="L1316" s="17">
        <v>210</v>
      </c>
      <c r="M1316" s="17"/>
    </row>
    <row r="1317" spans="1:13" ht="45" customHeight="1">
      <c r="A1317" s="7" t="s">
        <v>493</v>
      </c>
      <c r="B1317" s="19" t="s">
        <v>503</v>
      </c>
      <c r="C1317" s="19"/>
      <c r="D1317" s="18">
        <f t="shared" si="3"/>
        <v>1</v>
      </c>
      <c r="E1317" s="18"/>
      <c r="F1317" s="20" t="s">
        <v>11</v>
      </c>
      <c r="G1317" s="43"/>
      <c r="H1317" s="48">
        <v>42044</v>
      </c>
      <c r="I1317" s="48">
        <v>42045</v>
      </c>
      <c r="J1317" s="46" t="s">
        <v>12</v>
      </c>
      <c r="K1317" s="18"/>
      <c r="L1317" s="17">
        <v>4601.6000000000004</v>
      </c>
      <c r="M1317" s="17"/>
    </row>
    <row r="1318" spans="1:13" ht="45" customHeight="1">
      <c r="A1318" s="7" t="s">
        <v>493</v>
      </c>
      <c r="B1318" s="19" t="s">
        <v>504</v>
      </c>
      <c r="C1318" s="19"/>
      <c r="D1318" s="18">
        <f t="shared" si="3"/>
        <v>1</v>
      </c>
      <c r="E1318" s="18"/>
      <c r="F1318" s="20" t="s">
        <v>469</v>
      </c>
      <c r="G1318" s="43"/>
      <c r="H1318" s="48">
        <v>42085</v>
      </c>
      <c r="I1318" s="48">
        <v>42087</v>
      </c>
      <c r="J1318" s="46" t="s">
        <v>12</v>
      </c>
      <c r="K1318" s="18"/>
      <c r="L1318" s="17">
        <v>18294</v>
      </c>
      <c r="M1318" s="17"/>
    </row>
    <row r="1319" spans="1:13" ht="45" customHeight="1">
      <c r="A1319" s="7" t="s">
        <v>493</v>
      </c>
      <c r="B1319" s="19" t="s">
        <v>39</v>
      </c>
      <c r="C1319" s="19"/>
      <c r="D1319" s="18">
        <f t="shared" si="3"/>
        <v>1</v>
      </c>
      <c r="E1319" s="18"/>
      <c r="F1319" s="20" t="s">
        <v>11</v>
      </c>
      <c r="G1319" s="43"/>
      <c r="H1319" s="48">
        <v>42074</v>
      </c>
      <c r="I1319" s="48">
        <v>42075</v>
      </c>
      <c r="J1319" s="46" t="s">
        <v>12</v>
      </c>
      <c r="K1319" s="18"/>
      <c r="L1319" s="17">
        <v>6237.82</v>
      </c>
      <c r="M1319" s="17"/>
    </row>
    <row r="1320" spans="1:13" ht="45" customHeight="1">
      <c r="A1320" s="7" t="s">
        <v>493</v>
      </c>
      <c r="B1320" s="19" t="s">
        <v>39</v>
      </c>
      <c r="C1320" s="19"/>
      <c r="D1320" s="18">
        <f t="shared" si="3"/>
        <v>1</v>
      </c>
      <c r="E1320" s="18"/>
      <c r="F1320" s="20" t="s">
        <v>11</v>
      </c>
      <c r="G1320" s="43"/>
      <c r="H1320" s="48">
        <v>42074</v>
      </c>
      <c r="I1320" s="48">
        <v>42075</v>
      </c>
      <c r="J1320" s="46" t="s">
        <v>12</v>
      </c>
      <c r="K1320" s="18"/>
      <c r="L1320" s="17">
        <v>3295</v>
      </c>
      <c r="M1320" s="17"/>
    </row>
    <row r="1321" spans="1:13" ht="45" customHeight="1">
      <c r="A1321" s="7" t="s">
        <v>493</v>
      </c>
      <c r="B1321" s="19" t="s">
        <v>15</v>
      </c>
      <c r="C1321" s="19"/>
      <c r="D1321" s="18">
        <f t="shared" si="3"/>
        <v>1</v>
      </c>
      <c r="E1321" s="18"/>
      <c r="F1321" s="20" t="s">
        <v>11</v>
      </c>
      <c r="G1321" s="43"/>
      <c r="H1321" s="48">
        <v>42142</v>
      </c>
      <c r="I1321" s="48">
        <v>42143</v>
      </c>
      <c r="J1321" s="46" t="s">
        <v>12</v>
      </c>
      <c r="K1321" s="18"/>
      <c r="L1321" s="17">
        <v>9857.6200000000008</v>
      </c>
      <c r="M1321" s="17"/>
    </row>
    <row r="1322" spans="1:13" ht="45" customHeight="1">
      <c r="A1322" s="7" t="s">
        <v>493</v>
      </c>
      <c r="B1322" s="19" t="s">
        <v>15</v>
      </c>
      <c r="C1322" s="19"/>
      <c r="D1322" s="18">
        <f t="shared" si="3"/>
        <v>1</v>
      </c>
      <c r="E1322" s="18"/>
      <c r="F1322" s="20" t="s">
        <v>11</v>
      </c>
      <c r="G1322" s="43"/>
      <c r="H1322" s="48">
        <v>42142</v>
      </c>
      <c r="I1322" s="48">
        <v>42143</v>
      </c>
      <c r="J1322" s="46" t="s">
        <v>12</v>
      </c>
      <c r="K1322" s="18"/>
      <c r="L1322" s="17">
        <v>6147</v>
      </c>
      <c r="M1322" s="17"/>
    </row>
    <row r="1323" spans="1:13" ht="45" customHeight="1">
      <c r="A1323" s="7" t="s">
        <v>493</v>
      </c>
      <c r="B1323" s="19" t="s">
        <v>505</v>
      </c>
      <c r="C1323" s="19"/>
      <c r="D1323" s="18">
        <f t="shared" si="3"/>
        <v>1</v>
      </c>
      <c r="E1323" s="18"/>
      <c r="F1323" s="20" t="s">
        <v>11</v>
      </c>
      <c r="G1323" s="43"/>
      <c r="H1323" s="48">
        <v>42038</v>
      </c>
      <c r="I1323" s="48">
        <v>42054</v>
      </c>
      <c r="J1323" s="46" t="s">
        <v>12</v>
      </c>
      <c r="K1323" s="18"/>
      <c r="L1323" s="17">
        <v>25665.279999999999</v>
      </c>
      <c r="M1323" s="17"/>
    </row>
    <row r="1324" spans="1:13" ht="45" customHeight="1">
      <c r="A1324" s="7" t="s">
        <v>493</v>
      </c>
      <c r="B1324" s="19" t="s">
        <v>505</v>
      </c>
      <c r="C1324" s="19"/>
      <c r="D1324" s="18">
        <f t="shared" si="3"/>
        <v>1</v>
      </c>
      <c r="E1324" s="18"/>
      <c r="F1324" s="20" t="s">
        <v>11</v>
      </c>
      <c r="G1324" s="43"/>
      <c r="H1324" s="48">
        <v>42038</v>
      </c>
      <c r="I1324" s="48">
        <v>42054</v>
      </c>
      <c r="J1324" s="46" t="s">
        <v>12</v>
      </c>
      <c r="K1324" s="18"/>
      <c r="L1324" s="17">
        <v>10368</v>
      </c>
      <c r="M1324" s="17"/>
    </row>
    <row r="1325" spans="1:13" ht="45" customHeight="1">
      <c r="A1325" s="7" t="s">
        <v>493</v>
      </c>
      <c r="B1325" s="19" t="s">
        <v>39</v>
      </c>
      <c r="C1325" s="19"/>
      <c r="D1325" s="18">
        <f t="shared" si="3"/>
        <v>1</v>
      </c>
      <c r="E1325" s="18"/>
      <c r="F1325" s="20" t="s">
        <v>11</v>
      </c>
      <c r="G1325" s="43"/>
      <c r="H1325" s="48">
        <v>42156</v>
      </c>
      <c r="I1325" s="48">
        <v>42157</v>
      </c>
      <c r="J1325" s="46" t="s">
        <v>12</v>
      </c>
      <c r="K1325" s="18"/>
      <c r="L1325" s="17">
        <v>27367.63</v>
      </c>
      <c r="M1325" s="17"/>
    </row>
    <row r="1326" spans="1:13" ht="45" customHeight="1">
      <c r="A1326" s="7" t="s">
        <v>493</v>
      </c>
      <c r="B1326" s="19" t="s">
        <v>39</v>
      </c>
      <c r="C1326" s="19"/>
      <c r="D1326" s="18">
        <f t="shared" si="3"/>
        <v>1</v>
      </c>
      <c r="E1326" s="18"/>
      <c r="F1326" s="20" t="s">
        <v>11</v>
      </c>
      <c r="G1326" s="43"/>
      <c r="H1326" s="48">
        <v>42156</v>
      </c>
      <c r="I1326" s="48">
        <v>42157</v>
      </c>
      <c r="J1326" s="46" t="s">
        <v>12</v>
      </c>
      <c r="K1326" s="18"/>
      <c r="L1326" s="17">
        <v>7536</v>
      </c>
      <c r="M1326" s="17"/>
    </row>
    <row r="1327" spans="1:13" ht="45" customHeight="1">
      <c r="A1327" s="7" t="s">
        <v>493</v>
      </c>
      <c r="B1327" s="19" t="s">
        <v>10</v>
      </c>
      <c r="C1327" s="19"/>
      <c r="D1327" s="18">
        <f t="shared" si="3"/>
        <v>1</v>
      </c>
      <c r="E1327" s="18"/>
      <c r="F1327" s="20" t="s">
        <v>11</v>
      </c>
      <c r="G1327" s="43"/>
      <c r="H1327" s="48">
        <v>42109</v>
      </c>
      <c r="I1327" s="48">
        <v>42110</v>
      </c>
      <c r="J1327" s="46" t="s">
        <v>12</v>
      </c>
      <c r="K1327" s="18"/>
      <c r="L1327" s="17">
        <v>14768.98</v>
      </c>
      <c r="M1327" s="17"/>
    </row>
    <row r="1328" spans="1:13" ht="45" customHeight="1">
      <c r="A1328" s="7" t="s">
        <v>493</v>
      </c>
      <c r="B1328" s="19" t="s">
        <v>10</v>
      </c>
      <c r="C1328" s="19"/>
      <c r="D1328" s="18">
        <f t="shared" si="3"/>
        <v>1</v>
      </c>
      <c r="E1328" s="18"/>
      <c r="F1328" s="20" t="s">
        <v>11</v>
      </c>
      <c r="G1328" s="43"/>
      <c r="H1328" s="48">
        <v>42109</v>
      </c>
      <c r="I1328" s="48">
        <v>42110</v>
      </c>
      <c r="J1328" s="46" t="s">
        <v>12</v>
      </c>
      <c r="K1328" s="18"/>
      <c r="L1328" s="17">
        <v>4860.01</v>
      </c>
      <c r="M1328" s="17"/>
    </row>
    <row r="1329" spans="1:13" ht="45" customHeight="1">
      <c r="A1329" s="7" t="s">
        <v>493</v>
      </c>
      <c r="B1329" s="19" t="s">
        <v>333</v>
      </c>
      <c r="C1329" s="19"/>
      <c r="D1329" s="18">
        <f t="shared" si="3"/>
        <v>1</v>
      </c>
      <c r="E1329" s="18"/>
      <c r="F1329" s="20" t="s">
        <v>11</v>
      </c>
      <c r="G1329" s="43"/>
      <c r="H1329" s="48">
        <v>42220</v>
      </c>
      <c r="I1329" s="48">
        <v>42220</v>
      </c>
      <c r="J1329" s="46" t="s">
        <v>12</v>
      </c>
      <c r="K1329" s="18"/>
      <c r="L1329" s="17">
        <v>7606.75</v>
      </c>
      <c r="M1329" s="17"/>
    </row>
    <row r="1330" spans="1:13" ht="45" customHeight="1">
      <c r="A1330" s="7" t="s">
        <v>493</v>
      </c>
      <c r="B1330" s="19" t="s">
        <v>333</v>
      </c>
      <c r="C1330" s="19"/>
      <c r="D1330" s="18">
        <f t="shared" si="3"/>
        <v>1</v>
      </c>
      <c r="E1330" s="18"/>
      <c r="F1330" s="20" t="s">
        <v>11</v>
      </c>
      <c r="G1330" s="43"/>
      <c r="H1330" s="48">
        <v>42226</v>
      </c>
      <c r="I1330" s="48">
        <v>42227</v>
      </c>
      <c r="J1330" s="46" t="s">
        <v>12</v>
      </c>
      <c r="K1330" s="18"/>
      <c r="L1330" s="17">
        <v>7606.75</v>
      </c>
      <c r="M1330" s="17"/>
    </row>
    <row r="1331" spans="1:13" ht="45" customHeight="1">
      <c r="A1331" s="7" t="s">
        <v>493</v>
      </c>
      <c r="B1331" s="19" t="s">
        <v>333</v>
      </c>
      <c r="C1331" s="19"/>
      <c r="D1331" s="18">
        <f t="shared" ref="D1331:D1394" si="4">C1331+1</f>
        <v>1</v>
      </c>
      <c r="E1331" s="18"/>
      <c r="F1331" s="20" t="s">
        <v>11</v>
      </c>
      <c r="G1331" s="43"/>
      <c r="H1331" s="48">
        <v>42248</v>
      </c>
      <c r="I1331" s="48">
        <v>42248</v>
      </c>
      <c r="J1331" s="46" t="s">
        <v>12</v>
      </c>
      <c r="K1331" s="18"/>
      <c r="L1331" s="17">
        <v>7606.75</v>
      </c>
      <c r="M1331" s="17"/>
    </row>
    <row r="1332" spans="1:13" ht="45" customHeight="1">
      <c r="A1332" s="7" t="s">
        <v>493</v>
      </c>
      <c r="B1332" s="19" t="s">
        <v>506</v>
      </c>
      <c r="C1332" s="19"/>
      <c r="D1332" s="18">
        <f t="shared" si="4"/>
        <v>1</v>
      </c>
      <c r="E1332" s="18"/>
      <c r="F1332" s="20" t="s">
        <v>11</v>
      </c>
      <c r="G1332" s="43"/>
      <c r="H1332" s="48">
        <v>42232</v>
      </c>
      <c r="I1332" s="48">
        <v>42599</v>
      </c>
      <c r="J1332" s="46" t="s">
        <v>12</v>
      </c>
      <c r="K1332" s="18"/>
      <c r="L1332" s="17">
        <v>7606.75</v>
      </c>
      <c r="M1332" s="17"/>
    </row>
    <row r="1333" spans="1:13" ht="45" customHeight="1">
      <c r="A1333" s="7" t="s">
        <v>493</v>
      </c>
      <c r="B1333" s="19" t="s">
        <v>333</v>
      </c>
      <c r="C1333" s="19"/>
      <c r="D1333" s="18">
        <f t="shared" si="4"/>
        <v>1</v>
      </c>
      <c r="E1333" s="18"/>
      <c r="F1333" s="20" t="s">
        <v>11</v>
      </c>
      <c r="G1333" s="43"/>
      <c r="H1333" s="48">
        <v>42226</v>
      </c>
      <c r="I1333" s="48">
        <v>42227</v>
      </c>
      <c r="J1333" s="46" t="s">
        <v>12</v>
      </c>
      <c r="K1333" s="18"/>
      <c r="L1333" s="17">
        <v>4794</v>
      </c>
      <c r="M1333" s="17"/>
    </row>
    <row r="1334" spans="1:13" ht="45" customHeight="1">
      <c r="A1334" s="7" t="s">
        <v>493</v>
      </c>
      <c r="B1334" s="19" t="s">
        <v>507</v>
      </c>
      <c r="C1334" s="19"/>
      <c r="D1334" s="18">
        <f t="shared" si="4"/>
        <v>1</v>
      </c>
      <c r="E1334" s="18"/>
      <c r="F1334" s="20" t="s">
        <v>11</v>
      </c>
      <c r="G1334" s="43"/>
      <c r="H1334" s="48">
        <v>42209</v>
      </c>
      <c r="I1334" s="48">
        <v>42214</v>
      </c>
      <c r="J1334" s="46" t="s">
        <v>12</v>
      </c>
      <c r="K1334" s="18"/>
      <c r="L1334" s="17">
        <v>35643.9</v>
      </c>
      <c r="M1334" s="17"/>
    </row>
    <row r="1335" spans="1:13" ht="45" customHeight="1">
      <c r="A1335" s="7" t="s">
        <v>493</v>
      </c>
      <c r="B1335" s="19" t="s">
        <v>507</v>
      </c>
      <c r="C1335" s="19"/>
      <c r="D1335" s="18">
        <f t="shared" si="4"/>
        <v>1</v>
      </c>
      <c r="E1335" s="18"/>
      <c r="F1335" s="20" t="s">
        <v>11</v>
      </c>
      <c r="G1335" s="43"/>
      <c r="H1335" s="48">
        <v>42209</v>
      </c>
      <c r="I1335" s="48">
        <v>42215</v>
      </c>
      <c r="J1335" s="46" t="s">
        <v>12</v>
      </c>
      <c r="K1335" s="18"/>
      <c r="L1335" s="17">
        <v>12263</v>
      </c>
      <c r="M1335" s="17"/>
    </row>
    <row r="1336" spans="1:13" ht="45" customHeight="1">
      <c r="A1336" s="7" t="s">
        <v>493</v>
      </c>
      <c r="B1336" s="19" t="s">
        <v>508</v>
      </c>
      <c r="C1336" s="19"/>
      <c r="D1336" s="18">
        <f t="shared" si="4"/>
        <v>1</v>
      </c>
      <c r="E1336" s="18"/>
      <c r="F1336" s="20" t="s">
        <v>509</v>
      </c>
      <c r="G1336" s="43"/>
      <c r="H1336" s="48">
        <v>42202</v>
      </c>
      <c r="I1336" s="48">
        <v>42202</v>
      </c>
      <c r="J1336" s="46" t="s">
        <v>12</v>
      </c>
      <c r="K1336" s="18"/>
      <c r="L1336" s="17">
        <v>580</v>
      </c>
      <c r="M1336" s="17"/>
    </row>
    <row r="1337" spans="1:13" ht="45" customHeight="1">
      <c r="A1337" s="7" t="s">
        <v>493</v>
      </c>
      <c r="B1337" s="19" t="s">
        <v>510</v>
      </c>
      <c r="C1337" s="19"/>
      <c r="D1337" s="18">
        <f t="shared" si="4"/>
        <v>1</v>
      </c>
      <c r="E1337" s="18"/>
      <c r="F1337" s="20" t="s">
        <v>28</v>
      </c>
      <c r="G1337" s="43"/>
      <c r="H1337" s="48">
        <v>42199</v>
      </c>
      <c r="I1337" s="48">
        <v>42200</v>
      </c>
      <c r="J1337" s="46" t="s">
        <v>12</v>
      </c>
      <c r="K1337" s="18"/>
      <c r="L1337" s="17">
        <v>684</v>
      </c>
      <c r="M1337" s="17"/>
    </row>
    <row r="1338" spans="1:13" ht="45" customHeight="1">
      <c r="A1338" s="7" t="s">
        <v>493</v>
      </c>
      <c r="B1338" s="19" t="s">
        <v>508</v>
      </c>
      <c r="C1338" s="19"/>
      <c r="D1338" s="18">
        <f t="shared" si="4"/>
        <v>1</v>
      </c>
      <c r="E1338" s="18"/>
      <c r="F1338" s="20" t="s">
        <v>509</v>
      </c>
      <c r="G1338" s="43"/>
      <c r="H1338" s="48">
        <v>42202</v>
      </c>
      <c r="I1338" s="48">
        <v>42202</v>
      </c>
      <c r="J1338" s="46" t="s">
        <v>12</v>
      </c>
      <c r="K1338" s="18"/>
      <c r="L1338" s="17">
        <v>250</v>
      </c>
      <c r="M1338" s="17"/>
    </row>
    <row r="1339" spans="1:13" ht="45" customHeight="1">
      <c r="A1339" s="7" t="s">
        <v>493</v>
      </c>
      <c r="B1339" s="19" t="s">
        <v>13</v>
      </c>
      <c r="C1339" s="19"/>
      <c r="D1339" s="18">
        <f t="shared" si="4"/>
        <v>1</v>
      </c>
      <c r="E1339" s="18"/>
      <c r="F1339" s="20" t="s">
        <v>14</v>
      </c>
      <c r="G1339" s="43"/>
      <c r="H1339" s="48">
        <v>42202</v>
      </c>
      <c r="I1339" s="48">
        <v>42202</v>
      </c>
      <c r="J1339" s="46" t="s">
        <v>12</v>
      </c>
      <c r="K1339" s="18"/>
      <c r="L1339" s="17">
        <v>1162.8</v>
      </c>
      <c r="M1339" s="17"/>
    </row>
    <row r="1340" spans="1:13" ht="45" customHeight="1">
      <c r="A1340" s="7" t="s">
        <v>493</v>
      </c>
      <c r="B1340" s="19" t="s">
        <v>511</v>
      </c>
      <c r="C1340" s="19"/>
      <c r="D1340" s="18">
        <f t="shared" si="4"/>
        <v>1</v>
      </c>
      <c r="E1340" s="18"/>
      <c r="F1340" s="20" t="s">
        <v>11</v>
      </c>
      <c r="G1340" s="43"/>
      <c r="H1340" s="48">
        <v>42286</v>
      </c>
      <c r="I1340" s="48">
        <v>42286</v>
      </c>
      <c r="J1340" s="46" t="s">
        <v>12</v>
      </c>
      <c r="K1340" s="18"/>
      <c r="L1340" s="17">
        <v>22438</v>
      </c>
      <c r="M1340" s="17"/>
    </row>
    <row r="1341" spans="1:13" ht="45" customHeight="1">
      <c r="A1341" s="7" t="s">
        <v>493</v>
      </c>
      <c r="B1341" s="19" t="s">
        <v>511</v>
      </c>
      <c r="C1341" s="19"/>
      <c r="D1341" s="18">
        <f t="shared" si="4"/>
        <v>1</v>
      </c>
      <c r="E1341" s="18"/>
      <c r="F1341" s="20" t="s">
        <v>11</v>
      </c>
      <c r="G1341" s="43"/>
      <c r="H1341" s="48">
        <v>42317</v>
      </c>
      <c r="I1341" s="48">
        <v>42317</v>
      </c>
      <c r="J1341" s="46" t="s">
        <v>12</v>
      </c>
      <c r="K1341" s="18"/>
      <c r="L1341" s="17">
        <v>17956</v>
      </c>
      <c r="M1341" s="17"/>
    </row>
    <row r="1342" spans="1:13" ht="45" customHeight="1">
      <c r="A1342" s="7" t="s">
        <v>493</v>
      </c>
      <c r="B1342" s="19" t="s">
        <v>333</v>
      </c>
      <c r="C1342" s="19"/>
      <c r="D1342" s="18">
        <f t="shared" si="4"/>
        <v>1</v>
      </c>
      <c r="E1342" s="18"/>
      <c r="F1342" s="20" t="s">
        <v>11</v>
      </c>
      <c r="G1342" s="43"/>
      <c r="H1342" s="48">
        <v>42285</v>
      </c>
      <c r="I1342" s="48">
        <v>42285</v>
      </c>
      <c r="J1342" s="46" t="s">
        <v>12</v>
      </c>
      <c r="K1342" s="18"/>
      <c r="L1342" s="17">
        <v>1125.33</v>
      </c>
      <c r="M1342" s="17"/>
    </row>
    <row r="1343" spans="1:13" ht="45" customHeight="1">
      <c r="A1343" s="7" t="s">
        <v>493</v>
      </c>
      <c r="B1343" s="19" t="s">
        <v>512</v>
      </c>
      <c r="C1343" s="19"/>
      <c r="D1343" s="18">
        <f t="shared" si="4"/>
        <v>1</v>
      </c>
      <c r="E1343" s="18"/>
      <c r="F1343" s="20" t="s">
        <v>11</v>
      </c>
      <c r="G1343" s="43"/>
      <c r="H1343" s="48">
        <v>42290</v>
      </c>
      <c r="I1343" s="48">
        <v>42292</v>
      </c>
      <c r="J1343" s="46" t="s">
        <v>12</v>
      </c>
      <c r="K1343" s="18"/>
      <c r="L1343" s="17">
        <v>1125.33</v>
      </c>
      <c r="M1343" s="17"/>
    </row>
    <row r="1344" spans="1:13" ht="45" customHeight="1">
      <c r="A1344" s="7" t="s">
        <v>493</v>
      </c>
      <c r="B1344" s="19" t="s">
        <v>333</v>
      </c>
      <c r="C1344" s="19"/>
      <c r="D1344" s="18">
        <f t="shared" si="4"/>
        <v>1</v>
      </c>
      <c r="E1344" s="18"/>
      <c r="F1344" s="20" t="s">
        <v>11</v>
      </c>
      <c r="G1344" s="43"/>
      <c r="H1344" s="48">
        <v>42297</v>
      </c>
      <c r="I1344" s="48">
        <v>42299</v>
      </c>
      <c r="J1344" s="46" t="s">
        <v>12</v>
      </c>
      <c r="K1344" s="18"/>
      <c r="L1344" s="17">
        <v>1125.33</v>
      </c>
      <c r="M1344" s="17"/>
    </row>
    <row r="1345" spans="1:13" ht="45" customHeight="1">
      <c r="A1345" s="7" t="s">
        <v>493</v>
      </c>
      <c r="B1345" s="19" t="s">
        <v>333</v>
      </c>
      <c r="C1345" s="19"/>
      <c r="D1345" s="18">
        <f t="shared" si="4"/>
        <v>1</v>
      </c>
      <c r="E1345" s="18"/>
      <c r="F1345" s="20" t="s">
        <v>11</v>
      </c>
      <c r="G1345" s="43"/>
      <c r="H1345" s="48">
        <v>42303</v>
      </c>
      <c r="I1345" s="48">
        <v>42303</v>
      </c>
      <c r="J1345" s="46" t="s">
        <v>12</v>
      </c>
      <c r="K1345" s="18"/>
      <c r="L1345" s="17">
        <v>1125.33</v>
      </c>
      <c r="M1345" s="17"/>
    </row>
    <row r="1346" spans="1:13" ht="45" customHeight="1">
      <c r="A1346" s="7" t="s">
        <v>493</v>
      </c>
      <c r="B1346" s="19" t="s">
        <v>333</v>
      </c>
      <c r="C1346" s="19"/>
      <c r="D1346" s="18">
        <f t="shared" si="4"/>
        <v>1</v>
      </c>
      <c r="E1346" s="18"/>
      <c r="F1346" s="20" t="s">
        <v>11</v>
      </c>
      <c r="G1346" s="43"/>
      <c r="H1346" s="48">
        <v>42304</v>
      </c>
      <c r="I1346" s="48">
        <v>42306</v>
      </c>
      <c r="J1346" s="46" t="s">
        <v>12</v>
      </c>
      <c r="K1346" s="18"/>
      <c r="L1346" s="17">
        <v>1125.33</v>
      </c>
      <c r="M1346" s="17"/>
    </row>
    <row r="1347" spans="1:13" ht="45" customHeight="1">
      <c r="A1347" s="7" t="s">
        <v>493</v>
      </c>
      <c r="B1347" s="19" t="s">
        <v>333</v>
      </c>
      <c r="C1347" s="19"/>
      <c r="D1347" s="18">
        <f t="shared" si="4"/>
        <v>1</v>
      </c>
      <c r="E1347" s="18"/>
      <c r="F1347" s="20" t="s">
        <v>11</v>
      </c>
      <c r="G1347" s="43"/>
      <c r="H1347" s="48">
        <v>42305</v>
      </c>
      <c r="I1347" s="48">
        <v>42307</v>
      </c>
      <c r="J1347" s="46" t="s">
        <v>12</v>
      </c>
      <c r="K1347" s="18"/>
      <c r="L1347" s="17">
        <v>1125.33</v>
      </c>
      <c r="M1347" s="17"/>
    </row>
    <row r="1348" spans="1:13" ht="45" customHeight="1">
      <c r="A1348" s="7" t="s">
        <v>493</v>
      </c>
      <c r="B1348" s="19" t="s">
        <v>333</v>
      </c>
      <c r="C1348" s="19"/>
      <c r="D1348" s="18">
        <f t="shared" si="4"/>
        <v>1</v>
      </c>
      <c r="E1348" s="18"/>
      <c r="F1348" s="20" t="s">
        <v>11</v>
      </c>
      <c r="G1348" s="43"/>
      <c r="H1348" s="48">
        <v>42285</v>
      </c>
      <c r="I1348" s="48">
        <v>42286</v>
      </c>
      <c r="J1348" s="46" t="s">
        <v>12</v>
      </c>
      <c r="K1348" s="18"/>
      <c r="L1348" s="17">
        <v>11463.28</v>
      </c>
      <c r="M1348" s="17"/>
    </row>
    <row r="1349" spans="1:13" ht="45" customHeight="1">
      <c r="A1349" s="7" t="s">
        <v>493</v>
      </c>
      <c r="B1349" s="19" t="s">
        <v>513</v>
      </c>
      <c r="C1349" s="19"/>
      <c r="D1349" s="18">
        <f t="shared" si="4"/>
        <v>1</v>
      </c>
      <c r="E1349" s="18"/>
      <c r="F1349" s="20" t="s">
        <v>11</v>
      </c>
      <c r="G1349" s="43"/>
      <c r="H1349" s="48">
        <v>42290</v>
      </c>
      <c r="I1349" s="48">
        <v>42291</v>
      </c>
      <c r="J1349" s="46" t="s">
        <v>12</v>
      </c>
      <c r="K1349" s="18"/>
      <c r="L1349" s="17">
        <v>11463.28</v>
      </c>
      <c r="M1349" s="17"/>
    </row>
    <row r="1350" spans="1:13" ht="45" customHeight="1">
      <c r="A1350" s="7" t="s">
        <v>493</v>
      </c>
      <c r="B1350" s="19" t="s">
        <v>333</v>
      </c>
      <c r="C1350" s="19"/>
      <c r="D1350" s="18">
        <f t="shared" si="4"/>
        <v>1</v>
      </c>
      <c r="E1350" s="18"/>
      <c r="F1350" s="20" t="s">
        <v>11</v>
      </c>
      <c r="G1350" s="43"/>
      <c r="H1350" s="48">
        <v>42290</v>
      </c>
      <c r="I1350" s="48">
        <v>42291</v>
      </c>
      <c r="J1350" s="46" t="s">
        <v>12</v>
      </c>
      <c r="K1350" s="18"/>
      <c r="L1350" s="17">
        <v>11463.28</v>
      </c>
      <c r="M1350" s="17"/>
    </row>
    <row r="1351" spans="1:13" ht="45" customHeight="1">
      <c r="A1351" s="7" t="s">
        <v>493</v>
      </c>
      <c r="B1351" s="19" t="s">
        <v>333</v>
      </c>
      <c r="C1351" s="19"/>
      <c r="D1351" s="18">
        <f t="shared" si="4"/>
        <v>1</v>
      </c>
      <c r="E1351" s="18"/>
      <c r="F1351" s="20" t="s">
        <v>11</v>
      </c>
      <c r="G1351" s="43"/>
      <c r="H1351" s="48">
        <v>42297</v>
      </c>
      <c r="I1351" s="48">
        <v>42298</v>
      </c>
      <c r="J1351" s="46" t="s">
        <v>12</v>
      </c>
      <c r="K1351" s="18"/>
      <c r="L1351" s="17">
        <v>11463.28</v>
      </c>
      <c r="M1351" s="17"/>
    </row>
    <row r="1352" spans="1:13" ht="45" customHeight="1">
      <c r="A1352" s="7" t="s">
        <v>493</v>
      </c>
      <c r="B1352" s="19" t="s">
        <v>333</v>
      </c>
      <c r="C1352" s="19"/>
      <c r="D1352" s="18">
        <f t="shared" si="4"/>
        <v>1</v>
      </c>
      <c r="E1352" s="18"/>
      <c r="F1352" s="20" t="s">
        <v>11</v>
      </c>
      <c r="G1352" s="43"/>
      <c r="H1352" s="48">
        <v>42303</v>
      </c>
      <c r="I1352" s="48">
        <v>42306</v>
      </c>
      <c r="J1352" s="46" t="s">
        <v>12</v>
      </c>
      <c r="K1352" s="18"/>
      <c r="L1352" s="17">
        <v>11463.28</v>
      </c>
      <c r="M1352" s="17"/>
    </row>
    <row r="1353" spans="1:13" ht="45" customHeight="1">
      <c r="A1353" s="7" t="s">
        <v>493</v>
      </c>
      <c r="B1353" s="19" t="s">
        <v>333</v>
      </c>
      <c r="C1353" s="19"/>
      <c r="D1353" s="18">
        <f t="shared" si="4"/>
        <v>1</v>
      </c>
      <c r="E1353" s="18"/>
      <c r="F1353" s="20" t="s">
        <v>11</v>
      </c>
      <c r="G1353" s="43"/>
      <c r="H1353" s="48">
        <v>42304</v>
      </c>
      <c r="I1353" s="48">
        <v>42305</v>
      </c>
      <c r="J1353" s="46" t="s">
        <v>12</v>
      </c>
      <c r="K1353" s="18"/>
      <c r="L1353" s="17">
        <v>11463.28</v>
      </c>
      <c r="M1353" s="17"/>
    </row>
    <row r="1354" spans="1:13" ht="45" customHeight="1">
      <c r="A1354" s="7" t="s">
        <v>493</v>
      </c>
      <c r="B1354" s="19" t="s">
        <v>333</v>
      </c>
      <c r="C1354" s="19"/>
      <c r="D1354" s="18">
        <f t="shared" si="4"/>
        <v>1</v>
      </c>
      <c r="E1354" s="18"/>
      <c r="F1354" s="20" t="s">
        <v>11</v>
      </c>
      <c r="G1354" s="43"/>
      <c r="H1354" s="48">
        <v>42305</v>
      </c>
      <c r="I1354" s="48">
        <v>42306</v>
      </c>
      <c r="J1354" s="46" t="s">
        <v>12</v>
      </c>
      <c r="K1354" s="18"/>
      <c r="L1354" s="17">
        <v>11463.28</v>
      </c>
      <c r="M1354" s="17"/>
    </row>
    <row r="1355" spans="1:13" ht="45" customHeight="1">
      <c r="A1355" s="7" t="s">
        <v>493</v>
      </c>
      <c r="B1355" s="19" t="s">
        <v>39</v>
      </c>
      <c r="C1355" s="19"/>
      <c r="D1355" s="18">
        <f t="shared" si="4"/>
        <v>1</v>
      </c>
      <c r="E1355" s="18"/>
      <c r="F1355" s="20" t="s">
        <v>11</v>
      </c>
      <c r="G1355" s="43"/>
      <c r="H1355" s="48">
        <v>42318</v>
      </c>
      <c r="I1355" s="48">
        <v>42318</v>
      </c>
      <c r="J1355" s="46" t="s">
        <v>12</v>
      </c>
      <c r="K1355" s="18"/>
      <c r="L1355" s="17">
        <v>9036.25</v>
      </c>
      <c r="M1355" s="17"/>
    </row>
    <row r="1356" spans="1:13" ht="45" customHeight="1">
      <c r="A1356" s="7" t="s">
        <v>493</v>
      </c>
      <c r="B1356" s="19" t="s">
        <v>39</v>
      </c>
      <c r="C1356" s="19"/>
      <c r="D1356" s="18">
        <f t="shared" si="4"/>
        <v>1</v>
      </c>
      <c r="E1356" s="18"/>
      <c r="F1356" s="20" t="s">
        <v>11</v>
      </c>
      <c r="G1356" s="43"/>
      <c r="H1356" s="48">
        <v>42318</v>
      </c>
      <c r="I1356" s="48">
        <v>42319</v>
      </c>
      <c r="J1356" s="46" t="s">
        <v>12</v>
      </c>
      <c r="K1356" s="18"/>
      <c r="L1356" s="17">
        <v>9036.25</v>
      </c>
      <c r="M1356" s="17"/>
    </row>
    <row r="1357" spans="1:13" ht="45" customHeight="1">
      <c r="A1357" s="7" t="s">
        <v>493</v>
      </c>
      <c r="B1357" s="19" t="s">
        <v>39</v>
      </c>
      <c r="C1357" s="19"/>
      <c r="D1357" s="18">
        <f t="shared" si="4"/>
        <v>1</v>
      </c>
      <c r="E1357" s="18"/>
      <c r="F1357" s="20" t="s">
        <v>11</v>
      </c>
      <c r="G1357" s="43"/>
      <c r="H1357" s="48">
        <v>42321</v>
      </c>
      <c r="I1357" s="48">
        <v>42324</v>
      </c>
      <c r="J1357" s="46" t="s">
        <v>12</v>
      </c>
      <c r="K1357" s="18"/>
      <c r="L1357" s="17">
        <v>9036.25</v>
      </c>
      <c r="M1357" s="17"/>
    </row>
    <row r="1358" spans="1:13" ht="45" customHeight="1">
      <c r="A1358" s="7" t="s">
        <v>493</v>
      </c>
      <c r="B1358" s="19" t="s">
        <v>39</v>
      </c>
      <c r="C1358" s="19"/>
      <c r="D1358" s="18">
        <f t="shared" si="4"/>
        <v>1</v>
      </c>
      <c r="E1358" s="18"/>
      <c r="F1358" s="20" t="s">
        <v>11</v>
      </c>
      <c r="G1358" s="43"/>
      <c r="H1358" s="48">
        <v>42326</v>
      </c>
      <c r="I1358" s="48">
        <v>42328</v>
      </c>
      <c r="J1358" s="46" t="s">
        <v>12</v>
      </c>
      <c r="K1358" s="18"/>
      <c r="L1358" s="17">
        <v>9036.25</v>
      </c>
      <c r="M1358" s="17"/>
    </row>
    <row r="1359" spans="1:13" ht="45" customHeight="1">
      <c r="A1359" s="7" t="s">
        <v>493</v>
      </c>
      <c r="B1359" s="19" t="s">
        <v>39</v>
      </c>
      <c r="C1359" s="19"/>
      <c r="D1359" s="18">
        <f t="shared" si="4"/>
        <v>1</v>
      </c>
      <c r="E1359" s="18"/>
      <c r="F1359" s="20" t="s">
        <v>11</v>
      </c>
      <c r="G1359" s="43"/>
      <c r="H1359" s="48">
        <v>42318</v>
      </c>
      <c r="I1359" s="48">
        <v>42319</v>
      </c>
      <c r="J1359" s="46" t="s">
        <v>12</v>
      </c>
      <c r="K1359" s="18"/>
      <c r="L1359" s="17">
        <v>1200</v>
      </c>
      <c r="M1359" s="17"/>
    </row>
    <row r="1360" spans="1:13" ht="45" customHeight="1">
      <c r="A1360" s="7" t="s">
        <v>493</v>
      </c>
      <c r="B1360" s="19" t="s">
        <v>39</v>
      </c>
      <c r="C1360" s="19"/>
      <c r="D1360" s="18">
        <f t="shared" si="4"/>
        <v>1</v>
      </c>
      <c r="E1360" s="18"/>
      <c r="F1360" s="20" t="s">
        <v>11</v>
      </c>
      <c r="G1360" s="43"/>
      <c r="H1360" s="48">
        <v>42321</v>
      </c>
      <c r="I1360" s="48">
        <v>42324</v>
      </c>
      <c r="J1360" s="46" t="s">
        <v>12</v>
      </c>
      <c r="K1360" s="18"/>
      <c r="L1360" s="17">
        <v>1200</v>
      </c>
      <c r="M1360" s="17"/>
    </row>
    <row r="1361" spans="1:13" ht="45" customHeight="1">
      <c r="A1361" s="7" t="s">
        <v>493</v>
      </c>
      <c r="B1361" s="19" t="s">
        <v>39</v>
      </c>
      <c r="C1361" s="19"/>
      <c r="D1361" s="18">
        <f t="shared" si="4"/>
        <v>1</v>
      </c>
      <c r="E1361" s="18"/>
      <c r="F1361" s="20" t="s">
        <v>11</v>
      </c>
      <c r="G1361" s="43"/>
      <c r="H1361" s="48">
        <v>42326</v>
      </c>
      <c r="I1361" s="48">
        <v>42328</v>
      </c>
      <c r="J1361" s="46" t="s">
        <v>12</v>
      </c>
      <c r="K1361" s="18"/>
      <c r="L1361" s="17">
        <v>1200</v>
      </c>
      <c r="M1361" s="17"/>
    </row>
    <row r="1362" spans="1:13" ht="45" customHeight="1">
      <c r="A1362" s="7" t="s">
        <v>493</v>
      </c>
      <c r="B1362" s="19" t="s">
        <v>39</v>
      </c>
      <c r="C1362" s="19"/>
      <c r="D1362" s="18">
        <f t="shared" si="4"/>
        <v>1</v>
      </c>
      <c r="E1362" s="18"/>
      <c r="F1362" s="20" t="s">
        <v>11</v>
      </c>
      <c r="G1362" s="43"/>
      <c r="H1362" s="48">
        <v>42285</v>
      </c>
      <c r="I1362" s="48">
        <v>42291</v>
      </c>
      <c r="J1362" s="46" t="s">
        <v>12</v>
      </c>
      <c r="K1362" s="18"/>
      <c r="L1362" s="17">
        <v>11382.8</v>
      </c>
      <c r="M1362" s="17"/>
    </row>
    <row r="1363" spans="1:13" ht="45" customHeight="1">
      <c r="A1363" s="7" t="s">
        <v>493</v>
      </c>
      <c r="B1363" s="19" t="s">
        <v>39</v>
      </c>
      <c r="C1363" s="19"/>
      <c r="D1363" s="18">
        <f t="shared" si="4"/>
        <v>1</v>
      </c>
      <c r="E1363" s="18"/>
      <c r="F1363" s="20" t="s">
        <v>11</v>
      </c>
      <c r="G1363" s="43"/>
      <c r="H1363" s="48">
        <v>42297</v>
      </c>
      <c r="I1363" s="48">
        <v>42299</v>
      </c>
      <c r="J1363" s="46" t="s">
        <v>12</v>
      </c>
      <c r="K1363" s="18"/>
      <c r="L1363" s="17">
        <v>11382.8</v>
      </c>
      <c r="M1363" s="17"/>
    </row>
    <row r="1364" spans="1:13" ht="45" customHeight="1">
      <c r="A1364" s="7" t="s">
        <v>493</v>
      </c>
      <c r="B1364" s="19" t="s">
        <v>39</v>
      </c>
      <c r="C1364" s="19"/>
      <c r="D1364" s="18">
        <f t="shared" si="4"/>
        <v>1</v>
      </c>
      <c r="E1364" s="18"/>
      <c r="F1364" s="20" t="s">
        <v>11</v>
      </c>
      <c r="G1364" s="43"/>
      <c r="H1364" s="48">
        <v>42303</v>
      </c>
      <c r="I1364" s="48">
        <v>42307</v>
      </c>
      <c r="J1364" s="46" t="s">
        <v>12</v>
      </c>
      <c r="K1364" s="18"/>
      <c r="L1364" s="17">
        <v>11382.8</v>
      </c>
      <c r="M1364" s="17"/>
    </row>
    <row r="1365" spans="1:13" ht="45" customHeight="1">
      <c r="A1365" s="7" t="s">
        <v>493</v>
      </c>
      <c r="B1365" s="19" t="s">
        <v>39</v>
      </c>
      <c r="C1365" s="19"/>
      <c r="D1365" s="18">
        <f t="shared" si="4"/>
        <v>1</v>
      </c>
      <c r="E1365" s="18"/>
      <c r="F1365" s="20" t="s">
        <v>11</v>
      </c>
      <c r="G1365" s="43"/>
      <c r="H1365" s="48">
        <v>42304</v>
      </c>
      <c r="I1365" s="48">
        <v>42304</v>
      </c>
      <c r="J1365" s="46" t="s">
        <v>12</v>
      </c>
      <c r="K1365" s="18"/>
      <c r="L1365" s="17">
        <v>11382.8</v>
      </c>
      <c r="M1365" s="17"/>
    </row>
    <row r="1366" spans="1:13" ht="45" customHeight="1">
      <c r="A1366" s="7" t="s">
        <v>493</v>
      </c>
      <c r="B1366" s="19" t="s">
        <v>39</v>
      </c>
      <c r="C1366" s="19"/>
      <c r="D1366" s="18">
        <f t="shared" si="4"/>
        <v>1</v>
      </c>
      <c r="E1366" s="18"/>
      <c r="F1366" s="20" t="s">
        <v>11</v>
      </c>
      <c r="G1366" s="43"/>
      <c r="H1366" s="48">
        <v>42304</v>
      </c>
      <c r="I1366" s="48">
        <v>42306</v>
      </c>
      <c r="J1366" s="46" t="s">
        <v>12</v>
      </c>
      <c r="K1366" s="18"/>
      <c r="L1366" s="17">
        <v>11382.8</v>
      </c>
      <c r="M1366" s="17"/>
    </row>
    <row r="1367" spans="1:13" ht="45" customHeight="1">
      <c r="A1367" s="7" t="s">
        <v>493</v>
      </c>
      <c r="B1367" s="19" t="s">
        <v>514</v>
      </c>
      <c r="C1367" s="19"/>
      <c r="D1367" s="18">
        <f t="shared" si="4"/>
        <v>1</v>
      </c>
      <c r="E1367" s="18"/>
      <c r="F1367" s="20" t="s">
        <v>28</v>
      </c>
      <c r="G1367" s="43"/>
      <c r="H1367" s="48">
        <v>42303</v>
      </c>
      <c r="I1367" s="48">
        <v>42303</v>
      </c>
      <c r="J1367" s="46" t="s">
        <v>12</v>
      </c>
      <c r="K1367" s="18"/>
      <c r="L1367" s="17">
        <v>356</v>
      </c>
      <c r="M1367" s="17"/>
    </row>
    <row r="1368" spans="1:13" ht="45" customHeight="1">
      <c r="A1368" s="7" t="s">
        <v>493</v>
      </c>
      <c r="B1368" s="19" t="s">
        <v>13</v>
      </c>
      <c r="C1368" s="19"/>
      <c r="D1368" s="18">
        <f t="shared" si="4"/>
        <v>1</v>
      </c>
      <c r="E1368" s="18"/>
      <c r="F1368" s="20" t="s">
        <v>14</v>
      </c>
      <c r="G1368" s="43"/>
      <c r="H1368" s="48">
        <v>42303</v>
      </c>
      <c r="I1368" s="48">
        <v>42303</v>
      </c>
      <c r="J1368" s="46" t="s">
        <v>12</v>
      </c>
      <c r="K1368" s="18"/>
      <c r="L1368" s="17">
        <v>100</v>
      </c>
      <c r="M1368" s="17"/>
    </row>
    <row r="1369" spans="1:13" ht="45" customHeight="1">
      <c r="A1369" s="7" t="s">
        <v>515</v>
      </c>
      <c r="B1369" s="19" t="s">
        <v>516</v>
      </c>
      <c r="C1369" s="19"/>
      <c r="D1369" s="18">
        <f t="shared" si="4"/>
        <v>1</v>
      </c>
      <c r="E1369" s="18"/>
      <c r="F1369" s="20" t="s">
        <v>11</v>
      </c>
      <c r="G1369" s="43"/>
      <c r="H1369" s="48">
        <v>42159</v>
      </c>
      <c r="I1369" s="48">
        <v>42160</v>
      </c>
      <c r="J1369" s="46" t="s">
        <v>12</v>
      </c>
      <c r="K1369" s="18"/>
      <c r="L1369" s="17">
        <v>3187</v>
      </c>
      <c r="M1369" s="17"/>
    </row>
    <row r="1370" spans="1:13" ht="45" customHeight="1">
      <c r="A1370" s="7" t="s">
        <v>515</v>
      </c>
      <c r="B1370" s="19" t="s">
        <v>517</v>
      </c>
      <c r="C1370" s="19"/>
      <c r="D1370" s="18">
        <f t="shared" si="4"/>
        <v>1</v>
      </c>
      <c r="E1370" s="18"/>
      <c r="F1370" s="20" t="s">
        <v>11</v>
      </c>
      <c r="G1370" s="43"/>
      <c r="H1370" s="48">
        <v>42118</v>
      </c>
      <c r="I1370" s="48">
        <v>42118</v>
      </c>
      <c r="J1370" s="46" t="s">
        <v>12</v>
      </c>
      <c r="K1370" s="18"/>
      <c r="L1370" s="17">
        <v>3682</v>
      </c>
      <c r="M1370" s="17"/>
    </row>
    <row r="1371" spans="1:13" ht="45" customHeight="1">
      <c r="A1371" s="7" t="s">
        <v>515</v>
      </c>
      <c r="B1371" s="19" t="s">
        <v>518</v>
      </c>
      <c r="C1371" s="19"/>
      <c r="D1371" s="18">
        <f t="shared" si="4"/>
        <v>1</v>
      </c>
      <c r="E1371" s="18"/>
      <c r="F1371" s="20" t="s">
        <v>519</v>
      </c>
      <c r="G1371" s="43"/>
      <c r="H1371" s="48">
        <v>42242</v>
      </c>
      <c r="I1371" s="48">
        <v>42245</v>
      </c>
      <c r="J1371" s="46" t="s">
        <v>12</v>
      </c>
      <c r="K1371" s="18"/>
      <c r="L1371" s="17">
        <v>6353</v>
      </c>
      <c r="M1371" s="17"/>
    </row>
    <row r="1372" spans="1:13" ht="45" customHeight="1">
      <c r="A1372" s="7" t="s">
        <v>515</v>
      </c>
      <c r="B1372" s="19" t="s">
        <v>333</v>
      </c>
      <c r="C1372" s="19"/>
      <c r="D1372" s="18">
        <f t="shared" si="4"/>
        <v>1</v>
      </c>
      <c r="E1372" s="18"/>
      <c r="F1372" s="20" t="s">
        <v>11</v>
      </c>
      <c r="G1372" s="43"/>
      <c r="H1372" s="48">
        <v>42248</v>
      </c>
      <c r="I1372" s="48">
        <v>42248</v>
      </c>
      <c r="J1372" s="46" t="s">
        <v>12</v>
      </c>
      <c r="K1372" s="18"/>
      <c r="L1372" s="17">
        <v>5756</v>
      </c>
      <c r="M1372" s="17"/>
    </row>
    <row r="1373" spans="1:13" ht="45" customHeight="1">
      <c r="A1373" s="7" t="s">
        <v>515</v>
      </c>
      <c r="B1373" s="19" t="s">
        <v>520</v>
      </c>
      <c r="C1373" s="19"/>
      <c r="D1373" s="18">
        <f t="shared" si="4"/>
        <v>1</v>
      </c>
      <c r="E1373" s="18"/>
      <c r="F1373" s="20" t="s">
        <v>11</v>
      </c>
      <c r="G1373" s="43"/>
      <c r="H1373" s="48">
        <v>42291</v>
      </c>
      <c r="I1373" s="48">
        <v>42291</v>
      </c>
      <c r="J1373" s="46" t="s">
        <v>12</v>
      </c>
      <c r="K1373" s="18"/>
      <c r="L1373" s="17">
        <v>4416.58</v>
      </c>
      <c r="M1373" s="17"/>
    </row>
    <row r="1374" spans="1:13" ht="45" customHeight="1">
      <c r="A1374" s="7" t="s">
        <v>515</v>
      </c>
      <c r="B1374" s="19" t="s">
        <v>521</v>
      </c>
      <c r="C1374" s="19"/>
      <c r="D1374" s="18">
        <f t="shared" si="4"/>
        <v>1</v>
      </c>
      <c r="E1374" s="18"/>
      <c r="F1374" s="20" t="s">
        <v>11</v>
      </c>
      <c r="G1374" s="43"/>
      <c r="H1374" s="48">
        <v>42291</v>
      </c>
      <c r="I1374" s="48">
        <v>42291</v>
      </c>
      <c r="J1374" s="46" t="s">
        <v>12</v>
      </c>
      <c r="K1374" s="18"/>
      <c r="L1374" s="17">
        <v>1604</v>
      </c>
      <c r="M1374" s="17"/>
    </row>
    <row r="1375" spans="1:13" ht="45" customHeight="1">
      <c r="A1375" s="7" t="s">
        <v>515</v>
      </c>
      <c r="B1375" s="19" t="s">
        <v>522</v>
      </c>
      <c r="C1375" s="19"/>
      <c r="D1375" s="18">
        <f t="shared" si="4"/>
        <v>1</v>
      </c>
      <c r="E1375" s="18"/>
      <c r="F1375" s="20" t="s">
        <v>523</v>
      </c>
      <c r="G1375" s="43"/>
      <c r="H1375" s="48">
        <v>42118</v>
      </c>
      <c r="I1375" s="48">
        <v>42130</v>
      </c>
      <c r="J1375" s="46" t="s">
        <v>12</v>
      </c>
      <c r="K1375" s="18"/>
      <c r="L1375" s="17">
        <v>73130</v>
      </c>
      <c r="M1375" s="17"/>
    </row>
    <row r="1376" spans="1:13" ht="45" customHeight="1">
      <c r="A1376" s="7" t="s">
        <v>515</v>
      </c>
      <c r="B1376" s="19" t="s">
        <v>524</v>
      </c>
      <c r="C1376" s="19"/>
      <c r="D1376" s="18">
        <f t="shared" si="4"/>
        <v>1</v>
      </c>
      <c r="E1376" s="18"/>
      <c r="F1376" s="20" t="s">
        <v>525</v>
      </c>
      <c r="G1376" s="43"/>
      <c r="H1376" s="48">
        <v>42326</v>
      </c>
      <c r="I1376" s="48">
        <v>42330</v>
      </c>
      <c r="J1376" s="46" t="s">
        <v>12</v>
      </c>
      <c r="K1376" s="18"/>
      <c r="L1376" s="17">
        <v>35003</v>
      </c>
      <c r="M1376" s="17"/>
    </row>
    <row r="1377" spans="1:13" ht="45" customHeight="1">
      <c r="A1377" s="7" t="s">
        <v>515</v>
      </c>
      <c r="B1377" s="19" t="s">
        <v>526</v>
      </c>
      <c r="C1377" s="19"/>
      <c r="D1377" s="18">
        <f t="shared" si="4"/>
        <v>1</v>
      </c>
      <c r="E1377" s="18"/>
      <c r="F1377" s="20" t="s">
        <v>11</v>
      </c>
      <c r="G1377" s="43"/>
      <c r="H1377" s="48">
        <v>42318</v>
      </c>
      <c r="I1377" s="48">
        <v>42322</v>
      </c>
      <c r="J1377" s="46" t="s">
        <v>12</v>
      </c>
      <c r="K1377" s="18"/>
      <c r="L1377" s="17">
        <v>4930</v>
      </c>
      <c r="M1377" s="17"/>
    </row>
    <row r="1378" spans="1:13" ht="45" customHeight="1">
      <c r="A1378" s="7" t="s">
        <v>527</v>
      </c>
      <c r="B1378" s="19" t="s">
        <v>528</v>
      </c>
      <c r="C1378" s="19"/>
      <c r="D1378" s="18">
        <f t="shared" si="4"/>
        <v>1</v>
      </c>
      <c r="E1378" s="18"/>
      <c r="F1378" s="20" t="s">
        <v>28</v>
      </c>
      <c r="G1378" s="43"/>
      <c r="H1378" s="48">
        <v>42018</v>
      </c>
      <c r="I1378" s="48">
        <v>42018</v>
      </c>
      <c r="J1378" s="46" t="s">
        <v>12</v>
      </c>
      <c r="K1378" s="18"/>
      <c r="L1378" s="17">
        <v>198</v>
      </c>
      <c r="M1378" s="17"/>
    </row>
    <row r="1379" spans="1:13" ht="45" customHeight="1">
      <c r="A1379" s="7" t="s">
        <v>527</v>
      </c>
      <c r="B1379" s="19" t="s">
        <v>528</v>
      </c>
      <c r="C1379" s="19"/>
      <c r="D1379" s="18">
        <f t="shared" si="4"/>
        <v>1</v>
      </c>
      <c r="E1379" s="18"/>
      <c r="F1379" s="20" t="s">
        <v>28</v>
      </c>
      <c r="G1379" s="43"/>
      <c r="H1379" s="48">
        <v>42045</v>
      </c>
      <c r="I1379" s="48">
        <v>42045</v>
      </c>
      <c r="J1379" s="46" t="s">
        <v>12</v>
      </c>
      <c r="K1379" s="18"/>
      <c r="L1379" s="17">
        <v>413.99</v>
      </c>
      <c r="M1379" s="17"/>
    </row>
    <row r="1380" spans="1:13" ht="45" customHeight="1">
      <c r="A1380" s="7" t="s">
        <v>527</v>
      </c>
      <c r="B1380" s="19" t="s">
        <v>529</v>
      </c>
      <c r="C1380" s="19"/>
      <c r="D1380" s="18">
        <f t="shared" si="4"/>
        <v>1</v>
      </c>
      <c r="E1380" s="18"/>
      <c r="F1380" s="20" t="s">
        <v>381</v>
      </c>
      <c r="G1380" s="43"/>
      <c r="H1380" s="48">
        <v>42059</v>
      </c>
      <c r="I1380" s="48">
        <v>42059</v>
      </c>
      <c r="J1380" s="46" t="s">
        <v>12</v>
      </c>
      <c r="K1380" s="18"/>
      <c r="L1380" s="17">
        <v>1034</v>
      </c>
      <c r="M1380" s="17"/>
    </row>
    <row r="1381" spans="1:13" ht="45" customHeight="1">
      <c r="A1381" s="7" t="s">
        <v>527</v>
      </c>
      <c r="B1381" s="19" t="s">
        <v>530</v>
      </c>
      <c r="C1381" s="19"/>
      <c r="D1381" s="18">
        <f t="shared" si="4"/>
        <v>1</v>
      </c>
      <c r="E1381" s="18"/>
      <c r="F1381" s="20" t="s">
        <v>28</v>
      </c>
      <c r="G1381" s="43"/>
      <c r="H1381" s="48">
        <v>42008</v>
      </c>
      <c r="I1381" s="48">
        <v>42008</v>
      </c>
      <c r="J1381" s="46" t="s">
        <v>12</v>
      </c>
      <c r="K1381" s="18"/>
      <c r="L1381" s="17">
        <v>512</v>
      </c>
      <c r="M1381" s="17"/>
    </row>
    <row r="1382" spans="1:13" ht="45" customHeight="1">
      <c r="A1382" s="7" t="s">
        <v>527</v>
      </c>
      <c r="B1382" s="19" t="s">
        <v>531</v>
      </c>
      <c r="C1382" s="19"/>
      <c r="D1382" s="18">
        <f t="shared" si="4"/>
        <v>1</v>
      </c>
      <c r="E1382" s="18"/>
      <c r="F1382" s="20" t="s">
        <v>28</v>
      </c>
      <c r="G1382" s="43"/>
      <c r="H1382" s="48">
        <v>42144</v>
      </c>
      <c r="I1382" s="48">
        <v>42144</v>
      </c>
      <c r="J1382" s="46" t="s">
        <v>12</v>
      </c>
      <c r="K1382" s="18"/>
      <c r="L1382" s="17">
        <v>184</v>
      </c>
      <c r="M1382" s="17"/>
    </row>
    <row r="1383" spans="1:13" ht="45" customHeight="1">
      <c r="A1383" s="7" t="s">
        <v>527</v>
      </c>
      <c r="B1383" s="19" t="s">
        <v>531</v>
      </c>
      <c r="C1383" s="19"/>
      <c r="D1383" s="18">
        <f t="shared" si="4"/>
        <v>1</v>
      </c>
      <c r="E1383" s="18"/>
      <c r="F1383" s="20" t="s">
        <v>28</v>
      </c>
      <c r="G1383" s="43"/>
      <c r="H1383" s="48">
        <v>42144</v>
      </c>
      <c r="I1383" s="48">
        <v>42144</v>
      </c>
      <c r="J1383" s="46" t="s">
        <v>12</v>
      </c>
      <c r="K1383" s="18"/>
      <c r="L1383" s="17">
        <v>520</v>
      </c>
      <c r="M1383" s="17"/>
    </row>
    <row r="1384" spans="1:13" ht="45" customHeight="1">
      <c r="A1384" s="7" t="s">
        <v>527</v>
      </c>
      <c r="B1384" s="19" t="s">
        <v>532</v>
      </c>
      <c r="C1384" s="19"/>
      <c r="D1384" s="18">
        <f t="shared" si="4"/>
        <v>1</v>
      </c>
      <c r="E1384" s="18"/>
      <c r="F1384" s="20" t="s">
        <v>28</v>
      </c>
      <c r="G1384" s="43"/>
      <c r="H1384" s="48">
        <v>42158</v>
      </c>
      <c r="I1384" s="48">
        <v>42158</v>
      </c>
      <c r="J1384" s="46" t="s">
        <v>12</v>
      </c>
      <c r="K1384" s="18"/>
      <c r="L1384" s="17">
        <v>286</v>
      </c>
      <c r="M1384" s="17"/>
    </row>
    <row r="1385" spans="1:13" ht="45" customHeight="1">
      <c r="A1385" s="7" t="s">
        <v>527</v>
      </c>
      <c r="B1385" s="19" t="s">
        <v>533</v>
      </c>
      <c r="C1385" s="19"/>
      <c r="D1385" s="18">
        <f t="shared" si="4"/>
        <v>1</v>
      </c>
      <c r="E1385" s="18"/>
      <c r="F1385" s="20" t="s">
        <v>28</v>
      </c>
      <c r="G1385" s="43"/>
      <c r="H1385" s="48">
        <v>42192</v>
      </c>
      <c r="I1385" s="48">
        <v>42198</v>
      </c>
      <c r="J1385" s="46" t="s">
        <v>12</v>
      </c>
      <c r="K1385" s="18"/>
      <c r="L1385" s="17">
        <v>184</v>
      </c>
      <c r="M1385" s="17"/>
    </row>
    <row r="1386" spans="1:13" ht="45" customHeight="1">
      <c r="A1386" s="7" t="s">
        <v>527</v>
      </c>
      <c r="B1386" s="19" t="s">
        <v>534</v>
      </c>
      <c r="C1386" s="19"/>
      <c r="D1386" s="18">
        <f t="shared" si="4"/>
        <v>1</v>
      </c>
      <c r="E1386" s="18"/>
      <c r="F1386" s="20" t="s">
        <v>28</v>
      </c>
      <c r="G1386" s="43"/>
      <c r="H1386" s="48">
        <v>42166</v>
      </c>
      <c r="I1386" s="48">
        <v>42177</v>
      </c>
      <c r="J1386" s="46" t="s">
        <v>12</v>
      </c>
      <c r="K1386" s="18"/>
      <c r="L1386" s="17">
        <v>184</v>
      </c>
      <c r="M1386" s="17"/>
    </row>
    <row r="1387" spans="1:13" ht="45" customHeight="1">
      <c r="A1387" s="7" t="s">
        <v>527</v>
      </c>
      <c r="B1387" s="19" t="s">
        <v>532</v>
      </c>
      <c r="C1387" s="19"/>
      <c r="D1387" s="18">
        <f t="shared" si="4"/>
        <v>1</v>
      </c>
      <c r="E1387" s="18"/>
      <c r="F1387" s="20" t="s">
        <v>28</v>
      </c>
      <c r="G1387" s="43"/>
      <c r="H1387" s="48">
        <v>42158</v>
      </c>
      <c r="I1387" s="48">
        <v>42158</v>
      </c>
      <c r="J1387" s="46" t="s">
        <v>12</v>
      </c>
      <c r="K1387" s="18"/>
      <c r="L1387" s="17">
        <v>478</v>
      </c>
      <c r="M1387" s="17"/>
    </row>
    <row r="1388" spans="1:13" ht="45" customHeight="1">
      <c r="A1388" s="7" t="s">
        <v>527</v>
      </c>
      <c r="B1388" s="19" t="s">
        <v>534</v>
      </c>
      <c r="C1388" s="19"/>
      <c r="D1388" s="18">
        <f t="shared" si="4"/>
        <v>1</v>
      </c>
      <c r="E1388" s="18"/>
      <c r="F1388" s="20" t="s">
        <v>28</v>
      </c>
      <c r="G1388" s="43"/>
      <c r="H1388" s="48">
        <v>42166</v>
      </c>
      <c r="I1388" s="48">
        <v>42177</v>
      </c>
      <c r="J1388" s="46" t="s">
        <v>12</v>
      </c>
      <c r="K1388" s="18"/>
      <c r="L1388" s="17">
        <v>520</v>
      </c>
      <c r="M1388" s="17"/>
    </row>
    <row r="1389" spans="1:13" ht="45" customHeight="1">
      <c r="A1389" s="7" t="s">
        <v>527</v>
      </c>
      <c r="B1389" s="19" t="s">
        <v>535</v>
      </c>
      <c r="C1389" s="19"/>
      <c r="D1389" s="18">
        <f t="shared" si="4"/>
        <v>1</v>
      </c>
      <c r="E1389" s="18"/>
      <c r="F1389" s="20" t="s">
        <v>28</v>
      </c>
      <c r="G1389" s="43"/>
      <c r="H1389" s="48">
        <v>42228</v>
      </c>
      <c r="I1389" s="48">
        <v>42228</v>
      </c>
      <c r="J1389" s="46" t="s">
        <v>12</v>
      </c>
      <c r="K1389" s="18"/>
      <c r="L1389" s="17">
        <v>184</v>
      </c>
      <c r="M1389" s="17"/>
    </row>
    <row r="1390" spans="1:13" ht="45" customHeight="1">
      <c r="A1390" s="7" t="s">
        <v>527</v>
      </c>
      <c r="B1390" s="19" t="s">
        <v>535</v>
      </c>
      <c r="C1390" s="19"/>
      <c r="D1390" s="18">
        <f t="shared" si="4"/>
        <v>1</v>
      </c>
      <c r="E1390" s="18"/>
      <c r="F1390" s="20" t="s">
        <v>28</v>
      </c>
      <c r="G1390" s="43"/>
      <c r="H1390" s="48">
        <v>42228</v>
      </c>
      <c r="I1390" s="48">
        <v>42228</v>
      </c>
      <c r="J1390" s="46" t="s">
        <v>12</v>
      </c>
      <c r="K1390" s="18"/>
      <c r="L1390" s="17">
        <v>520</v>
      </c>
      <c r="M1390" s="17"/>
    </row>
    <row r="1391" spans="1:13" ht="45" customHeight="1">
      <c r="A1391" s="7" t="s">
        <v>527</v>
      </c>
      <c r="B1391" s="19" t="s">
        <v>536</v>
      </c>
      <c r="C1391" s="19"/>
      <c r="D1391" s="18">
        <f t="shared" si="4"/>
        <v>1</v>
      </c>
      <c r="E1391" s="18"/>
      <c r="F1391" s="20" t="s">
        <v>28</v>
      </c>
      <c r="G1391" s="43"/>
      <c r="H1391" s="48">
        <v>42254</v>
      </c>
      <c r="I1391" s="48">
        <v>42258</v>
      </c>
      <c r="J1391" s="46" t="s">
        <v>12</v>
      </c>
      <c r="K1391" s="18"/>
      <c r="L1391" s="17">
        <v>144</v>
      </c>
      <c r="M1391" s="17"/>
    </row>
    <row r="1392" spans="1:13" ht="45" customHeight="1">
      <c r="A1392" s="7" t="s">
        <v>527</v>
      </c>
      <c r="B1392" s="19" t="s">
        <v>537</v>
      </c>
      <c r="C1392" s="19"/>
      <c r="D1392" s="18">
        <f t="shared" si="4"/>
        <v>1</v>
      </c>
      <c r="E1392" s="18"/>
      <c r="F1392" s="20" t="s">
        <v>28</v>
      </c>
      <c r="G1392" s="43"/>
      <c r="H1392" s="48">
        <v>42250</v>
      </c>
      <c r="I1392" s="48">
        <v>42261</v>
      </c>
      <c r="J1392" s="46" t="s">
        <v>12</v>
      </c>
      <c r="K1392" s="18"/>
      <c r="L1392" s="17">
        <v>222</v>
      </c>
      <c r="M1392" s="17"/>
    </row>
    <row r="1393" spans="1:13" ht="45" customHeight="1">
      <c r="A1393" s="7" t="s">
        <v>527</v>
      </c>
      <c r="B1393" s="19" t="s">
        <v>536</v>
      </c>
      <c r="C1393" s="19"/>
      <c r="D1393" s="18">
        <f t="shared" si="4"/>
        <v>1</v>
      </c>
      <c r="E1393" s="18"/>
      <c r="F1393" s="20" t="s">
        <v>28</v>
      </c>
      <c r="G1393" s="43"/>
      <c r="H1393" s="48">
        <v>42254</v>
      </c>
      <c r="I1393" s="48">
        <v>42258</v>
      </c>
      <c r="J1393" s="46" t="s">
        <v>12</v>
      </c>
      <c r="K1393" s="18"/>
      <c r="L1393" s="17">
        <v>416</v>
      </c>
      <c r="M1393" s="17"/>
    </row>
    <row r="1394" spans="1:13" ht="45" customHeight="1">
      <c r="A1394" s="7" t="s">
        <v>527</v>
      </c>
      <c r="B1394" s="19" t="s">
        <v>537</v>
      </c>
      <c r="C1394" s="19"/>
      <c r="D1394" s="18">
        <f t="shared" si="4"/>
        <v>1</v>
      </c>
      <c r="E1394" s="18"/>
      <c r="F1394" s="20" t="s">
        <v>28</v>
      </c>
      <c r="G1394" s="43"/>
      <c r="H1394" s="48">
        <v>42250</v>
      </c>
      <c r="I1394" s="48">
        <v>42261</v>
      </c>
      <c r="J1394" s="46" t="s">
        <v>12</v>
      </c>
      <c r="K1394" s="18"/>
      <c r="L1394" s="17">
        <v>557.99</v>
      </c>
      <c r="M1394" s="17"/>
    </row>
    <row r="1395" spans="1:13" ht="45" customHeight="1">
      <c r="A1395" s="7" t="s">
        <v>527</v>
      </c>
      <c r="B1395" s="19" t="s">
        <v>538</v>
      </c>
      <c r="C1395" s="19"/>
      <c r="D1395" s="18">
        <f t="shared" ref="D1395:D1458" si="5">C1395+1</f>
        <v>1</v>
      </c>
      <c r="E1395" s="18"/>
      <c r="F1395" s="20" t="s">
        <v>28</v>
      </c>
      <c r="G1395" s="43"/>
      <c r="H1395" s="48">
        <v>42284</v>
      </c>
      <c r="I1395" s="48">
        <v>42291</v>
      </c>
      <c r="J1395" s="46" t="s">
        <v>12</v>
      </c>
      <c r="K1395" s="18"/>
      <c r="L1395" s="17">
        <v>184</v>
      </c>
      <c r="M1395" s="17"/>
    </row>
    <row r="1396" spans="1:13" ht="45" customHeight="1">
      <c r="A1396" s="7" t="s">
        <v>527</v>
      </c>
      <c r="B1396" s="19" t="s">
        <v>539</v>
      </c>
      <c r="C1396" s="19"/>
      <c r="D1396" s="18">
        <f t="shared" si="5"/>
        <v>1</v>
      </c>
      <c r="E1396" s="18"/>
      <c r="F1396" s="20" t="s">
        <v>28</v>
      </c>
      <c r="G1396" s="43"/>
      <c r="H1396" s="48">
        <v>42291</v>
      </c>
      <c r="I1396" s="48">
        <v>42291</v>
      </c>
      <c r="J1396" s="46" t="s">
        <v>12</v>
      </c>
      <c r="K1396" s="18"/>
      <c r="L1396" s="17">
        <v>144</v>
      </c>
      <c r="M1396" s="17"/>
    </row>
    <row r="1397" spans="1:13" ht="45" customHeight="1">
      <c r="A1397" s="7" t="s">
        <v>527</v>
      </c>
      <c r="B1397" s="19" t="s">
        <v>540</v>
      </c>
      <c r="C1397" s="19"/>
      <c r="D1397" s="18">
        <f t="shared" si="5"/>
        <v>1</v>
      </c>
      <c r="E1397" s="18"/>
      <c r="F1397" s="20" t="s">
        <v>28</v>
      </c>
      <c r="G1397" s="43"/>
      <c r="H1397" s="48">
        <v>42289</v>
      </c>
      <c r="I1397" s="48">
        <v>42289</v>
      </c>
      <c r="J1397" s="46" t="s">
        <v>12</v>
      </c>
      <c r="K1397" s="18"/>
      <c r="L1397" s="17">
        <v>144</v>
      </c>
      <c r="M1397" s="17"/>
    </row>
    <row r="1398" spans="1:13" ht="45" customHeight="1">
      <c r="A1398" s="7" t="s">
        <v>527</v>
      </c>
      <c r="B1398" s="19" t="s">
        <v>539</v>
      </c>
      <c r="C1398" s="19"/>
      <c r="D1398" s="18">
        <f t="shared" si="5"/>
        <v>1</v>
      </c>
      <c r="E1398" s="18"/>
      <c r="F1398" s="20" t="s">
        <v>28</v>
      </c>
      <c r="G1398" s="43"/>
      <c r="H1398" s="48">
        <v>42291</v>
      </c>
      <c r="I1398" s="48">
        <v>42291</v>
      </c>
      <c r="J1398" s="46" t="s">
        <v>12</v>
      </c>
      <c r="K1398" s="18"/>
      <c r="L1398" s="17">
        <v>678</v>
      </c>
      <c r="M1398" s="17"/>
    </row>
    <row r="1399" spans="1:13" ht="45" customHeight="1">
      <c r="A1399" s="7" t="s">
        <v>527</v>
      </c>
      <c r="B1399" s="19" t="s">
        <v>540</v>
      </c>
      <c r="C1399" s="19"/>
      <c r="D1399" s="18">
        <f t="shared" si="5"/>
        <v>1</v>
      </c>
      <c r="E1399" s="18"/>
      <c r="F1399" s="20" t="s">
        <v>28</v>
      </c>
      <c r="G1399" s="43"/>
      <c r="H1399" s="48">
        <v>42289</v>
      </c>
      <c r="I1399" s="48">
        <v>42289</v>
      </c>
      <c r="J1399" s="46" t="s">
        <v>12</v>
      </c>
      <c r="K1399" s="18"/>
      <c r="L1399" s="17">
        <v>509.99</v>
      </c>
      <c r="M1399" s="17"/>
    </row>
    <row r="1400" spans="1:13" ht="45" customHeight="1">
      <c r="A1400" s="7" t="s">
        <v>527</v>
      </c>
      <c r="B1400" s="19" t="s">
        <v>541</v>
      </c>
      <c r="C1400" s="19"/>
      <c r="D1400" s="18">
        <f t="shared" si="5"/>
        <v>1</v>
      </c>
      <c r="E1400" s="18"/>
      <c r="F1400" s="20" t="s">
        <v>28</v>
      </c>
      <c r="G1400" s="43"/>
      <c r="H1400" s="48">
        <v>42341</v>
      </c>
      <c r="I1400" s="48">
        <v>42341</v>
      </c>
      <c r="J1400" s="46" t="s">
        <v>12</v>
      </c>
      <c r="K1400" s="18"/>
      <c r="L1400" s="17">
        <v>184</v>
      </c>
      <c r="M1400" s="17"/>
    </row>
    <row r="1401" spans="1:13" ht="45" customHeight="1">
      <c r="A1401" s="7" t="s">
        <v>527</v>
      </c>
      <c r="B1401" s="19" t="s">
        <v>541</v>
      </c>
      <c r="C1401" s="19"/>
      <c r="D1401" s="18">
        <f t="shared" si="5"/>
        <v>1</v>
      </c>
      <c r="E1401" s="18"/>
      <c r="F1401" s="20" t="s">
        <v>28</v>
      </c>
      <c r="G1401" s="43"/>
      <c r="H1401" s="48">
        <v>42341</v>
      </c>
      <c r="I1401" s="48">
        <v>42341</v>
      </c>
      <c r="J1401" s="46" t="s">
        <v>12</v>
      </c>
      <c r="K1401" s="18"/>
      <c r="L1401" s="17">
        <v>176</v>
      </c>
      <c r="M1401" s="17"/>
    </row>
    <row r="1402" spans="1:13" ht="45" customHeight="1">
      <c r="A1402" s="7" t="s">
        <v>527</v>
      </c>
      <c r="B1402" s="19" t="s">
        <v>542</v>
      </c>
      <c r="C1402" s="19"/>
      <c r="D1402" s="18">
        <f t="shared" si="5"/>
        <v>1</v>
      </c>
      <c r="E1402" s="18"/>
      <c r="F1402" s="20" t="s">
        <v>28</v>
      </c>
      <c r="G1402" s="43"/>
      <c r="H1402" s="48">
        <v>42319</v>
      </c>
      <c r="I1402" s="48">
        <v>42331</v>
      </c>
      <c r="J1402" s="46" t="s">
        <v>12</v>
      </c>
      <c r="K1402" s="18"/>
      <c r="L1402" s="17">
        <v>184</v>
      </c>
      <c r="M1402" s="17"/>
    </row>
    <row r="1403" spans="1:13" ht="45" customHeight="1">
      <c r="A1403" s="7" t="s">
        <v>527</v>
      </c>
      <c r="B1403" s="19" t="s">
        <v>542</v>
      </c>
      <c r="C1403" s="19"/>
      <c r="D1403" s="18">
        <f t="shared" si="5"/>
        <v>1</v>
      </c>
      <c r="E1403" s="18"/>
      <c r="F1403" s="20" t="s">
        <v>28</v>
      </c>
      <c r="G1403" s="43"/>
      <c r="H1403" s="48">
        <v>42319</v>
      </c>
      <c r="I1403" s="48">
        <v>42331</v>
      </c>
      <c r="J1403" s="46" t="s">
        <v>12</v>
      </c>
      <c r="K1403" s="18"/>
      <c r="L1403" s="17">
        <v>370</v>
      </c>
      <c r="M1403" s="17"/>
    </row>
    <row r="1404" spans="1:13" ht="45" customHeight="1">
      <c r="A1404" s="7" t="s">
        <v>543</v>
      </c>
      <c r="B1404" s="19" t="s">
        <v>544</v>
      </c>
      <c r="C1404" s="19"/>
      <c r="D1404" s="18">
        <f t="shared" si="5"/>
        <v>1</v>
      </c>
      <c r="E1404" s="18"/>
      <c r="F1404" s="20" t="s">
        <v>28</v>
      </c>
      <c r="G1404" s="43"/>
      <c r="H1404" s="48">
        <v>42209</v>
      </c>
      <c r="I1404" s="48">
        <v>42209</v>
      </c>
      <c r="J1404" s="46" t="s">
        <v>12</v>
      </c>
      <c r="K1404" s="18"/>
      <c r="L1404" s="17">
        <v>684</v>
      </c>
      <c r="M1404" s="17"/>
    </row>
    <row r="1405" spans="1:13" ht="45" customHeight="1">
      <c r="A1405" s="7" t="s">
        <v>543</v>
      </c>
      <c r="B1405" s="19" t="s">
        <v>545</v>
      </c>
      <c r="C1405" s="19"/>
      <c r="D1405" s="18">
        <f t="shared" si="5"/>
        <v>1</v>
      </c>
      <c r="E1405" s="18"/>
      <c r="F1405" s="20" t="s">
        <v>28</v>
      </c>
      <c r="G1405" s="43"/>
      <c r="H1405" s="48">
        <v>42205</v>
      </c>
      <c r="I1405" s="48">
        <v>42205</v>
      </c>
      <c r="J1405" s="46" t="s">
        <v>12</v>
      </c>
      <c r="K1405" s="18"/>
      <c r="L1405" s="17">
        <v>684</v>
      </c>
      <c r="M1405" s="17"/>
    </row>
    <row r="1406" spans="1:13" ht="45" customHeight="1">
      <c r="A1406" s="7" t="s">
        <v>543</v>
      </c>
      <c r="B1406" s="19" t="s">
        <v>546</v>
      </c>
      <c r="C1406" s="19"/>
      <c r="D1406" s="18">
        <f t="shared" si="5"/>
        <v>1</v>
      </c>
      <c r="E1406" s="18"/>
      <c r="F1406" s="20" t="s">
        <v>28</v>
      </c>
      <c r="G1406" s="43"/>
      <c r="H1406" s="48">
        <v>42211</v>
      </c>
      <c r="I1406" s="48">
        <v>42211</v>
      </c>
      <c r="J1406" s="46" t="s">
        <v>12</v>
      </c>
      <c r="K1406" s="18"/>
      <c r="L1406" s="17">
        <v>684</v>
      </c>
      <c r="M1406" s="17"/>
    </row>
    <row r="1407" spans="1:13" ht="45" customHeight="1">
      <c r="A1407" s="7" t="s">
        <v>543</v>
      </c>
      <c r="B1407" s="19" t="s">
        <v>547</v>
      </c>
      <c r="C1407" s="19"/>
      <c r="D1407" s="18">
        <f t="shared" si="5"/>
        <v>1</v>
      </c>
      <c r="E1407" s="18"/>
      <c r="F1407" s="20" t="s">
        <v>28</v>
      </c>
      <c r="G1407" s="43"/>
      <c r="H1407" s="48">
        <v>42203</v>
      </c>
      <c r="I1407" s="48">
        <v>42203</v>
      </c>
      <c r="J1407" s="46" t="s">
        <v>12</v>
      </c>
      <c r="K1407" s="18"/>
      <c r="L1407" s="17">
        <v>604</v>
      </c>
      <c r="M1407" s="17"/>
    </row>
    <row r="1408" spans="1:13" ht="45" customHeight="1">
      <c r="A1408" s="7" t="s">
        <v>543</v>
      </c>
      <c r="B1408" s="19" t="s">
        <v>548</v>
      </c>
      <c r="C1408" s="19"/>
      <c r="D1408" s="18">
        <f t="shared" si="5"/>
        <v>1</v>
      </c>
      <c r="E1408" s="18"/>
      <c r="F1408" s="20" t="s">
        <v>28</v>
      </c>
      <c r="G1408" s="43"/>
      <c r="H1408" s="48">
        <v>42226</v>
      </c>
      <c r="I1408" s="48">
        <v>42226</v>
      </c>
      <c r="J1408" s="46" t="s">
        <v>12</v>
      </c>
      <c r="K1408" s="18"/>
      <c r="L1408" s="17">
        <v>1004.6</v>
      </c>
      <c r="M1408" s="17"/>
    </row>
    <row r="1409" spans="1:13" ht="45" customHeight="1">
      <c r="A1409" s="7" t="s">
        <v>543</v>
      </c>
      <c r="B1409" s="19" t="s">
        <v>549</v>
      </c>
      <c r="C1409" s="19"/>
      <c r="D1409" s="18">
        <f t="shared" si="5"/>
        <v>1</v>
      </c>
      <c r="E1409" s="18"/>
      <c r="F1409" s="20" t="s">
        <v>28</v>
      </c>
      <c r="G1409" s="43"/>
      <c r="H1409" s="48">
        <v>42213</v>
      </c>
      <c r="I1409" s="48">
        <v>42213</v>
      </c>
      <c r="J1409" s="46" t="s">
        <v>12</v>
      </c>
      <c r="K1409" s="18"/>
      <c r="L1409" s="17">
        <v>684</v>
      </c>
      <c r="M1409" s="17"/>
    </row>
    <row r="1410" spans="1:13" ht="45" customHeight="1">
      <c r="A1410" s="7" t="s">
        <v>543</v>
      </c>
      <c r="B1410" s="19" t="s">
        <v>550</v>
      </c>
      <c r="C1410" s="19"/>
      <c r="D1410" s="18">
        <f t="shared" si="5"/>
        <v>1</v>
      </c>
      <c r="E1410" s="18"/>
      <c r="F1410" s="20" t="s">
        <v>28</v>
      </c>
      <c r="G1410" s="43"/>
      <c r="H1410" s="48">
        <v>42215</v>
      </c>
      <c r="I1410" s="48">
        <v>42215</v>
      </c>
      <c r="J1410" s="46" t="s">
        <v>12</v>
      </c>
      <c r="K1410" s="18"/>
      <c r="L1410" s="17">
        <v>684</v>
      </c>
      <c r="M1410" s="17"/>
    </row>
    <row r="1411" spans="1:13" ht="45" customHeight="1">
      <c r="A1411" s="7" t="s">
        <v>543</v>
      </c>
      <c r="B1411" s="19" t="s">
        <v>550</v>
      </c>
      <c r="C1411" s="19"/>
      <c r="D1411" s="18">
        <f t="shared" si="5"/>
        <v>1</v>
      </c>
      <c r="E1411" s="18"/>
      <c r="F1411" s="20" t="s">
        <v>28</v>
      </c>
      <c r="G1411" s="43"/>
      <c r="H1411" s="48">
        <v>42214</v>
      </c>
      <c r="I1411" s="48">
        <v>42214</v>
      </c>
      <c r="J1411" s="46" t="s">
        <v>12</v>
      </c>
      <c r="K1411" s="18"/>
      <c r="L1411" s="17">
        <v>684</v>
      </c>
      <c r="M1411" s="17"/>
    </row>
    <row r="1412" spans="1:13" ht="45" customHeight="1">
      <c r="A1412" s="7" t="s">
        <v>543</v>
      </c>
      <c r="B1412" s="19" t="s">
        <v>550</v>
      </c>
      <c r="C1412" s="19"/>
      <c r="D1412" s="18">
        <f t="shared" si="5"/>
        <v>1</v>
      </c>
      <c r="E1412" s="18"/>
      <c r="F1412" s="20" t="s">
        <v>28</v>
      </c>
      <c r="G1412" s="43"/>
      <c r="H1412" s="48">
        <v>42206</v>
      </c>
      <c r="I1412" s="48">
        <v>42206</v>
      </c>
      <c r="J1412" s="46" t="s">
        <v>12</v>
      </c>
      <c r="K1412" s="18"/>
      <c r="L1412" s="17">
        <v>684</v>
      </c>
      <c r="M1412" s="17"/>
    </row>
    <row r="1413" spans="1:13" ht="45" customHeight="1">
      <c r="A1413" s="7" t="s">
        <v>543</v>
      </c>
      <c r="B1413" s="19" t="s">
        <v>551</v>
      </c>
      <c r="C1413" s="19"/>
      <c r="D1413" s="18">
        <f t="shared" si="5"/>
        <v>1</v>
      </c>
      <c r="E1413" s="18"/>
      <c r="F1413" s="20" t="s">
        <v>28</v>
      </c>
      <c r="G1413" s="43"/>
      <c r="H1413" s="48">
        <v>42185</v>
      </c>
      <c r="I1413" s="48">
        <v>42185</v>
      </c>
      <c r="J1413" s="46" t="s">
        <v>12</v>
      </c>
      <c r="K1413" s="18"/>
      <c r="L1413" s="17">
        <v>684</v>
      </c>
      <c r="M1413" s="17"/>
    </row>
    <row r="1414" spans="1:13" ht="45" customHeight="1">
      <c r="A1414" s="7" t="s">
        <v>543</v>
      </c>
      <c r="B1414" s="19" t="s">
        <v>552</v>
      </c>
      <c r="C1414" s="19"/>
      <c r="D1414" s="18">
        <f t="shared" si="5"/>
        <v>1</v>
      </c>
      <c r="E1414" s="18"/>
      <c r="F1414" s="20" t="s">
        <v>28</v>
      </c>
      <c r="G1414" s="43"/>
      <c r="H1414" s="48">
        <v>42191</v>
      </c>
      <c r="I1414" s="48">
        <v>42191</v>
      </c>
      <c r="J1414" s="46" t="s">
        <v>12</v>
      </c>
      <c r="K1414" s="18"/>
      <c r="L1414" s="17">
        <v>684</v>
      </c>
      <c r="M1414" s="17"/>
    </row>
    <row r="1415" spans="1:13" ht="45" customHeight="1">
      <c r="A1415" s="7" t="s">
        <v>543</v>
      </c>
      <c r="B1415" s="19" t="s">
        <v>553</v>
      </c>
      <c r="C1415" s="19"/>
      <c r="D1415" s="18">
        <f t="shared" si="5"/>
        <v>1</v>
      </c>
      <c r="E1415" s="18"/>
      <c r="F1415" s="20" t="s">
        <v>28</v>
      </c>
      <c r="G1415" s="43"/>
      <c r="H1415" s="48">
        <v>42185</v>
      </c>
      <c r="I1415" s="48">
        <v>42185</v>
      </c>
      <c r="J1415" s="46" t="s">
        <v>12</v>
      </c>
      <c r="K1415" s="18"/>
      <c r="L1415" s="17">
        <v>684</v>
      </c>
      <c r="M1415" s="17"/>
    </row>
    <row r="1416" spans="1:13" ht="45" customHeight="1">
      <c r="A1416" s="7" t="s">
        <v>543</v>
      </c>
      <c r="B1416" s="19" t="s">
        <v>548</v>
      </c>
      <c r="C1416" s="19"/>
      <c r="D1416" s="18">
        <f t="shared" si="5"/>
        <v>1</v>
      </c>
      <c r="E1416" s="18"/>
      <c r="F1416" s="20" t="s">
        <v>28</v>
      </c>
      <c r="G1416" s="43"/>
      <c r="H1416" s="48">
        <v>42230</v>
      </c>
      <c r="I1416" s="48">
        <v>42230</v>
      </c>
      <c r="J1416" s="46" t="s">
        <v>12</v>
      </c>
      <c r="K1416" s="18"/>
      <c r="L1416" s="17">
        <v>1452</v>
      </c>
      <c r="M1416" s="17"/>
    </row>
    <row r="1417" spans="1:13" ht="45" customHeight="1">
      <c r="A1417" s="7" t="s">
        <v>543</v>
      </c>
      <c r="B1417" s="19" t="s">
        <v>549</v>
      </c>
      <c r="C1417" s="19"/>
      <c r="D1417" s="18">
        <f t="shared" si="5"/>
        <v>1</v>
      </c>
      <c r="E1417" s="18"/>
      <c r="F1417" s="20" t="s">
        <v>28</v>
      </c>
      <c r="G1417" s="43"/>
      <c r="H1417" s="48">
        <v>42213</v>
      </c>
      <c r="I1417" s="48">
        <v>42213</v>
      </c>
      <c r="J1417" s="46" t="s">
        <v>12</v>
      </c>
      <c r="K1417" s="18"/>
      <c r="L1417" s="17">
        <v>422</v>
      </c>
      <c r="M1417" s="17"/>
    </row>
    <row r="1418" spans="1:13" ht="45" customHeight="1">
      <c r="A1418" s="7" t="s">
        <v>543</v>
      </c>
      <c r="B1418" s="19" t="s">
        <v>551</v>
      </c>
      <c r="C1418" s="19"/>
      <c r="D1418" s="18">
        <f t="shared" si="5"/>
        <v>1</v>
      </c>
      <c r="E1418" s="18"/>
      <c r="F1418" s="20" t="s">
        <v>28</v>
      </c>
      <c r="G1418" s="43"/>
      <c r="H1418" s="48">
        <v>42185</v>
      </c>
      <c r="I1418" s="48">
        <v>42185</v>
      </c>
      <c r="J1418" s="46" t="s">
        <v>12</v>
      </c>
      <c r="K1418" s="18"/>
      <c r="L1418" s="17">
        <v>15</v>
      </c>
      <c r="M1418" s="17"/>
    </row>
    <row r="1419" spans="1:13" ht="45" customHeight="1">
      <c r="A1419" s="7" t="s">
        <v>543</v>
      </c>
      <c r="B1419" s="19" t="s">
        <v>551</v>
      </c>
      <c r="C1419" s="19"/>
      <c r="D1419" s="18">
        <f t="shared" si="5"/>
        <v>1</v>
      </c>
      <c r="E1419" s="18"/>
      <c r="F1419" s="20" t="s">
        <v>28</v>
      </c>
      <c r="G1419" s="43"/>
      <c r="H1419" s="48">
        <v>42185</v>
      </c>
      <c r="I1419" s="48">
        <v>42185</v>
      </c>
      <c r="J1419" s="46" t="s">
        <v>12</v>
      </c>
      <c r="K1419" s="18"/>
      <c r="L1419" s="17">
        <v>80</v>
      </c>
      <c r="M1419" s="17"/>
    </row>
    <row r="1420" spans="1:13" ht="45" customHeight="1">
      <c r="A1420" s="7" t="s">
        <v>543</v>
      </c>
      <c r="B1420" s="19" t="s">
        <v>550</v>
      </c>
      <c r="C1420" s="19"/>
      <c r="D1420" s="18">
        <f t="shared" si="5"/>
        <v>1</v>
      </c>
      <c r="E1420" s="18"/>
      <c r="F1420" s="20" t="s">
        <v>28</v>
      </c>
      <c r="G1420" s="43"/>
      <c r="H1420" s="48">
        <v>42206</v>
      </c>
      <c r="I1420" s="48">
        <v>42206</v>
      </c>
      <c r="J1420" s="46" t="s">
        <v>12</v>
      </c>
      <c r="K1420" s="18"/>
      <c r="L1420" s="17">
        <v>204</v>
      </c>
      <c r="M1420" s="17"/>
    </row>
    <row r="1421" spans="1:13" ht="45" customHeight="1">
      <c r="A1421" s="7" t="s">
        <v>543</v>
      </c>
      <c r="B1421" s="19" t="s">
        <v>553</v>
      </c>
      <c r="C1421" s="19"/>
      <c r="D1421" s="18">
        <f t="shared" si="5"/>
        <v>1</v>
      </c>
      <c r="E1421" s="18"/>
      <c r="F1421" s="20" t="s">
        <v>28</v>
      </c>
      <c r="G1421" s="43"/>
      <c r="H1421" s="48">
        <v>42185</v>
      </c>
      <c r="I1421" s="48">
        <v>42185</v>
      </c>
      <c r="J1421" s="46" t="s">
        <v>12</v>
      </c>
      <c r="K1421" s="18"/>
      <c r="L1421" s="17">
        <v>12</v>
      </c>
      <c r="M1421" s="17"/>
    </row>
    <row r="1422" spans="1:13" ht="45" customHeight="1">
      <c r="A1422" s="7" t="s">
        <v>543</v>
      </c>
      <c r="B1422" s="19" t="s">
        <v>13</v>
      </c>
      <c r="C1422" s="19"/>
      <c r="D1422" s="18">
        <f t="shared" si="5"/>
        <v>1</v>
      </c>
      <c r="E1422" s="18"/>
      <c r="F1422" s="20" t="s">
        <v>14</v>
      </c>
      <c r="G1422" s="43"/>
      <c r="H1422" s="48">
        <v>42185</v>
      </c>
      <c r="I1422" s="48">
        <v>42185</v>
      </c>
      <c r="J1422" s="46" t="s">
        <v>12</v>
      </c>
      <c r="K1422" s="18"/>
      <c r="L1422" s="17">
        <v>1620</v>
      </c>
      <c r="M1422" s="17"/>
    </row>
    <row r="1423" spans="1:13" ht="45" customHeight="1">
      <c r="A1423" s="7" t="s">
        <v>543</v>
      </c>
      <c r="B1423" s="19" t="s">
        <v>554</v>
      </c>
      <c r="C1423" s="19"/>
      <c r="D1423" s="18">
        <f t="shared" si="5"/>
        <v>1</v>
      </c>
      <c r="E1423" s="18"/>
      <c r="F1423" s="20" t="s">
        <v>28</v>
      </c>
      <c r="G1423" s="43"/>
      <c r="H1423" s="48">
        <v>42296</v>
      </c>
      <c r="I1423" s="48">
        <v>42296</v>
      </c>
      <c r="J1423" s="46" t="s">
        <v>12</v>
      </c>
      <c r="K1423" s="18"/>
      <c r="L1423" s="17">
        <v>684</v>
      </c>
      <c r="M1423" s="17"/>
    </row>
    <row r="1424" spans="1:13" ht="45" customHeight="1">
      <c r="A1424" s="7" t="s">
        <v>543</v>
      </c>
      <c r="B1424" s="19" t="s">
        <v>555</v>
      </c>
      <c r="C1424" s="19"/>
      <c r="D1424" s="18">
        <f t="shared" si="5"/>
        <v>1</v>
      </c>
      <c r="E1424" s="18"/>
      <c r="F1424" s="20" t="s">
        <v>28</v>
      </c>
      <c r="G1424" s="43"/>
      <c r="H1424" s="48">
        <v>42264</v>
      </c>
      <c r="I1424" s="48">
        <v>42264</v>
      </c>
      <c r="J1424" s="46" t="s">
        <v>12</v>
      </c>
      <c r="K1424" s="18"/>
      <c r="L1424" s="17">
        <v>684</v>
      </c>
      <c r="M1424" s="17"/>
    </row>
    <row r="1425" spans="1:13" ht="45" customHeight="1">
      <c r="A1425" s="7" t="s">
        <v>543</v>
      </c>
      <c r="B1425" s="19" t="s">
        <v>556</v>
      </c>
      <c r="C1425" s="19"/>
      <c r="D1425" s="18">
        <f t="shared" si="5"/>
        <v>1</v>
      </c>
      <c r="E1425" s="18"/>
      <c r="F1425" s="20" t="s">
        <v>28</v>
      </c>
      <c r="G1425" s="43"/>
      <c r="H1425" s="48">
        <v>42298</v>
      </c>
      <c r="I1425" s="48">
        <v>42298</v>
      </c>
      <c r="J1425" s="46" t="s">
        <v>12</v>
      </c>
      <c r="K1425" s="18"/>
      <c r="L1425" s="17">
        <v>684</v>
      </c>
      <c r="M1425" s="17"/>
    </row>
    <row r="1426" spans="1:13" ht="45" customHeight="1">
      <c r="A1426" s="7" t="s">
        <v>543</v>
      </c>
      <c r="B1426" s="19" t="s">
        <v>556</v>
      </c>
      <c r="C1426" s="19"/>
      <c r="D1426" s="18">
        <f t="shared" si="5"/>
        <v>1</v>
      </c>
      <c r="E1426" s="18"/>
      <c r="F1426" s="20" t="s">
        <v>28</v>
      </c>
      <c r="G1426" s="43"/>
      <c r="H1426" s="48">
        <v>42285</v>
      </c>
      <c r="I1426" s="48">
        <v>42285</v>
      </c>
      <c r="J1426" s="46" t="s">
        <v>12</v>
      </c>
      <c r="K1426" s="18"/>
      <c r="L1426" s="17">
        <v>684</v>
      </c>
      <c r="M1426" s="17"/>
    </row>
    <row r="1427" spans="1:13" ht="45" customHeight="1">
      <c r="A1427" s="7" t="s">
        <v>543</v>
      </c>
      <c r="B1427" s="19" t="s">
        <v>556</v>
      </c>
      <c r="C1427" s="19"/>
      <c r="D1427" s="18">
        <f t="shared" si="5"/>
        <v>1</v>
      </c>
      <c r="E1427" s="18"/>
      <c r="F1427" s="20" t="s">
        <v>28</v>
      </c>
      <c r="G1427" s="43"/>
      <c r="H1427" s="48">
        <v>42228</v>
      </c>
      <c r="I1427" s="48">
        <v>42228</v>
      </c>
      <c r="J1427" s="46" t="s">
        <v>12</v>
      </c>
      <c r="K1427" s="18"/>
      <c r="L1427" s="17">
        <v>632</v>
      </c>
      <c r="M1427" s="17"/>
    </row>
    <row r="1428" spans="1:13" ht="45" customHeight="1">
      <c r="A1428" s="7" t="s">
        <v>543</v>
      </c>
      <c r="B1428" s="19" t="s">
        <v>556</v>
      </c>
      <c r="C1428" s="19"/>
      <c r="D1428" s="18">
        <f t="shared" si="5"/>
        <v>1</v>
      </c>
      <c r="E1428" s="18"/>
      <c r="F1428" s="20" t="s">
        <v>28</v>
      </c>
      <c r="G1428" s="43"/>
      <c r="H1428" s="48">
        <v>42343</v>
      </c>
      <c r="I1428" s="48">
        <v>42343</v>
      </c>
      <c r="J1428" s="46" t="s">
        <v>12</v>
      </c>
      <c r="K1428" s="18"/>
      <c r="L1428" s="17">
        <v>684</v>
      </c>
      <c r="M1428" s="17"/>
    </row>
    <row r="1429" spans="1:13" ht="45" customHeight="1">
      <c r="A1429" s="7" t="s">
        <v>543</v>
      </c>
      <c r="B1429" s="19" t="s">
        <v>557</v>
      </c>
      <c r="C1429" s="19"/>
      <c r="D1429" s="18">
        <f t="shared" si="5"/>
        <v>1</v>
      </c>
      <c r="E1429" s="18"/>
      <c r="F1429" s="20" t="s">
        <v>28</v>
      </c>
      <c r="G1429" s="43"/>
      <c r="H1429" s="48">
        <v>42339</v>
      </c>
      <c r="I1429" s="48">
        <v>42339</v>
      </c>
      <c r="J1429" s="46" t="s">
        <v>12</v>
      </c>
      <c r="K1429" s="18"/>
      <c r="L1429" s="17">
        <v>684</v>
      </c>
      <c r="M1429" s="17"/>
    </row>
    <row r="1430" spans="1:13" ht="45" customHeight="1">
      <c r="A1430" s="7" t="s">
        <v>543</v>
      </c>
      <c r="B1430" s="19" t="s">
        <v>558</v>
      </c>
      <c r="C1430" s="19"/>
      <c r="D1430" s="18">
        <f t="shared" si="5"/>
        <v>1</v>
      </c>
      <c r="E1430" s="18"/>
      <c r="F1430" s="20" t="s">
        <v>28</v>
      </c>
      <c r="G1430" s="43"/>
      <c r="H1430" s="48">
        <v>42237</v>
      </c>
      <c r="I1430" s="48">
        <v>42237</v>
      </c>
      <c r="J1430" s="46" t="s">
        <v>12</v>
      </c>
      <c r="K1430" s="18"/>
      <c r="L1430" s="17">
        <v>684</v>
      </c>
      <c r="M1430" s="17"/>
    </row>
    <row r="1431" spans="1:13" ht="45" customHeight="1">
      <c r="A1431" s="7" t="s">
        <v>543</v>
      </c>
      <c r="B1431" s="19" t="s">
        <v>559</v>
      </c>
      <c r="C1431" s="19"/>
      <c r="D1431" s="18">
        <f t="shared" si="5"/>
        <v>1</v>
      </c>
      <c r="E1431" s="18"/>
      <c r="F1431" s="20" t="s">
        <v>28</v>
      </c>
      <c r="G1431" s="43"/>
      <c r="H1431" s="48">
        <v>42249</v>
      </c>
      <c r="I1431" s="48">
        <v>42249</v>
      </c>
      <c r="J1431" s="46" t="s">
        <v>12</v>
      </c>
      <c r="K1431" s="18"/>
      <c r="L1431" s="17">
        <v>684</v>
      </c>
      <c r="M1431" s="17"/>
    </row>
    <row r="1432" spans="1:13" ht="45" customHeight="1">
      <c r="A1432" s="7" t="s">
        <v>543</v>
      </c>
      <c r="B1432" s="19" t="s">
        <v>554</v>
      </c>
      <c r="C1432" s="19"/>
      <c r="D1432" s="18">
        <f t="shared" si="5"/>
        <v>1</v>
      </c>
      <c r="E1432" s="18"/>
      <c r="F1432" s="20" t="s">
        <v>28</v>
      </c>
      <c r="G1432" s="43"/>
      <c r="H1432" s="48">
        <v>42296</v>
      </c>
      <c r="I1432" s="48">
        <v>42296</v>
      </c>
      <c r="J1432" s="46" t="s">
        <v>12</v>
      </c>
      <c r="K1432" s="18"/>
      <c r="L1432" s="17">
        <v>92.5</v>
      </c>
      <c r="M1432" s="17"/>
    </row>
    <row r="1433" spans="1:13" ht="45" customHeight="1">
      <c r="A1433" s="7" t="s">
        <v>543</v>
      </c>
      <c r="B1433" s="19" t="s">
        <v>555</v>
      </c>
      <c r="C1433" s="19"/>
      <c r="D1433" s="18">
        <f t="shared" si="5"/>
        <v>1</v>
      </c>
      <c r="E1433" s="18"/>
      <c r="F1433" s="20" t="s">
        <v>28</v>
      </c>
      <c r="G1433" s="43"/>
      <c r="H1433" s="48">
        <v>42264</v>
      </c>
      <c r="I1433" s="48">
        <v>42264</v>
      </c>
      <c r="J1433" s="46" t="s">
        <v>12</v>
      </c>
      <c r="K1433" s="18"/>
      <c r="L1433" s="17">
        <v>46</v>
      </c>
      <c r="M1433" s="17"/>
    </row>
    <row r="1434" spans="1:13" ht="45" customHeight="1">
      <c r="A1434" s="7" t="s">
        <v>543</v>
      </c>
      <c r="B1434" s="19" t="s">
        <v>556</v>
      </c>
      <c r="C1434" s="19"/>
      <c r="D1434" s="18">
        <f t="shared" si="5"/>
        <v>1</v>
      </c>
      <c r="E1434" s="18"/>
      <c r="F1434" s="20" t="s">
        <v>28</v>
      </c>
      <c r="G1434" s="43"/>
      <c r="H1434" s="48">
        <v>42285</v>
      </c>
      <c r="I1434" s="48">
        <v>42285</v>
      </c>
      <c r="J1434" s="46" t="s">
        <v>12</v>
      </c>
      <c r="K1434" s="18"/>
      <c r="L1434" s="17">
        <v>201</v>
      </c>
      <c r="M1434" s="17"/>
    </row>
    <row r="1435" spans="1:13" ht="45" customHeight="1">
      <c r="A1435" s="7" t="s">
        <v>543</v>
      </c>
      <c r="B1435" s="19" t="s">
        <v>557</v>
      </c>
      <c r="C1435" s="19"/>
      <c r="D1435" s="18">
        <f t="shared" si="5"/>
        <v>1</v>
      </c>
      <c r="E1435" s="18"/>
      <c r="F1435" s="20" t="s">
        <v>28</v>
      </c>
      <c r="G1435" s="43"/>
      <c r="H1435" s="48">
        <v>42339</v>
      </c>
      <c r="I1435" s="48">
        <v>42339</v>
      </c>
      <c r="J1435" s="46" t="s">
        <v>12</v>
      </c>
      <c r="K1435" s="18"/>
      <c r="L1435" s="17">
        <v>82</v>
      </c>
      <c r="M1435" s="17"/>
    </row>
    <row r="1436" spans="1:13" ht="45" customHeight="1">
      <c r="A1436" s="7" t="s">
        <v>543</v>
      </c>
      <c r="B1436" s="19" t="s">
        <v>558</v>
      </c>
      <c r="C1436" s="19"/>
      <c r="D1436" s="18">
        <f t="shared" si="5"/>
        <v>1</v>
      </c>
      <c r="E1436" s="18"/>
      <c r="F1436" s="20" t="s">
        <v>28</v>
      </c>
      <c r="G1436" s="43"/>
      <c r="H1436" s="48">
        <v>42237</v>
      </c>
      <c r="I1436" s="48">
        <v>42237</v>
      </c>
      <c r="J1436" s="46" t="s">
        <v>12</v>
      </c>
      <c r="K1436" s="18"/>
      <c r="L1436" s="17">
        <v>93</v>
      </c>
      <c r="M1436" s="17"/>
    </row>
    <row r="1437" spans="1:13" ht="45" customHeight="1">
      <c r="A1437" s="7" t="s">
        <v>543</v>
      </c>
      <c r="B1437" s="19" t="s">
        <v>560</v>
      </c>
      <c r="C1437" s="19"/>
      <c r="D1437" s="18">
        <f t="shared" si="5"/>
        <v>1</v>
      </c>
      <c r="E1437" s="18"/>
      <c r="F1437" s="20" t="s">
        <v>561</v>
      </c>
      <c r="G1437" s="43"/>
      <c r="H1437" s="48">
        <v>42243</v>
      </c>
      <c r="I1437" s="48">
        <v>42243</v>
      </c>
      <c r="J1437" s="46" t="s">
        <v>12</v>
      </c>
      <c r="K1437" s="18"/>
      <c r="L1437" s="17">
        <v>640</v>
      </c>
      <c r="M1437" s="17"/>
    </row>
    <row r="1438" spans="1:13" ht="45" customHeight="1">
      <c r="A1438" s="7" t="s">
        <v>543</v>
      </c>
      <c r="B1438" s="19" t="s">
        <v>559</v>
      </c>
      <c r="C1438" s="19"/>
      <c r="D1438" s="18">
        <f t="shared" si="5"/>
        <v>1</v>
      </c>
      <c r="E1438" s="18"/>
      <c r="F1438" s="20" t="s">
        <v>28</v>
      </c>
      <c r="G1438" s="43"/>
      <c r="H1438" s="48">
        <v>42249</v>
      </c>
      <c r="I1438" s="48">
        <v>42249</v>
      </c>
      <c r="J1438" s="46" t="s">
        <v>12</v>
      </c>
      <c r="K1438" s="18"/>
      <c r="L1438" s="17">
        <v>197</v>
      </c>
      <c r="M1438" s="17"/>
    </row>
    <row r="1439" spans="1:13" ht="45" customHeight="1">
      <c r="A1439" s="7" t="s">
        <v>543</v>
      </c>
      <c r="B1439" s="19" t="s">
        <v>13</v>
      </c>
      <c r="C1439" s="19"/>
      <c r="D1439" s="18">
        <f t="shared" si="5"/>
        <v>1</v>
      </c>
      <c r="E1439" s="18"/>
      <c r="F1439" s="20" t="s">
        <v>14</v>
      </c>
      <c r="G1439" s="43"/>
      <c r="H1439" s="48">
        <v>42249</v>
      </c>
      <c r="I1439" s="48">
        <v>42249</v>
      </c>
      <c r="J1439" s="46" t="s">
        <v>12</v>
      </c>
      <c r="K1439" s="18"/>
      <c r="L1439" s="17">
        <v>4270</v>
      </c>
      <c r="M1439" s="17"/>
    </row>
    <row r="1440" spans="1:13" ht="45" customHeight="1">
      <c r="A1440" s="7" t="s">
        <v>543</v>
      </c>
      <c r="B1440" s="19" t="s">
        <v>562</v>
      </c>
      <c r="C1440" s="19"/>
      <c r="D1440" s="18">
        <f t="shared" si="5"/>
        <v>1</v>
      </c>
      <c r="E1440" s="18"/>
      <c r="F1440" s="20" t="s">
        <v>28</v>
      </c>
      <c r="G1440" s="43"/>
      <c r="H1440" s="48">
        <v>42349</v>
      </c>
      <c r="I1440" s="48">
        <v>42349</v>
      </c>
      <c r="J1440" s="46" t="s">
        <v>12</v>
      </c>
      <c r="K1440" s="18"/>
      <c r="L1440" s="17">
        <v>184</v>
      </c>
      <c r="M1440" s="17"/>
    </row>
    <row r="1441" spans="1:13" ht="45" customHeight="1">
      <c r="A1441" s="7" t="s">
        <v>543</v>
      </c>
      <c r="B1441" s="19" t="s">
        <v>562</v>
      </c>
      <c r="C1441" s="19"/>
      <c r="D1441" s="18">
        <f t="shared" si="5"/>
        <v>1</v>
      </c>
      <c r="E1441" s="18"/>
      <c r="F1441" s="20" t="s">
        <v>28</v>
      </c>
      <c r="G1441" s="43"/>
      <c r="H1441" s="48">
        <v>42357</v>
      </c>
      <c r="I1441" s="48">
        <v>42357</v>
      </c>
      <c r="J1441" s="46" t="s">
        <v>12</v>
      </c>
      <c r="K1441" s="18"/>
      <c r="L1441" s="17">
        <v>184</v>
      </c>
      <c r="M1441" s="17"/>
    </row>
    <row r="1442" spans="1:13" ht="45" customHeight="1">
      <c r="A1442" s="7" t="s">
        <v>543</v>
      </c>
      <c r="B1442" s="19" t="s">
        <v>562</v>
      </c>
      <c r="C1442" s="19"/>
      <c r="D1442" s="18">
        <f t="shared" si="5"/>
        <v>1</v>
      </c>
      <c r="E1442" s="18"/>
      <c r="F1442" s="20" t="s">
        <v>28</v>
      </c>
      <c r="G1442" s="43"/>
      <c r="H1442" s="48">
        <v>42350</v>
      </c>
      <c r="I1442" s="48">
        <v>42350</v>
      </c>
      <c r="J1442" s="46" t="s">
        <v>12</v>
      </c>
      <c r="K1442" s="18"/>
      <c r="L1442" s="17">
        <v>184</v>
      </c>
      <c r="M1442" s="17"/>
    </row>
    <row r="1443" spans="1:13" ht="45" customHeight="1">
      <c r="A1443" s="7" t="s">
        <v>543</v>
      </c>
      <c r="B1443" s="19" t="s">
        <v>562</v>
      </c>
      <c r="C1443" s="19"/>
      <c r="D1443" s="18">
        <f t="shared" si="5"/>
        <v>1</v>
      </c>
      <c r="E1443" s="18"/>
      <c r="F1443" s="20" t="s">
        <v>28</v>
      </c>
      <c r="G1443" s="43"/>
      <c r="H1443" s="48">
        <v>42349</v>
      </c>
      <c r="I1443" s="48">
        <v>42349</v>
      </c>
      <c r="J1443" s="46" t="s">
        <v>12</v>
      </c>
      <c r="K1443" s="18"/>
      <c r="L1443" s="17">
        <v>500</v>
      </c>
      <c r="M1443" s="17"/>
    </row>
    <row r="1444" spans="1:13" ht="45" customHeight="1">
      <c r="A1444" s="7" t="s">
        <v>543</v>
      </c>
      <c r="B1444" s="19" t="s">
        <v>562</v>
      </c>
      <c r="C1444" s="19"/>
      <c r="D1444" s="18">
        <f t="shared" si="5"/>
        <v>1</v>
      </c>
      <c r="E1444" s="18"/>
      <c r="F1444" s="20" t="s">
        <v>28</v>
      </c>
      <c r="G1444" s="43"/>
      <c r="H1444" s="48">
        <v>42357</v>
      </c>
      <c r="I1444" s="48">
        <v>42357</v>
      </c>
      <c r="J1444" s="46" t="s">
        <v>12</v>
      </c>
      <c r="K1444" s="18"/>
      <c r="L1444" s="17">
        <v>500</v>
      </c>
      <c r="M1444" s="17"/>
    </row>
    <row r="1445" spans="1:13" ht="45" customHeight="1">
      <c r="A1445" s="7" t="s">
        <v>543</v>
      </c>
      <c r="B1445" s="19" t="s">
        <v>562</v>
      </c>
      <c r="C1445" s="19"/>
      <c r="D1445" s="18">
        <f t="shared" si="5"/>
        <v>1</v>
      </c>
      <c r="E1445" s="18"/>
      <c r="F1445" s="20" t="s">
        <v>28</v>
      </c>
      <c r="G1445" s="43"/>
      <c r="H1445" s="48">
        <v>42350</v>
      </c>
      <c r="I1445" s="48">
        <v>42350</v>
      </c>
      <c r="J1445" s="46" t="s">
        <v>12</v>
      </c>
      <c r="K1445" s="18"/>
      <c r="L1445" s="17">
        <v>500</v>
      </c>
      <c r="M1445" s="17"/>
    </row>
    <row r="1446" spans="1:13" ht="45" customHeight="1">
      <c r="A1446" s="7" t="s">
        <v>543</v>
      </c>
      <c r="B1446" s="19" t="s">
        <v>13</v>
      </c>
      <c r="C1446" s="19"/>
      <c r="D1446" s="18">
        <f t="shared" si="5"/>
        <v>1</v>
      </c>
      <c r="E1446" s="18"/>
      <c r="F1446" s="20" t="s">
        <v>14</v>
      </c>
      <c r="G1446" s="43"/>
      <c r="H1446" s="48">
        <v>42350</v>
      </c>
      <c r="I1446" s="48">
        <v>42350</v>
      </c>
      <c r="J1446" s="46" t="s">
        <v>12</v>
      </c>
      <c r="K1446" s="18"/>
      <c r="L1446" s="17">
        <v>144</v>
      </c>
      <c r="M1446" s="17"/>
    </row>
    <row r="1447" spans="1:13" ht="45" customHeight="1">
      <c r="A1447" s="7" t="s">
        <v>563</v>
      </c>
      <c r="B1447" s="19" t="s">
        <v>564</v>
      </c>
      <c r="C1447" s="19"/>
      <c r="D1447" s="18">
        <f t="shared" si="5"/>
        <v>1</v>
      </c>
      <c r="E1447" s="18"/>
      <c r="F1447" s="20" t="s">
        <v>28</v>
      </c>
      <c r="G1447" s="43"/>
      <c r="H1447" s="48">
        <v>42107</v>
      </c>
      <c r="I1447" s="48">
        <v>42107</v>
      </c>
      <c r="J1447" s="46" t="s">
        <v>12</v>
      </c>
      <c r="K1447" s="18"/>
      <c r="L1447" s="17">
        <v>483.99</v>
      </c>
      <c r="M1447" s="17"/>
    </row>
    <row r="1448" spans="1:13" ht="45" customHeight="1">
      <c r="A1448" s="7" t="s">
        <v>563</v>
      </c>
      <c r="B1448" s="19" t="s">
        <v>564</v>
      </c>
      <c r="C1448" s="19"/>
      <c r="D1448" s="18">
        <f t="shared" si="5"/>
        <v>1</v>
      </c>
      <c r="E1448" s="18"/>
      <c r="F1448" s="20" t="s">
        <v>28</v>
      </c>
      <c r="G1448" s="43"/>
      <c r="H1448" s="48">
        <v>42107</v>
      </c>
      <c r="I1448" s="48">
        <v>42107</v>
      </c>
      <c r="J1448" s="46" t="s">
        <v>12</v>
      </c>
      <c r="K1448" s="18"/>
      <c r="L1448" s="17">
        <v>729</v>
      </c>
      <c r="M1448" s="17"/>
    </row>
    <row r="1449" spans="1:13" ht="45" customHeight="1">
      <c r="A1449" s="7" t="s">
        <v>563</v>
      </c>
      <c r="B1449" s="19" t="s">
        <v>565</v>
      </c>
      <c r="C1449" s="19"/>
      <c r="D1449" s="18">
        <f t="shared" si="5"/>
        <v>1</v>
      </c>
      <c r="E1449" s="18"/>
      <c r="F1449" s="20" t="s">
        <v>28</v>
      </c>
      <c r="G1449" s="43"/>
      <c r="H1449" s="48">
        <v>42236</v>
      </c>
      <c r="I1449" s="48">
        <v>42236</v>
      </c>
      <c r="J1449" s="46" t="s">
        <v>12</v>
      </c>
      <c r="K1449" s="18"/>
      <c r="L1449" s="17">
        <v>256</v>
      </c>
      <c r="M1449" s="17"/>
    </row>
    <row r="1450" spans="1:13" ht="45" customHeight="1">
      <c r="A1450" s="7" t="s">
        <v>563</v>
      </c>
      <c r="B1450" s="19" t="s">
        <v>566</v>
      </c>
      <c r="C1450" s="19"/>
      <c r="D1450" s="18">
        <f t="shared" si="5"/>
        <v>1</v>
      </c>
      <c r="E1450" s="18"/>
      <c r="F1450" s="20" t="s">
        <v>28</v>
      </c>
      <c r="G1450" s="43"/>
      <c r="H1450" s="48">
        <v>42233</v>
      </c>
      <c r="I1450" s="48">
        <v>42233</v>
      </c>
      <c r="J1450" s="46" t="s">
        <v>12</v>
      </c>
      <c r="K1450" s="18"/>
      <c r="L1450" s="17">
        <v>306</v>
      </c>
      <c r="M1450" s="17"/>
    </row>
    <row r="1451" spans="1:13" ht="45" customHeight="1">
      <c r="A1451" s="7" t="s">
        <v>563</v>
      </c>
      <c r="B1451" s="19" t="s">
        <v>567</v>
      </c>
      <c r="C1451" s="19"/>
      <c r="D1451" s="18">
        <f t="shared" si="5"/>
        <v>1</v>
      </c>
      <c r="E1451" s="18"/>
      <c r="F1451" s="20" t="s">
        <v>28</v>
      </c>
      <c r="G1451" s="43"/>
      <c r="H1451" s="48">
        <v>42236</v>
      </c>
      <c r="I1451" s="48">
        <v>42236</v>
      </c>
      <c r="J1451" s="46" t="s">
        <v>12</v>
      </c>
      <c r="K1451" s="18"/>
      <c r="L1451" s="17">
        <v>234</v>
      </c>
      <c r="M1451" s="17"/>
    </row>
    <row r="1452" spans="1:13" ht="45" customHeight="1">
      <c r="A1452" s="7" t="s">
        <v>563</v>
      </c>
      <c r="B1452" s="19" t="s">
        <v>13</v>
      </c>
      <c r="C1452" s="19"/>
      <c r="D1452" s="18">
        <f t="shared" si="5"/>
        <v>1</v>
      </c>
      <c r="E1452" s="18"/>
      <c r="F1452" s="20" t="s">
        <v>14</v>
      </c>
      <c r="G1452" s="43"/>
      <c r="H1452" s="48">
        <v>42236</v>
      </c>
      <c r="I1452" s="48">
        <v>42236</v>
      </c>
      <c r="J1452" s="46" t="s">
        <v>12</v>
      </c>
      <c r="K1452" s="18"/>
      <c r="L1452" s="17">
        <v>270</v>
      </c>
      <c r="M1452" s="17"/>
    </row>
    <row r="1453" spans="1:13" ht="45" customHeight="1">
      <c r="A1453" s="7" t="s">
        <v>568</v>
      </c>
      <c r="B1453" s="19" t="s">
        <v>569</v>
      </c>
      <c r="C1453" s="19"/>
      <c r="D1453" s="18">
        <f t="shared" si="5"/>
        <v>1</v>
      </c>
      <c r="E1453" s="18"/>
      <c r="F1453" s="20" t="s">
        <v>28</v>
      </c>
      <c r="G1453" s="43"/>
      <c r="H1453" s="48">
        <v>42298</v>
      </c>
      <c r="I1453" s="48">
        <v>42298</v>
      </c>
      <c r="J1453" s="46" t="s">
        <v>12</v>
      </c>
      <c r="K1453" s="18"/>
      <c r="L1453" s="17">
        <v>684</v>
      </c>
      <c r="M1453" s="17"/>
    </row>
    <row r="1454" spans="1:13" ht="45" customHeight="1">
      <c r="A1454" s="7" t="s">
        <v>568</v>
      </c>
      <c r="B1454" s="19" t="s">
        <v>569</v>
      </c>
      <c r="C1454" s="19"/>
      <c r="D1454" s="18">
        <f t="shared" si="5"/>
        <v>1</v>
      </c>
      <c r="E1454" s="18"/>
      <c r="F1454" s="20" t="s">
        <v>28</v>
      </c>
      <c r="G1454" s="43"/>
      <c r="H1454" s="48">
        <v>42298</v>
      </c>
      <c r="I1454" s="48">
        <v>42298</v>
      </c>
      <c r="J1454" s="46" t="s">
        <v>12</v>
      </c>
      <c r="K1454" s="18"/>
      <c r="L1454" s="17">
        <v>400</v>
      </c>
      <c r="M1454" s="17"/>
    </row>
    <row r="1455" spans="1:13" ht="45" customHeight="1">
      <c r="A1455" s="7" t="s">
        <v>568</v>
      </c>
      <c r="B1455" s="19" t="s">
        <v>570</v>
      </c>
      <c r="C1455" s="19"/>
      <c r="D1455" s="18">
        <f t="shared" si="5"/>
        <v>1</v>
      </c>
      <c r="E1455" s="18"/>
      <c r="F1455" s="20" t="s">
        <v>28</v>
      </c>
      <c r="G1455" s="43"/>
      <c r="H1455" s="48">
        <v>42321</v>
      </c>
      <c r="I1455" s="48">
        <v>42321</v>
      </c>
      <c r="J1455" s="46" t="s">
        <v>12</v>
      </c>
      <c r="K1455" s="18"/>
      <c r="L1455" s="17">
        <v>684</v>
      </c>
      <c r="M1455" s="17"/>
    </row>
    <row r="1456" spans="1:13" ht="45" customHeight="1">
      <c r="A1456" s="7" t="s">
        <v>568</v>
      </c>
      <c r="B1456" s="19" t="s">
        <v>570</v>
      </c>
      <c r="C1456" s="19"/>
      <c r="D1456" s="18">
        <f t="shared" si="5"/>
        <v>1</v>
      </c>
      <c r="E1456" s="18"/>
      <c r="F1456" s="20" t="s">
        <v>28</v>
      </c>
      <c r="G1456" s="43"/>
      <c r="H1456" s="48">
        <v>42321</v>
      </c>
      <c r="I1456" s="48">
        <v>42321</v>
      </c>
      <c r="J1456" s="46" t="s">
        <v>12</v>
      </c>
      <c r="K1456" s="18"/>
      <c r="L1456" s="17">
        <v>218</v>
      </c>
      <c r="M1456" s="17"/>
    </row>
    <row r="1457" spans="1:13" ht="45" customHeight="1">
      <c r="A1457" s="7" t="s">
        <v>571</v>
      </c>
      <c r="B1457" s="19" t="s">
        <v>572</v>
      </c>
      <c r="C1457" s="19"/>
      <c r="D1457" s="18">
        <f t="shared" si="5"/>
        <v>1</v>
      </c>
      <c r="E1457" s="18"/>
      <c r="F1457" s="20" t="s">
        <v>14</v>
      </c>
      <c r="G1457" s="43"/>
      <c r="H1457" s="48">
        <v>42151</v>
      </c>
      <c r="I1457" s="48">
        <v>42151</v>
      </c>
      <c r="J1457" s="46" t="s">
        <v>12</v>
      </c>
      <c r="K1457" s="18"/>
      <c r="L1457" s="17">
        <v>70</v>
      </c>
      <c r="M1457" s="17"/>
    </row>
    <row r="1458" spans="1:13" ht="45" customHeight="1">
      <c r="A1458" s="7" t="s">
        <v>571</v>
      </c>
      <c r="B1458" s="19" t="s">
        <v>13</v>
      </c>
      <c r="C1458" s="19"/>
      <c r="D1458" s="18">
        <f t="shared" si="5"/>
        <v>1</v>
      </c>
      <c r="E1458" s="18"/>
      <c r="F1458" s="20" t="s">
        <v>14</v>
      </c>
      <c r="G1458" s="43"/>
      <c r="H1458" s="48">
        <v>42233</v>
      </c>
      <c r="I1458" s="48">
        <v>42233</v>
      </c>
      <c r="J1458" s="46" t="s">
        <v>12</v>
      </c>
      <c r="K1458" s="18"/>
      <c r="L1458" s="17">
        <v>210</v>
      </c>
      <c r="M1458" s="17"/>
    </row>
    <row r="1459" spans="1:13" ht="45" customHeight="1">
      <c r="A1459" s="7" t="s">
        <v>571</v>
      </c>
      <c r="B1459" s="19" t="s">
        <v>13</v>
      </c>
      <c r="C1459" s="19"/>
      <c r="D1459" s="18">
        <f t="shared" ref="D1459:D1522" si="6">C1459+1</f>
        <v>1</v>
      </c>
      <c r="E1459" s="18"/>
      <c r="F1459" s="20" t="s">
        <v>14</v>
      </c>
      <c r="G1459" s="43"/>
      <c r="H1459" s="48">
        <v>42279</v>
      </c>
      <c r="I1459" s="48">
        <v>42279</v>
      </c>
      <c r="J1459" s="46" t="s">
        <v>12</v>
      </c>
      <c r="K1459" s="18"/>
      <c r="L1459" s="17">
        <v>100</v>
      </c>
      <c r="M1459" s="17"/>
    </row>
    <row r="1460" spans="1:13" ht="45" customHeight="1">
      <c r="A1460" s="7" t="s">
        <v>571</v>
      </c>
      <c r="B1460" s="19" t="s">
        <v>573</v>
      </c>
      <c r="C1460" s="19"/>
      <c r="D1460" s="18">
        <f t="shared" si="6"/>
        <v>1</v>
      </c>
      <c r="E1460" s="18"/>
      <c r="F1460" s="20" t="s">
        <v>14</v>
      </c>
      <c r="G1460" s="43"/>
      <c r="H1460" s="48">
        <v>42270</v>
      </c>
      <c r="I1460" s="48">
        <v>42270</v>
      </c>
      <c r="J1460" s="46" t="s">
        <v>12</v>
      </c>
      <c r="K1460" s="18"/>
      <c r="L1460" s="17">
        <v>200</v>
      </c>
      <c r="M1460" s="17"/>
    </row>
    <row r="1461" spans="1:13" ht="45" customHeight="1">
      <c r="A1461" s="7" t="s">
        <v>571</v>
      </c>
      <c r="B1461" s="19" t="s">
        <v>574</v>
      </c>
      <c r="C1461" s="19"/>
      <c r="D1461" s="18">
        <f t="shared" si="6"/>
        <v>1</v>
      </c>
      <c r="E1461" s="18"/>
      <c r="F1461" s="20" t="s">
        <v>14</v>
      </c>
      <c r="G1461" s="43"/>
      <c r="H1461" s="48">
        <v>42242</v>
      </c>
      <c r="I1461" s="48">
        <v>42249</v>
      </c>
      <c r="J1461" s="46" t="s">
        <v>12</v>
      </c>
      <c r="K1461" s="18"/>
      <c r="L1461" s="17">
        <v>1960</v>
      </c>
      <c r="M1461" s="17"/>
    </row>
    <row r="1462" spans="1:13" ht="45" customHeight="1">
      <c r="A1462" s="7" t="s">
        <v>571</v>
      </c>
      <c r="B1462" s="19" t="s">
        <v>575</v>
      </c>
      <c r="C1462" s="19"/>
      <c r="D1462" s="18">
        <f t="shared" si="6"/>
        <v>1</v>
      </c>
      <c r="E1462" s="18"/>
      <c r="F1462" s="20" t="s">
        <v>14</v>
      </c>
      <c r="G1462" s="43"/>
      <c r="H1462" s="48">
        <v>42272</v>
      </c>
      <c r="I1462" s="48">
        <v>42282</v>
      </c>
      <c r="J1462" s="46" t="s">
        <v>12</v>
      </c>
      <c r="K1462" s="18"/>
      <c r="L1462" s="17">
        <v>1960</v>
      </c>
      <c r="M1462" s="17"/>
    </row>
    <row r="1463" spans="1:13" ht="45" customHeight="1">
      <c r="A1463" s="7" t="s">
        <v>571</v>
      </c>
      <c r="B1463" s="19" t="s">
        <v>13</v>
      </c>
      <c r="C1463" s="19"/>
      <c r="D1463" s="18">
        <f t="shared" si="6"/>
        <v>1</v>
      </c>
      <c r="E1463" s="18"/>
      <c r="F1463" s="20" t="s">
        <v>14</v>
      </c>
      <c r="G1463" s="43"/>
      <c r="H1463" s="48">
        <v>42286</v>
      </c>
      <c r="I1463" s="48">
        <v>42286</v>
      </c>
      <c r="J1463" s="46" t="s">
        <v>12</v>
      </c>
      <c r="K1463" s="18"/>
      <c r="L1463" s="17">
        <v>5750</v>
      </c>
      <c r="M1463" s="17"/>
    </row>
    <row r="1464" spans="1:13" ht="45" customHeight="1">
      <c r="A1464" s="7" t="s">
        <v>571</v>
      </c>
      <c r="B1464" s="19" t="s">
        <v>13</v>
      </c>
      <c r="C1464" s="19"/>
      <c r="D1464" s="18">
        <f t="shared" si="6"/>
        <v>1</v>
      </c>
      <c r="E1464" s="18"/>
      <c r="F1464" s="20" t="s">
        <v>14</v>
      </c>
      <c r="G1464" s="43"/>
      <c r="H1464" s="48">
        <v>42320</v>
      </c>
      <c r="I1464" s="48">
        <v>42320</v>
      </c>
      <c r="J1464" s="46" t="s">
        <v>12</v>
      </c>
      <c r="K1464" s="18"/>
      <c r="L1464" s="17">
        <v>2060</v>
      </c>
      <c r="M1464" s="17"/>
    </row>
    <row r="1465" spans="1:13" ht="45" customHeight="1">
      <c r="A1465" s="7" t="s">
        <v>571</v>
      </c>
      <c r="B1465" s="19" t="s">
        <v>13</v>
      </c>
      <c r="C1465" s="19"/>
      <c r="D1465" s="18">
        <f t="shared" si="6"/>
        <v>1</v>
      </c>
      <c r="E1465" s="18"/>
      <c r="F1465" s="20" t="s">
        <v>14</v>
      </c>
      <c r="G1465" s="43"/>
      <c r="H1465" s="48">
        <v>42333</v>
      </c>
      <c r="I1465" s="48">
        <v>42333</v>
      </c>
      <c r="J1465" s="46" t="s">
        <v>12</v>
      </c>
      <c r="K1465" s="18"/>
      <c r="L1465" s="17">
        <v>2160</v>
      </c>
      <c r="M1465" s="17"/>
    </row>
    <row r="1466" spans="1:13" ht="45" customHeight="1">
      <c r="A1466" s="7" t="s">
        <v>571</v>
      </c>
      <c r="B1466" s="19" t="s">
        <v>13</v>
      </c>
      <c r="C1466" s="19"/>
      <c r="D1466" s="18">
        <f t="shared" si="6"/>
        <v>1</v>
      </c>
      <c r="E1466" s="18"/>
      <c r="F1466" s="20" t="s">
        <v>14</v>
      </c>
      <c r="G1466" s="43"/>
      <c r="H1466" s="48">
        <v>42314</v>
      </c>
      <c r="I1466" s="48">
        <v>42314</v>
      </c>
      <c r="J1466" s="46" t="s">
        <v>12</v>
      </c>
      <c r="K1466" s="18"/>
      <c r="L1466" s="17">
        <v>3140</v>
      </c>
      <c r="M1466" s="17"/>
    </row>
    <row r="1467" spans="1:13" ht="45" customHeight="1">
      <c r="A1467" s="7" t="s">
        <v>576</v>
      </c>
      <c r="B1467" s="19" t="s">
        <v>13</v>
      </c>
      <c r="C1467" s="19"/>
      <c r="D1467" s="18">
        <f t="shared" si="6"/>
        <v>1</v>
      </c>
      <c r="E1467" s="18"/>
      <c r="F1467" s="20" t="s">
        <v>14</v>
      </c>
      <c r="G1467" s="43"/>
      <c r="H1467" s="48">
        <v>42019</v>
      </c>
      <c r="I1467" s="48">
        <v>42753</v>
      </c>
      <c r="J1467" s="46" t="s">
        <v>12</v>
      </c>
      <c r="K1467" s="18"/>
      <c r="L1467" s="17">
        <v>13500</v>
      </c>
      <c r="M1467" s="17"/>
    </row>
    <row r="1468" spans="1:13" ht="45" customHeight="1">
      <c r="A1468" s="7" t="s">
        <v>576</v>
      </c>
      <c r="B1468" s="19" t="s">
        <v>76</v>
      </c>
      <c r="C1468" s="19"/>
      <c r="D1468" s="18">
        <f t="shared" si="6"/>
        <v>1</v>
      </c>
      <c r="E1468" s="18"/>
      <c r="F1468" s="20" t="s">
        <v>14</v>
      </c>
      <c r="G1468" s="43"/>
      <c r="H1468" s="48">
        <v>42314</v>
      </c>
      <c r="I1468" s="48">
        <v>42316</v>
      </c>
      <c r="J1468" s="46" t="s">
        <v>12</v>
      </c>
      <c r="K1468" s="18"/>
      <c r="L1468" s="17">
        <v>12150</v>
      </c>
      <c r="M1468" s="17"/>
    </row>
    <row r="1469" spans="1:13" ht="45" customHeight="1">
      <c r="A1469" s="7" t="s">
        <v>576</v>
      </c>
      <c r="B1469" s="19" t="s">
        <v>76</v>
      </c>
      <c r="C1469" s="19"/>
      <c r="D1469" s="18">
        <f t="shared" si="6"/>
        <v>1</v>
      </c>
      <c r="E1469" s="18"/>
      <c r="F1469" s="20" t="s">
        <v>14</v>
      </c>
      <c r="G1469" s="43"/>
      <c r="H1469" s="48">
        <v>42032</v>
      </c>
      <c r="I1469" s="48">
        <v>42032</v>
      </c>
      <c r="J1469" s="46" t="s">
        <v>12</v>
      </c>
      <c r="K1469" s="18"/>
      <c r="L1469" s="17">
        <v>12420</v>
      </c>
      <c r="M1469" s="17"/>
    </row>
    <row r="1470" spans="1:13" ht="45" customHeight="1">
      <c r="A1470" s="7" t="s">
        <v>576</v>
      </c>
      <c r="B1470" s="19" t="s">
        <v>13</v>
      </c>
      <c r="C1470" s="19"/>
      <c r="D1470" s="18">
        <f t="shared" si="6"/>
        <v>1</v>
      </c>
      <c r="E1470" s="18"/>
      <c r="F1470" s="20" t="s">
        <v>14</v>
      </c>
      <c r="G1470" s="43"/>
      <c r="H1470" s="48">
        <v>42118</v>
      </c>
      <c r="I1470" s="48">
        <v>42118</v>
      </c>
      <c r="J1470" s="46" t="s">
        <v>12</v>
      </c>
      <c r="K1470" s="18"/>
      <c r="L1470" s="17">
        <v>13464</v>
      </c>
      <c r="M1470" s="17"/>
    </row>
    <row r="1471" spans="1:13" ht="45" customHeight="1">
      <c r="A1471" s="7" t="s">
        <v>576</v>
      </c>
      <c r="B1471" s="19" t="s">
        <v>13</v>
      </c>
      <c r="C1471" s="19"/>
      <c r="D1471" s="18">
        <f t="shared" si="6"/>
        <v>1</v>
      </c>
      <c r="E1471" s="18"/>
      <c r="F1471" s="20" t="s">
        <v>14</v>
      </c>
      <c r="G1471" s="43"/>
      <c r="H1471" s="48">
        <v>42118</v>
      </c>
      <c r="I1471" s="48">
        <v>42118</v>
      </c>
      <c r="J1471" s="46" t="s">
        <v>12</v>
      </c>
      <c r="K1471" s="18"/>
      <c r="L1471" s="17">
        <v>13500</v>
      </c>
      <c r="M1471" s="17"/>
    </row>
    <row r="1472" spans="1:13" ht="45" customHeight="1">
      <c r="A1472" s="7" t="s">
        <v>576</v>
      </c>
      <c r="B1472" s="19" t="s">
        <v>13</v>
      </c>
      <c r="C1472" s="19"/>
      <c r="D1472" s="18">
        <f t="shared" si="6"/>
        <v>1</v>
      </c>
      <c r="E1472" s="18"/>
      <c r="F1472" s="20" t="s">
        <v>14</v>
      </c>
      <c r="G1472" s="43"/>
      <c r="H1472" s="48">
        <v>42131</v>
      </c>
      <c r="I1472" s="48">
        <v>42132</v>
      </c>
      <c r="J1472" s="46" t="s">
        <v>12</v>
      </c>
      <c r="K1472" s="18"/>
      <c r="L1472" s="17">
        <v>12960</v>
      </c>
      <c r="M1472" s="17"/>
    </row>
    <row r="1473" spans="1:13" ht="45" customHeight="1">
      <c r="A1473" s="7" t="s">
        <v>576</v>
      </c>
      <c r="B1473" s="19" t="s">
        <v>13</v>
      </c>
      <c r="C1473" s="19"/>
      <c r="D1473" s="18">
        <f t="shared" si="6"/>
        <v>1</v>
      </c>
      <c r="E1473" s="18"/>
      <c r="F1473" s="20" t="s">
        <v>14</v>
      </c>
      <c r="G1473" s="43"/>
      <c r="H1473" s="48">
        <v>42008</v>
      </c>
      <c r="I1473" s="48">
        <v>42008</v>
      </c>
      <c r="J1473" s="46" t="s">
        <v>12</v>
      </c>
      <c r="K1473" s="18"/>
      <c r="L1473" s="17">
        <v>200</v>
      </c>
      <c r="M1473" s="17"/>
    </row>
    <row r="1474" spans="1:13" ht="45" customHeight="1">
      <c r="A1474" s="7" t="s">
        <v>576</v>
      </c>
      <c r="B1474" s="19" t="s">
        <v>13</v>
      </c>
      <c r="C1474" s="19"/>
      <c r="D1474" s="18">
        <f t="shared" si="6"/>
        <v>1</v>
      </c>
      <c r="E1474" s="18"/>
      <c r="F1474" s="20" t="s">
        <v>14</v>
      </c>
      <c r="G1474" s="43"/>
      <c r="H1474" s="48">
        <v>42158</v>
      </c>
      <c r="I1474" s="48">
        <v>42158</v>
      </c>
      <c r="J1474" s="46" t="s">
        <v>12</v>
      </c>
      <c r="K1474" s="18"/>
      <c r="L1474" s="17">
        <v>810</v>
      </c>
      <c r="M1474" s="17"/>
    </row>
    <row r="1475" spans="1:13" ht="45" customHeight="1">
      <c r="A1475" s="7" t="s">
        <v>576</v>
      </c>
      <c r="B1475" s="19" t="s">
        <v>13</v>
      </c>
      <c r="C1475" s="19"/>
      <c r="D1475" s="18">
        <f t="shared" si="6"/>
        <v>1</v>
      </c>
      <c r="E1475" s="18"/>
      <c r="F1475" s="20" t="s">
        <v>14</v>
      </c>
      <c r="G1475" s="43"/>
      <c r="H1475" s="48">
        <v>42186</v>
      </c>
      <c r="I1475" s="48">
        <v>42186</v>
      </c>
      <c r="J1475" s="46" t="s">
        <v>12</v>
      </c>
      <c r="K1475" s="18"/>
      <c r="L1475" s="17">
        <v>13392</v>
      </c>
      <c r="M1475" s="17"/>
    </row>
    <row r="1476" spans="1:13" ht="45" customHeight="1">
      <c r="A1476" s="7" t="s">
        <v>576</v>
      </c>
      <c r="B1476" s="19" t="s">
        <v>13</v>
      </c>
      <c r="C1476" s="19"/>
      <c r="D1476" s="18">
        <f t="shared" si="6"/>
        <v>1</v>
      </c>
      <c r="E1476" s="18"/>
      <c r="F1476" s="20" t="s">
        <v>14</v>
      </c>
      <c r="G1476" s="43"/>
      <c r="H1476" s="48">
        <v>42186</v>
      </c>
      <c r="I1476" s="48">
        <v>42186</v>
      </c>
      <c r="J1476" s="46" t="s">
        <v>12</v>
      </c>
      <c r="K1476" s="18"/>
      <c r="L1476" s="17">
        <v>13950</v>
      </c>
      <c r="M1476" s="17"/>
    </row>
    <row r="1477" spans="1:13" ht="45" customHeight="1">
      <c r="A1477" s="7" t="s">
        <v>576</v>
      </c>
      <c r="B1477" s="19" t="s">
        <v>13</v>
      </c>
      <c r="C1477" s="19"/>
      <c r="D1477" s="18">
        <f t="shared" si="6"/>
        <v>1</v>
      </c>
      <c r="E1477" s="18"/>
      <c r="F1477" s="20" t="s">
        <v>14</v>
      </c>
      <c r="G1477" s="43"/>
      <c r="H1477" s="48">
        <v>42249</v>
      </c>
      <c r="I1477" s="48">
        <v>42249</v>
      </c>
      <c r="J1477" s="46" t="s">
        <v>12</v>
      </c>
      <c r="K1477" s="18"/>
      <c r="L1477" s="17">
        <v>13572</v>
      </c>
      <c r="M1477" s="17"/>
    </row>
    <row r="1478" spans="1:13" ht="45" customHeight="1">
      <c r="A1478" s="7" t="s">
        <v>576</v>
      </c>
      <c r="B1478" s="19" t="s">
        <v>13</v>
      </c>
      <c r="C1478" s="19"/>
      <c r="D1478" s="18">
        <f t="shared" si="6"/>
        <v>1</v>
      </c>
      <c r="E1478" s="18"/>
      <c r="F1478" s="20" t="s">
        <v>14</v>
      </c>
      <c r="G1478" s="43"/>
      <c r="H1478" s="48">
        <v>42185</v>
      </c>
      <c r="I1478" s="48">
        <v>42185</v>
      </c>
      <c r="J1478" s="46" t="s">
        <v>12</v>
      </c>
      <c r="K1478" s="18"/>
      <c r="L1478" s="17">
        <v>14040</v>
      </c>
      <c r="M1478" s="17"/>
    </row>
    <row r="1479" spans="1:13" ht="45" customHeight="1">
      <c r="A1479" s="7" t="s">
        <v>576</v>
      </c>
      <c r="B1479" s="19" t="s">
        <v>13</v>
      </c>
      <c r="C1479" s="19"/>
      <c r="D1479" s="18">
        <f t="shared" si="6"/>
        <v>1</v>
      </c>
      <c r="E1479" s="18"/>
      <c r="F1479" s="20" t="s">
        <v>14</v>
      </c>
      <c r="G1479" s="43"/>
      <c r="H1479" s="48">
        <v>42291</v>
      </c>
      <c r="I1479" s="48">
        <v>42291</v>
      </c>
      <c r="J1479" s="46" t="s">
        <v>12</v>
      </c>
      <c r="K1479" s="18"/>
      <c r="L1479" s="17">
        <v>13302</v>
      </c>
      <c r="M1479" s="17"/>
    </row>
    <row r="1480" spans="1:13" ht="45" customHeight="1">
      <c r="A1480" s="7" t="s">
        <v>576</v>
      </c>
      <c r="B1480" s="19" t="s">
        <v>13</v>
      </c>
      <c r="C1480" s="19"/>
      <c r="D1480" s="18">
        <f t="shared" si="6"/>
        <v>1</v>
      </c>
      <c r="E1480" s="18"/>
      <c r="F1480" s="20" t="s">
        <v>14</v>
      </c>
      <c r="G1480" s="43"/>
      <c r="H1480" s="48">
        <v>42304</v>
      </c>
      <c r="I1480" s="48">
        <v>42306</v>
      </c>
      <c r="J1480" s="46" t="s">
        <v>12</v>
      </c>
      <c r="K1480" s="18"/>
      <c r="L1480" s="17">
        <v>14040</v>
      </c>
      <c r="M1480" s="17"/>
    </row>
    <row r="1481" spans="1:13" ht="45" customHeight="1">
      <c r="A1481" s="7" t="s">
        <v>577</v>
      </c>
      <c r="B1481" s="19" t="s">
        <v>578</v>
      </c>
      <c r="C1481" s="19"/>
      <c r="D1481" s="18">
        <f t="shared" si="6"/>
        <v>1</v>
      </c>
      <c r="E1481" s="18"/>
      <c r="F1481" s="20" t="s">
        <v>11</v>
      </c>
      <c r="G1481" s="43"/>
      <c r="H1481" s="48">
        <v>42044</v>
      </c>
      <c r="I1481" s="48">
        <v>42044</v>
      </c>
      <c r="J1481" s="46" t="s">
        <v>12</v>
      </c>
      <c r="K1481" s="18"/>
      <c r="L1481" s="17">
        <v>197</v>
      </c>
      <c r="M1481" s="17"/>
    </row>
    <row r="1482" spans="1:13" ht="45" customHeight="1">
      <c r="A1482" s="7" t="s">
        <v>577</v>
      </c>
      <c r="B1482" s="19" t="s">
        <v>579</v>
      </c>
      <c r="C1482" s="19"/>
      <c r="D1482" s="18">
        <f t="shared" si="6"/>
        <v>1</v>
      </c>
      <c r="E1482" s="18"/>
      <c r="F1482" s="20" t="s">
        <v>23</v>
      </c>
      <c r="G1482" s="43"/>
      <c r="H1482" s="48">
        <v>42044</v>
      </c>
      <c r="I1482" s="48">
        <v>42044</v>
      </c>
      <c r="J1482" s="46" t="s">
        <v>12</v>
      </c>
      <c r="K1482" s="18"/>
      <c r="L1482" s="17">
        <v>1040</v>
      </c>
      <c r="M1482" s="17"/>
    </row>
    <row r="1483" spans="1:13" ht="45" customHeight="1">
      <c r="A1483" s="7" t="s">
        <v>577</v>
      </c>
      <c r="B1483" s="19" t="s">
        <v>579</v>
      </c>
      <c r="C1483" s="19"/>
      <c r="D1483" s="18">
        <f t="shared" si="6"/>
        <v>1</v>
      </c>
      <c r="E1483" s="18"/>
      <c r="F1483" s="20" t="s">
        <v>23</v>
      </c>
      <c r="G1483" s="43"/>
      <c r="H1483" s="48">
        <v>42044</v>
      </c>
      <c r="I1483" s="48">
        <v>42044</v>
      </c>
      <c r="J1483" s="46" t="s">
        <v>12</v>
      </c>
      <c r="K1483" s="18"/>
      <c r="L1483" s="17">
        <v>180</v>
      </c>
      <c r="M1483" s="17"/>
    </row>
    <row r="1484" spans="1:13" ht="45" customHeight="1">
      <c r="A1484" s="7" t="s">
        <v>577</v>
      </c>
      <c r="B1484" s="19" t="s">
        <v>580</v>
      </c>
      <c r="C1484" s="19"/>
      <c r="D1484" s="18">
        <f t="shared" si="6"/>
        <v>1</v>
      </c>
      <c r="E1484" s="18"/>
      <c r="F1484" s="20" t="s">
        <v>28</v>
      </c>
      <c r="G1484" s="43"/>
      <c r="H1484" s="48">
        <v>42045</v>
      </c>
      <c r="I1484" s="48">
        <v>42045</v>
      </c>
      <c r="J1484" s="46" t="s">
        <v>12</v>
      </c>
      <c r="K1484" s="18"/>
      <c r="L1484" s="17">
        <v>176</v>
      </c>
      <c r="M1484" s="17"/>
    </row>
    <row r="1485" spans="1:13" ht="45" customHeight="1">
      <c r="A1485" s="7" t="s">
        <v>577</v>
      </c>
      <c r="B1485" s="19" t="s">
        <v>107</v>
      </c>
      <c r="C1485" s="19"/>
      <c r="D1485" s="18">
        <f t="shared" si="6"/>
        <v>1</v>
      </c>
      <c r="E1485" s="18"/>
      <c r="F1485" s="20" t="s">
        <v>28</v>
      </c>
      <c r="G1485" s="43"/>
      <c r="H1485" s="48">
        <v>42088</v>
      </c>
      <c r="I1485" s="48">
        <v>42088</v>
      </c>
      <c r="J1485" s="46" t="s">
        <v>12</v>
      </c>
      <c r="K1485" s="18"/>
      <c r="L1485" s="17">
        <v>483.99</v>
      </c>
      <c r="M1485" s="17"/>
    </row>
    <row r="1486" spans="1:13" ht="45" customHeight="1">
      <c r="A1486" s="7" t="s">
        <v>577</v>
      </c>
      <c r="B1486" s="19" t="s">
        <v>107</v>
      </c>
      <c r="C1486" s="19"/>
      <c r="D1486" s="18">
        <f t="shared" si="6"/>
        <v>1</v>
      </c>
      <c r="E1486" s="18"/>
      <c r="F1486" s="20" t="s">
        <v>28</v>
      </c>
      <c r="G1486" s="43"/>
      <c r="H1486" s="48">
        <v>42114</v>
      </c>
      <c r="I1486" s="48">
        <v>42114</v>
      </c>
      <c r="J1486" s="46" t="s">
        <v>12</v>
      </c>
      <c r="K1486" s="18"/>
      <c r="L1486" s="17">
        <v>594</v>
      </c>
      <c r="M1486" s="17"/>
    </row>
    <row r="1487" spans="1:13" ht="45" customHeight="1">
      <c r="A1487" s="7" t="s">
        <v>577</v>
      </c>
      <c r="B1487" s="19" t="s">
        <v>107</v>
      </c>
      <c r="C1487" s="19"/>
      <c r="D1487" s="18">
        <f t="shared" si="6"/>
        <v>1</v>
      </c>
      <c r="E1487" s="18"/>
      <c r="F1487" s="20" t="s">
        <v>28</v>
      </c>
      <c r="G1487" s="43"/>
      <c r="H1487" s="48">
        <v>42121</v>
      </c>
      <c r="I1487" s="48">
        <v>42121</v>
      </c>
      <c r="J1487" s="46" t="s">
        <v>12</v>
      </c>
      <c r="K1487" s="18"/>
      <c r="L1487" s="17">
        <v>483.99</v>
      </c>
      <c r="M1487" s="17"/>
    </row>
    <row r="1488" spans="1:13" ht="45" customHeight="1">
      <c r="A1488" s="7" t="s">
        <v>577</v>
      </c>
      <c r="B1488" s="19" t="s">
        <v>107</v>
      </c>
      <c r="C1488" s="19"/>
      <c r="D1488" s="18">
        <f t="shared" si="6"/>
        <v>1</v>
      </c>
      <c r="E1488" s="18"/>
      <c r="F1488" s="20" t="s">
        <v>28</v>
      </c>
      <c r="G1488" s="43"/>
      <c r="H1488" s="48">
        <v>42088</v>
      </c>
      <c r="I1488" s="48">
        <v>42088</v>
      </c>
      <c r="J1488" s="46" t="s">
        <v>12</v>
      </c>
      <c r="K1488" s="18"/>
      <c r="L1488" s="17">
        <v>771</v>
      </c>
      <c r="M1488" s="17"/>
    </row>
    <row r="1489" spans="1:13" ht="45" customHeight="1">
      <c r="A1489" s="7" t="s">
        <v>577</v>
      </c>
      <c r="B1489" s="19" t="s">
        <v>107</v>
      </c>
      <c r="C1489" s="19"/>
      <c r="D1489" s="18">
        <f t="shared" si="6"/>
        <v>1</v>
      </c>
      <c r="E1489" s="18"/>
      <c r="F1489" s="20" t="s">
        <v>28</v>
      </c>
      <c r="G1489" s="43"/>
      <c r="H1489" s="48">
        <v>42114</v>
      </c>
      <c r="I1489" s="48">
        <v>42114</v>
      </c>
      <c r="J1489" s="46" t="s">
        <v>12</v>
      </c>
      <c r="K1489" s="18"/>
      <c r="L1489" s="17">
        <v>200</v>
      </c>
      <c r="M1489" s="17"/>
    </row>
    <row r="1490" spans="1:13" ht="45" customHeight="1">
      <c r="A1490" s="7" t="s">
        <v>577</v>
      </c>
      <c r="B1490" s="19" t="s">
        <v>107</v>
      </c>
      <c r="C1490" s="19"/>
      <c r="D1490" s="18">
        <f t="shared" si="6"/>
        <v>1</v>
      </c>
      <c r="E1490" s="18"/>
      <c r="F1490" s="20" t="s">
        <v>28</v>
      </c>
      <c r="G1490" s="43"/>
      <c r="H1490" s="48">
        <v>42121</v>
      </c>
      <c r="I1490" s="48">
        <v>42121</v>
      </c>
      <c r="J1490" s="46" t="s">
        <v>12</v>
      </c>
      <c r="K1490" s="18"/>
      <c r="L1490" s="17">
        <v>320</v>
      </c>
      <c r="M1490" s="17"/>
    </row>
    <row r="1491" spans="1:13" ht="45" customHeight="1">
      <c r="A1491" s="7" t="s">
        <v>577</v>
      </c>
      <c r="B1491" s="19" t="s">
        <v>13</v>
      </c>
      <c r="C1491" s="19"/>
      <c r="D1491" s="18">
        <f t="shared" si="6"/>
        <v>1</v>
      </c>
      <c r="E1491" s="18"/>
      <c r="F1491" s="20" t="s">
        <v>14</v>
      </c>
      <c r="G1491" s="43"/>
      <c r="H1491" s="48">
        <v>42121</v>
      </c>
      <c r="I1491" s="48">
        <v>42121</v>
      </c>
      <c r="J1491" s="46" t="s">
        <v>12</v>
      </c>
      <c r="K1491" s="18"/>
      <c r="L1491" s="17">
        <v>31</v>
      </c>
      <c r="M1491" s="17"/>
    </row>
    <row r="1492" spans="1:13" ht="45" customHeight="1">
      <c r="A1492" s="7" t="s">
        <v>577</v>
      </c>
      <c r="B1492" s="19" t="s">
        <v>107</v>
      </c>
      <c r="C1492" s="19"/>
      <c r="D1492" s="18">
        <f t="shared" si="6"/>
        <v>1</v>
      </c>
      <c r="E1492" s="18"/>
      <c r="F1492" s="20" t="s">
        <v>28</v>
      </c>
      <c r="G1492" s="43"/>
      <c r="H1492" s="48">
        <v>42027</v>
      </c>
      <c r="I1492" s="48">
        <v>42027</v>
      </c>
      <c r="J1492" s="46" t="s">
        <v>12</v>
      </c>
      <c r="K1492" s="18"/>
      <c r="L1492" s="17">
        <v>176</v>
      </c>
      <c r="M1492" s="17"/>
    </row>
    <row r="1493" spans="1:13" ht="45" customHeight="1">
      <c r="A1493" s="7" t="s">
        <v>577</v>
      </c>
      <c r="B1493" s="19" t="s">
        <v>107</v>
      </c>
      <c r="C1493" s="19"/>
      <c r="D1493" s="18">
        <f t="shared" si="6"/>
        <v>1</v>
      </c>
      <c r="E1493" s="18"/>
      <c r="F1493" s="20" t="s">
        <v>28</v>
      </c>
      <c r="G1493" s="43"/>
      <c r="H1493" s="48">
        <v>42073</v>
      </c>
      <c r="I1493" s="48">
        <v>42073</v>
      </c>
      <c r="J1493" s="46" t="s">
        <v>12</v>
      </c>
      <c r="K1493" s="18"/>
      <c r="L1493" s="17">
        <v>180</v>
      </c>
      <c r="M1493" s="17"/>
    </row>
    <row r="1494" spans="1:13" ht="45" customHeight="1">
      <c r="A1494" s="7" t="s">
        <v>577</v>
      </c>
      <c r="B1494" s="19" t="s">
        <v>581</v>
      </c>
      <c r="C1494" s="19"/>
      <c r="D1494" s="18">
        <f t="shared" si="6"/>
        <v>1</v>
      </c>
      <c r="E1494" s="18"/>
      <c r="F1494" s="20" t="s">
        <v>28</v>
      </c>
      <c r="G1494" s="43"/>
      <c r="H1494" s="48">
        <v>42094</v>
      </c>
      <c r="I1494" s="48">
        <v>42094</v>
      </c>
      <c r="J1494" s="46" t="s">
        <v>12</v>
      </c>
      <c r="K1494" s="18"/>
      <c r="L1494" s="17">
        <v>184</v>
      </c>
      <c r="M1494" s="17"/>
    </row>
    <row r="1495" spans="1:13" ht="45" customHeight="1">
      <c r="A1495" s="7" t="s">
        <v>577</v>
      </c>
      <c r="B1495" s="19" t="s">
        <v>581</v>
      </c>
      <c r="C1495" s="19"/>
      <c r="D1495" s="18">
        <f t="shared" si="6"/>
        <v>1</v>
      </c>
      <c r="E1495" s="18"/>
      <c r="F1495" s="20" t="s">
        <v>28</v>
      </c>
      <c r="G1495" s="43"/>
      <c r="H1495" s="48">
        <v>42034</v>
      </c>
      <c r="I1495" s="48">
        <v>42034</v>
      </c>
      <c r="J1495" s="46" t="s">
        <v>12</v>
      </c>
      <c r="K1495" s="18"/>
      <c r="L1495" s="17">
        <v>176</v>
      </c>
      <c r="M1495" s="17"/>
    </row>
    <row r="1496" spans="1:13" ht="45" customHeight="1">
      <c r="A1496" s="7" t="s">
        <v>577</v>
      </c>
      <c r="B1496" s="19" t="s">
        <v>582</v>
      </c>
      <c r="C1496" s="19"/>
      <c r="D1496" s="18">
        <f t="shared" si="6"/>
        <v>1</v>
      </c>
      <c r="E1496" s="18"/>
      <c r="F1496" s="20" t="s">
        <v>28</v>
      </c>
      <c r="G1496" s="43"/>
      <c r="H1496" s="48">
        <v>42124</v>
      </c>
      <c r="I1496" s="48">
        <v>42124</v>
      </c>
      <c r="J1496" s="46" t="s">
        <v>12</v>
      </c>
      <c r="K1496" s="18"/>
      <c r="L1496" s="17">
        <v>184</v>
      </c>
      <c r="M1496" s="17"/>
    </row>
    <row r="1497" spans="1:13" ht="45" customHeight="1">
      <c r="A1497" s="7" t="s">
        <v>577</v>
      </c>
      <c r="B1497" s="19" t="s">
        <v>107</v>
      </c>
      <c r="C1497" s="19"/>
      <c r="D1497" s="18">
        <f t="shared" si="6"/>
        <v>1</v>
      </c>
      <c r="E1497" s="18"/>
      <c r="F1497" s="20" t="s">
        <v>28</v>
      </c>
      <c r="G1497" s="43"/>
      <c r="H1497" s="48">
        <v>42149</v>
      </c>
      <c r="I1497" s="48">
        <v>42149</v>
      </c>
      <c r="J1497" s="46" t="s">
        <v>12</v>
      </c>
      <c r="K1497" s="18"/>
      <c r="L1497" s="17">
        <v>184</v>
      </c>
      <c r="M1497" s="17"/>
    </row>
    <row r="1498" spans="1:13" ht="45" customHeight="1">
      <c r="A1498" s="7" t="s">
        <v>577</v>
      </c>
      <c r="B1498" s="19" t="s">
        <v>107</v>
      </c>
      <c r="C1498" s="19"/>
      <c r="D1498" s="18">
        <f t="shared" si="6"/>
        <v>1</v>
      </c>
      <c r="E1498" s="18"/>
      <c r="F1498" s="20" t="s">
        <v>28</v>
      </c>
      <c r="G1498" s="43"/>
      <c r="H1498" s="48">
        <v>42131</v>
      </c>
      <c r="I1498" s="48">
        <v>42131</v>
      </c>
      <c r="J1498" s="46" t="s">
        <v>12</v>
      </c>
      <c r="K1498" s="18"/>
      <c r="L1498" s="17">
        <v>176</v>
      </c>
      <c r="M1498" s="17"/>
    </row>
    <row r="1499" spans="1:13" ht="45" customHeight="1">
      <c r="A1499" s="7" t="s">
        <v>577</v>
      </c>
      <c r="B1499" s="19" t="s">
        <v>107</v>
      </c>
      <c r="C1499" s="19"/>
      <c r="D1499" s="18">
        <f t="shared" si="6"/>
        <v>1</v>
      </c>
      <c r="E1499" s="18"/>
      <c r="F1499" s="20" t="s">
        <v>28</v>
      </c>
      <c r="G1499" s="43"/>
      <c r="H1499" s="48">
        <v>42144</v>
      </c>
      <c r="I1499" s="48">
        <v>42144</v>
      </c>
      <c r="J1499" s="46" t="s">
        <v>12</v>
      </c>
      <c r="K1499" s="18"/>
      <c r="L1499" s="17">
        <v>184</v>
      </c>
      <c r="M1499" s="17"/>
    </row>
    <row r="1500" spans="1:13" ht="45" customHeight="1">
      <c r="A1500" s="7" t="s">
        <v>577</v>
      </c>
      <c r="B1500" s="19" t="s">
        <v>107</v>
      </c>
      <c r="C1500" s="19"/>
      <c r="D1500" s="18">
        <f t="shared" si="6"/>
        <v>1</v>
      </c>
      <c r="E1500" s="18"/>
      <c r="F1500" s="20" t="s">
        <v>28</v>
      </c>
      <c r="G1500" s="43"/>
      <c r="H1500" s="48">
        <v>42153</v>
      </c>
      <c r="I1500" s="48">
        <v>42153</v>
      </c>
      <c r="J1500" s="46" t="s">
        <v>12</v>
      </c>
      <c r="K1500" s="18"/>
      <c r="L1500" s="17">
        <v>184</v>
      </c>
      <c r="M1500" s="17"/>
    </row>
    <row r="1501" spans="1:13" ht="45" customHeight="1">
      <c r="A1501" s="7" t="s">
        <v>577</v>
      </c>
      <c r="B1501" s="19" t="s">
        <v>583</v>
      </c>
      <c r="C1501" s="19"/>
      <c r="D1501" s="18">
        <f t="shared" si="6"/>
        <v>1</v>
      </c>
      <c r="E1501" s="18"/>
      <c r="F1501" s="20" t="s">
        <v>28</v>
      </c>
      <c r="G1501" s="43"/>
      <c r="H1501" s="48">
        <v>42157</v>
      </c>
      <c r="I1501" s="48">
        <v>42524</v>
      </c>
      <c r="J1501" s="46" t="s">
        <v>12</v>
      </c>
      <c r="K1501" s="18"/>
      <c r="L1501" s="17">
        <v>184</v>
      </c>
      <c r="M1501" s="17"/>
    </row>
    <row r="1502" spans="1:13" ht="45" customHeight="1">
      <c r="A1502" s="7" t="s">
        <v>577</v>
      </c>
      <c r="B1502" s="19" t="s">
        <v>107</v>
      </c>
      <c r="C1502" s="19"/>
      <c r="D1502" s="18">
        <f t="shared" si="6"/>
        <v>1</v>
      </c>
      <c r="E1502" s="18"/>
      <c r="F1502" s="20" t="s">
        <v>28</v>
      </c>
      <c r="G1502" s="43"/>
      <c r="H1502" s="48">
        <v>42153</v>
      </c>
      <c r="I1502" s="48">
        <v>42153</v>
      </c>
      <c r="J1502" s="46" t="s">
        <v>12</v>
      </c>
      <c r="K1502" s="18"/>
      <c r="L1502" s="17">
        <v>712.99</v>
      </c>
      <c r="M1502" s="17"/>
    </row>
    <row r="1503" spans="1:13" ht="45" customHeight="1">
      <c r="A1503" s="7" t="s">
        <v>577</v>
      </c>
      <c r="B1503" s="19" t="s">
        <v>107</v>
      </c>
      <c r="C1503" s="19"/>
      <c r="D1503" s="18">
        <f t="shared" si="6"/>
        <v>1</v>
      </c>
      <c r="E1503" s="18"/>
      <c r="F1503" s="20" t="s">
        <v>28</v>
      </c>
      <c r="G1503" s="43"/>
      <c r="H1503" s="48">
        <v>42131</v>
      </c>
      <c r="I1503" s="48">
        <v>42131</v>
      </c>
      <c r="J1503" s="46" t="s">
        <v>12</v>
      </c>
      <c r="K1503" s="18"/>
      <c r="L1503" s="17">
        <v>479</v>
      </c>
      <c r="M1503" s="17"/>
    </row>
    <row r="1504" spans="1:13" ht="45" customHeight="1">
      <c r="A1504" s="7" t="s">
        <v>577</v>
      </c>
      <c r="B1504" s="19" t="s">
        <v>107</v>
      </c>
      <c r="C1504" s="19"/>
      <c r="D1504" s="18">
        <f t="shared" si="6"/>
        <v>1</v>
      </c>
      <c r="E1504" s="18"/>
      <c r="F1504" s="20" t="s">
        <v>28</v>
      </c>
      <c r="G1504" s="43"/>
      <c r="H1504" s="48">
        <v>42144</v>
      </c>
      <c r="I1504" s="48">
        <v>42144</v>
      </c>
      <c r="J1504" s="46" t="s">
        <v>12</v>
      </c>
      <c r="K1504" s="18"/>
      <c r="L1504" s="17">
        <v>173</v>
      </c>
      <c r="M1504" s="17"/>
    </row>
    <row r="1505" spans="1:13" ht="45" customHeight="1">
      <c r="A1505" s="7" t="s">
        <v>577</v>
      </c>
      <c r="B1505" s="19" t="s">
        <v>583</v>
      </c>
      <c r="C1505" s="19"/>
      <c r="D1505" s="18">
        <f t="shared" si="6"/>
        <v>1</v>
      </c>
      <c r="E1505" s="18"/>
      <c r="F1505" s="20" t="s">
        <v>28</v>
      </c>
      <c r="G1505" s="43"/>
      <c r="H1505" s="48">
        <v>42157</v>
      </c>
      <c r="I1505" s="48">
        <v>42524</v>
      </c>
      <c r="J1505" s="46" t="s">
        <v>12</v>
      </c>
      <c r="K1505" s="18"/>
      <c r="L1505" s="17">
        <v>805.98</v>
      </c>
      <c r="M1505" s="17"/>
    </row>
    <row r="1506" spans="1:13" ht="45" customHeight="1">
      <c r="A1506" s="7" t="s">
        <v>577</v>
      </c>
      <c r="B1506" s="19" t="s">
        <v>582</v>
      </c>
      <c r="C1506" s="19"/>
      <c r="D1506" s="18">
        <f t="shared" si="6"/>
        <v>1</v>
      </c>
      <c r="E1506" s="18"/>
      <c r="F1506" s="20" t="s">
        <v>28</v>
      </c>
      <c r="G1506" s="43"/>
      <c r="H1506" s="48">
        <v>42124</v>
      </c>
      <c r="I1506" s="48">
        <v>42124</v>
      </c>
      <c r="J1506" s="46" t="s">
        <v>12</v>
      </c>
      <c r="K1506" s="18"/>
      <c r="L1506" s="17">
        <v>587.99</v>
      </c>
      <c r="M1506" s="17"/>
    </row>
    <row r="1507" spans="1:13" ht="45" customHeight="1">
      <c r="A1507" s="7" t="s">
        <v>577</v>
      </c>
      <c r="B1507" s="19" t="s">
        <v>107</v>
      </c>
      <c r="C1507" s="19"/>
      <c r="D1507" s="18">
        <f t="shared" si="6"/>
        <v>1</v>
      </c>
      <c r="E1507" s="18"/>
      <c r="F1507" s="20" t="s">
        <v>28</v>
      </c>
      <c r="G1507" s="43"/>
      <c r="H1507" s="48">
        <v>42149</v>
      </c>
      <c r="I1507" s="48">
        <v>42149</v>
      </c>
      <c r="J1507" s="46" t="s">
        <v>12</v>
      </c>
      <c r="K1507" s="18"/>
      <c r="L1507" s="17">
        <v>800</v>
      </c>
      <c r="M1507" s="17"/>
    </row>
    <row r="1508" spans="1:13" ht="45" customHeight="1">
      <c r="A1508" s="7" t="s">
        <v>577</v>
      </c>
      <c r="B1508" s="19" t="s">
        <v>107</v>
      </c>
      <c r="C1508" s="19"/>
      <c r="D1508" s="18">
        <f t="shared" si="6"/>
        <v>1</v>
      </c>
      <c r="E1508" s="18"/>
      <c r="F1508" s="20" t="s">
        <v>28</v>
      </c>
      <c r="G1508" s="43"/>
      <c r="H1508" s="48">
        <v>42027</v>
      </c>
      <c r="I1508" s="48">
        <v>42027</v>
      </c>
      <c r="J1508" s="46" t="s">
        <v>12</v>
      </c>
      <c r="K1508" s="18"/>
      <c r="L1508" s="17">
        <v>200</v>
      </c>
      <c r="M1508" s="17"/>
    </row>
    <row r="1509" spans="1:13" ht="45" customHeight="1">
      <c r="A1509" s="7" t="s">
        <v>577</v>
      </c>
      <c r="B1509" s="19" t="s">
        <v>107</v>
      </c>
      <c r="C1509" s="19"/>
      <c r="D1509" s="18">
        <f t="shared" si="6"/>
        <v>1</v>
      </c>
      <c r="E1509" s="18"/>
      <c r="F1509" s="20" t="s">
        <v>28</v>
      </c>
      <c r="G1509" s="43"/>
      <c r="H1509" s="48">
        <v>42073</v>
      </c>
      <c r="I1509" s="48">
        <v>42073</v>
      </c>
      <c r="J1509" s="46" t="s">
        <v>12</v>
      </c>
      <c r="K1509" s="18"/>
      <c r="L1509" s="17">
        <v>200</v>
      </c>
      <c r="M1509" s="17"/>
    </row>
    <row r="1510" spans="1:13" ht="45" customHeight="1">
      <c r="A1510" s="7" t="s">
        <v>577</v>
      </c>
      <c r="B1510" s="19" t="s">
        <v>581</v>
      </c>
      <c r="C1510" s="19"/>
      <c r="D1510" s="18">
        <f t="shared" si="6"/>
        <v>1</v>
      </c>
      <c r="E1510" s="18"/>
      <c r="F1510" s="20" t="s">
        <v>28</v>
      </c>
      <c r="G1510" s="43"/>
      <c r="H1510" s="48">
        <v>42034</v>
      </c>
      <c r="I1510" s="48">
        <v>42034</v>
      </c>
      <c r="J1510" s="46" t="s">
        <v>12</v>
      </c>
      <c r="K1510" s="18"/>
      <c r="L1510" s="17">
        <v>614.99</v>
      </c>
      <c r="M1510" s="17"/>
    </row>
    <row r="1511" spans="1:13" ht="45" customHeight="1">
      <c r="A1511" s="7" t="s">
        <v>577</v>
      </c>
      <c r="B1511" s="19" t="s">
        <v>581</v>
      </c>
      <c r="C1511" s="19"/>
      <c r="D1511" s="18">
        <f t="shared" si="6"/>
        <v>1</v>
      </c>
      <c r="E1511" s="18"/>
      <c r="F1511" s="20" t="s">
        <v>28</v>
      </c>
      <c r="G1511" s="43"/>
      <c r="H1511" s="48">
        <v>42094</v>
      </c>
      <c r="I1511" s="48">
        <v>42094</v>
      </c>
      <c r="J1511" s="46" t="s">
        <v>12</v>
      </c>
      <c r="K1511" s="18"/>
      <c r="L1511" s="17">
        <v>352</v>
      </c>
      <c r="M1511" s="17"/>
    </row>
    <row r="1512" spans="1:13" ht="45" customHeight="1">
      <c r="A1512" s="7" t="s">
        <v>577</v>
      </c>
      <c r="B1512" s="19" t="s">
        <v>13</v>
      </c>
      <c r="C1512" s="19"/>
      <c r="D1512" s="18">
        <f t="shared" si="6"/>
        <v>1</v>
      </c>
      <c r="E1512" s="18"/>
      <c r="F1512" s="20" t="s">
        <v>14</v>
      </c>
      <c r="G1512" s="43"/>
      <c r="H1512" s="48">
        <v>42094</v>
      </c>
      <c r="I1512" s="48">
        <v>42094</v>
      </c>
      <c r="J1512" s="46" t="s">
        <v>12</v>
      </c>
      <c r="K1512" s="18"/>
      <c r="L1512" s="17">
        <v>154</v>
      </c>
      <c r="M1512" s="17"/>
    </row>
    <row r="1513" spans="1:13" ht="45" customHeight="1">
      <c r="A1513" s="7" t="s">
        <v>577</v>
      </c>
      <c r="B1513" s="19" t="s">
        <v>584</v>
      </c>
      <c r="C1513" s="19"/>
      <c r="D1513" s="18">
        <f t="shared" si="6"/>
        <v>1</v>
      </c>
      <c r="E1513" s="18"/>
      <c r="F1513" s="20" t="s">
        <v>28</v>
      </c>
      <c r="G1513" s="43"/>
      <c r="H1513" s="48">
        <v>42221</v>
      </c>
      <c r="I1513" s="48">
        <v>42221</v>
      </c>
      <c r="J1513" s="46" t="s">
        <v>12</v>
      </c>
      <c r="K1513" s="18"/>
      <c r="L1513" s="17">
        <v>504</v>
      </c>
      <c r="M1513" s="17"/>
    </row>
    <row r="1514" spans="1:13" ht="45" customHeight="1">
      <c r="A1514" s="7" t="s">
        <v>577</v>
      </c>
      <c r="B1514" s="19" t="s">
        <v>13</v>
      </c>
      <c r="C1514" s="19"/>
      <c r="D1514" s="18">
        <f t="shared" si="6"/>
        <v>1</v>
      </c>
      <c r="E1514" s="18"/>
      <c r="F1514" s="20" t="s">
        <v>14</v>
      </c>
      <c r="G1514" s="43"/>
      <c r="H1514" s="48">
        <v>42221</v>
      </c>
      <c r="I1514" s="48">
        <v>42221</v>
      </c>
      <c r="J1514" s="46" t="s">
        <v>12</v>
      </c>
      <c r="K1514" s="18"/>
      <c r="L1514" s="17">
        <v>40</v>
      </c>
      <c r="M1514" s="17"/>
    </row>
    <row r="1515" spans="1:13" ht="45" customHeight="1">
      <c r="A1515" s="7" t="s">
        <v>577</v>
      </c>
      <c r="B1515" s="19" t="s">
        <v>585</v>
      </c>
      <c r="C1515" s="19"/>
      <c r="D1515" s="18">
        <f t="shared" si="6"/>
        <v>1</v>
      </c>
      <c r="E1515" s="18"/>
      <c r="F1515" s="20" t="s">
        <v>28</v>
      </c>
      <c r="G1515" s="43"/>
      <c r="H1515" s="48">
        <v>42157</v>
      </c>
      <c r="I1515" s="48">
        <v>42157</v>
      </c>
      <c r="J1515" s="46" t="s">
        <v>12</v>
      </c>
      <c r="K1515" s="18"/>
      <c r="L1515" s="17">
        <v>254</v>
      </c>
      <c r="M1515" s="17"/>
    </row>
    <row r="1516" spans="1:13" ht="45" customHeight="1">
      <c r="A1516" s="7" t="s">
        <v>577</v>
      </c>
      <c r="B1516" s="19" t="s">
        <v>585</v>
      </c>
      <c r="C1516" s="19"/>
      <c r="D1516" s="18">
        <f t="shared" si="6"/>
        <v>1</v>
      </c>
      <c r="E1516" s="18"/>
      <c r="F1516" s="20" t="s">
        <v>28</v>
      </c>
      <c r="G1516" s="43"/>
      <c r="H1516" s="48">
        <v>42207</v>
      </c>
      <c r="I1516" s="48">
        <v>42207</v>
      </c>
      <c r="J1516" s="46" t="s">
        <v>12</v>
      </c>
      <c r="K1516" s="18"/>
      <c r="L1516" s="17">
        <v>144</v>
      </c>
      <c r="M1516" s="17"/>
    </row>
    <row r="1517" spans="1:13" ht="45" customHeight="1">
      <c r="A1517" s="7" t="s">
        <v>577</v>
      </c>
      <c r="B1517" s="19" t="s">
        <v>586</v>
      </c>
      <c r="C1517" s="19"/>
      <c r="D1517" s="18">
        <f t="shared" si="6"/>
        <v>1</v>
      </c>
      <c r="E1517" s="18"/>
      <c r="F1517" s="20" t="s">
        <v>28</v>
      </c>
      <c r="G1517" s="43"/>
      <c r="H1517" s="48">
        <v>42201</v>
      </c>
      <c r="I1517" s="48">
        <v>42201</v>
      </c>
      <c r="J1517" s="46" t="s">
        <v>12</v>
      </c>
      <c r="K1517" s="18"/>
      <c r="L1517" s="17">
        <v>184</v>
      </c>
      <c r="M1517" s="17"/>
    </row>
    <row r="1518" spans="1:13" ht="45" customHeight="1">
      <c r="A1518" s="7" t="s">
        <v>577</v>
      </c>
      <c r="B1518" s="19" t="s">
        <v>587</v>
      </c>
      <c r="C1518" s="19"/>
      <c r="D1518" s="18">
        <f t="shared" si="6"/>
        <v>1</v>
      </c>
      <c r="E1518" s="18"/>
      <c r="F1518" s="20" t="s">
        <v>11</v>
      </c>
      <c r="G1518" s="43"/>
      <c r="H1518" s="48">
        <v>42215</v>
      </c>
      <c r="I1518" s="48">
        <v>42215</v>
      </c>
      <c r="J1518" s="46" t="s">
        <v>12</v>
      </c>
      <c r="K1518" s="18"/>
      <c r="L1518" s="17">
        <v>1195</v>
      </c>
      <c r="M1518" s="17"/>
    </row>
    <row r="1519" spans="1:13" ht="45" customHeight="1">
      <c r="A1519" s="7" t="s">
        <v>577</v>
      </c>
      <c r="B1519" s="19" t="s">
        <v>585</v>
      </c>
      <c r="C1519" s="19"/>
      <c r="D1519" s="18">
        <f t="shared" si="6"/>
        <v>1</v>
      </c>
      <c r="E1519" s="18"/>
      <c r="F1519" s="20" t="s">
        <v>28</v>
      </c>
      <c r="G1519" s="43"/>
      <c r="H1519" s="48">
        <v>42207</v>
      </c>
      <c r="I1519" s="48">
        <v>42207</v>
      </c>
      <c r="J1519" s="46" t="s">
        <v>12</v>
      </c>
      <c r="K1519" s="18"/>
      <c r="L1519" s="17">
        <v>354</v>
      </c>
      <c r="M1519" s="17"/>
    </row>
    <row r="1520" spans="1:13" ht="45" customHeight="1">
      <c r="A1520" s="7" t="s">
        <v>577</v>
      </c>
      <c r="B1520" s="19" t="s">
        <v>586</v>
      </c>
      <c r="C1520" s="19"/>
      <c r="D1520" s="18">
        <f t="shared" si="6"/>
        <v>1</v>
      </c>
      <c r="E1520" s="18"/>
      <c r="F1520" s="20" t="s">
        <v>28</v>
      </c>
      <c r="G1520" s="43"/>
      <c r="H1520" s="48">
        <v>42201</v>
      </c>
      <c r="I1520" s="48">
        <v>42201</v>
      </c>
      <c r="J1520" s="46" t="s">
        <v>12</v>
      </c>
      <c r="K1520" s="18"/>
      <c r="L1520" s="17">
        <v>200</v>
      </c>
      <c r="M1520" s="17"/>
    </row>
    <row r="1521" spans="1:13" ht="45" customHeight="1">
      <c r="A1521" s="7" t="s">
        <v>577</v>
      </c>
      <c r="B1521" s="19" t="s">
        <v>13</v>
      </c>
      <c r="C1521" s="19"/>
      <c r="D1521" s="18">
        <f t="shared" si="6"/>
        <v>1</v>
      </c>
      <c r="E1521" s="18"/>
      <c r="F1521" s="20" t="s">
        <v>14</v>
      </c>
      <c r="G1521" s="43"/>
      <c r="H1521" s="48">
        <v>42201</v>
      </c>
      <c r="I1521" s="48">
        <v>42201</v>
      </c>
      <c r="J1521" s="46" t="s">
        <v>12</v>
      </c>
      <c r="K1521" s="18"/>
      <c r="L1521" s="17">
        <v>252</v>
      </c>
      <c r="M1521" s="17"/>
    </row>
    <row r="1522" spans="1:13" ht="45" customHeight="1">
      <c r="A1522" s="7" t="s">
        <v>577</v>
      </c>
      <c r="B1522" s="19" t="s">
        <v>588</v>
      </c>
      <c r="C1522" s="19"/>
      <c r="D1522" s="18">
        <f t="shared" si="6"/>
        <v>1</v>
      </c>
      <c r="E1522" s="18"/>
      <c r="F1522" s="20" t="s">
        <v>28</v>
      </c>
      <c r="G1522" s="43"/>
      <c r="H1522" s="48">
        <v>42212</v>
      </c>
      <c r="I1522" s="48">
        <v>42212</v>
      </c>
      <c r="J1522" s="46" t="s">
        <v>12</v>
      </c>
      <c r="K1522" s="18"/>
      <c r="L1522" s="17">
        <v>184</v>
      </c>
      <c r="M1522" s="17"/>
    </row>
    <row r="1523" spans="1:13" ht="45" customHeight="1">
      <c r="A1523" s="7" t="s">
        <v>577</v>
      </c>
      <c r="B1523" s="19" t="s">
        <v>589</v>
      </c>
      <c r="C1523" s="19"/>
      <c r="D1523" s="18">
        <f t="shared" ref="D1523:D1586" si="7">C1523+1</f>
        <v>1</v>
      </c>
      <c r="E1523" s="18"/>
      <c r="F1523" s="20" t="s">
        <v>28</v>
      </c>
      <c r="G1523" s="43"/>
      <c r="H1523" s="48">
        <v>42257</v>
      </c>
      <c r="I1523" s="48">
        <v>42258</v>
      </c>
      <c r="J1523" s="46" t="s">
        <v>12</v>
      </c>
      <c r="K1523" s="18"/>
      <c r="L1523" s="17">
        <v>584</v>
      </c>
      <c r="M1523" s="17"/>
    </row>
    <row r="1524" spans="1:13" ht="45" customHeight="1">
      <c r="A1524" s="7" t="s">
        <v>577</v>
      </c>
      <c r="B1524" s="19" t="s">
        <v>589</v>
      </c>
      <c r="C1524" s="19"/>
      <c r="D1524" s="18">
        <f t="shared" si="7"/>
        <v>1</v>
      </c>
      <c r="E1524" s="18"/>
      <c r="F1524" s="20" t="s">
        <v>28</v>
      </c>
      <c r="G1524" s="43"/>
      <c r="H1524" s="48">
        <v>42257</v>
      </c>
      <c r="I1524" s="48">
        <v>42258</v>
      </c>
      <c r="J1524" s="46" t="s">
        <v>12</v>
      </c>
      <c r="K1524" s="18"/>
      <c r="L1524" s="17">
        <v>200</v>
      </c>
      <c r="M1524" s="17"/>
    </row>
    <row r="1525" spans="1:13" ht="45" customHeight="1">
      <c r="A1525" s="7" t="s">
        <v>577</v>
      </c>
      <c r="B1525" s="19" t="s">
        <v>588</v>
      </c>
      <c r="C1525" s="19"/>
      <c r="D1525" s="18">
        <f t="shared" si="7"/>
        <v>1</v>
      </c>
      <c r="E1525" s="18"/>
      <c r="F1525" s="20" t="s">
        <v>28</v>
      </c>
      <c r="G1525" s="43"/>
      <c r="H1525" s="48">
        <v>42212</v>
      </c>
      <c r="I1525" s="48">
        <v>42212</v>
      </c>
      <c r="J1525" s="46" t="s">
        <v>12</v>
      </c>
      <c r="K1525" s="18"/>
      <c r="L1525" s="17">
        <v>318</v>
      </c>
      <c r="M1525" s="17"/>
    </row>
    <row r="1526" spans="1:13" ht="45" customHeight="1">
      <c r="A1526" s="7" t="s">
        <v>577</v>
      </c>
      <c r="B1526" s="19" t="s">
        <v>13</v>
      </c>
      <c r="C1526" s="19"/>
      <c r="D1526" s="18">
        <f t="shared" si="7"/>
        <v>1</v>
      </c>
      <c r="E1526" s="18"/>
      <c r="F1526" s="20" t="s">
        <v>14</v>
      </c>
      <c r="G1526" s="43"/>
      <c r="H1526" s="48">
        <v>42212</v>
      </c>
      <c r="I1526" s="48">
        <v>42212</v>
      </c>
      <c r="J1526" s="46" t="s">
        <v>12</v>
      </c>
      <c r="K1526" s="18"/>
      <c r="L1526" s="17">
        <v>12</v>
      </c>
      <c r="M1526" s="17"/>
    </row>
    <row r="1527" spans="1:13" ht="45" customHeight="1">
      <c r="A1527" s="7" t="s">
        <v>577</v>
      </c>
      <c r="B1527" s="19" t="s">
        <v>590</v>
      </c>
      <c r="C1527" s="19"/>
      <c r="D1527" s="18">
        <f t="shared" si="7"/>
        <v>1</v>
      </c>
      <c r="E1527" s="18"/>
      <c r="F1527" s="20" t="s">
        <v>28</v>
      </c>
      <c r="G1527" s="43"/>
      <c r="H1527" s="48">
        <v>42180</v>
      </c>
      <c r="I1527" s="48">
        <v>42180</v>
      </c>
      <c r="J1527" s="46" t="s">
        <v>12</v>
      </c>
      <c r="K1527" s="18"/>
      <c r="L1527" s="17">
        <v>254</v>
      </c>
      <c r="M1527" s="17"/>
    </row>
    <row r="1528" spans="1:13" ht="45" customHeight="1">
      <c r="A1528" s="7" t="s">
        <v>577</v>
      </c>
      <c r="B1528" s="19" t="s">
        <v>591</v>
      </c>
      <c r="C1528" s="19"/>
      <c r="D1528" s="18">
        <f t="shared" si="7"/>
        <v>1</v>
      </c>
      <c r="E1528" s="18"/>
      <c r="F1528" s="20" t="s">
        <v>28</v>
      </c>
      <c r="G1528" s="43"/>
      <c r="H1528" s="48">
        <v>42241</v>
      </c>
      <c r="I1528" s="48">
        <v>42241</v>
      </c>
      <c r="J1528" s="46" t="s">
        <v>12</v>
      </c>
      <c r="K1528" s="18"/>
      <c r="L1528" s="17">
        <v>484</v>
      </c>
      <c r="M1528" s="17"/>
    </row>
    <row r="1529" spans="1:13" ht="45" customHeight="1">
      <c r="A1529" s="7" t="s">
        <v>577</v>
      </c>
      <c r="B1529" s="19" t="s">
        <v>592</v>
      </c>
      <c r="C1529" s="19"/>
      <c r="D1529" s="18">
        <f t="shared" si="7"/>
        <v>1</v>
      </c>
      <c r="E1529" s="18"/>
      <c r="F1529" s="20" t="s">
        <v>28</v>
      </c>
      <c r="G1529" s="43"/>
      <c r="H1529" s="48">
        <v>42234</v>
      </c>
      <c r="I1529" s="48">
        <v>42234</v>
      </c>
      <c r="J1529" s="46" t="s">
        <v>12</v>
      </c>
      <c r="K1529" s="18"/>
      <c r="L1529" s="17">
        <v>664</v>
      </c>
      <c r="M1529" s="17"/>
    </row>
    <row r="1530" spans="1:13" ht="45" customHeight="1">
      <c r="A1530" s="7" t="s">
        <v>577</v>
      </c>
      <c r="B1530" s="19" t="s">
        <v>590</v>
      </c>
      <c r="C1530" s="19"/>
      <c r="D1530" s="18">
        <f t="shared" si="7"/>
        <v>1</v>
      </c>
      <c r="E1530" s="18"/>
      <c r="F1530" s="20" t="s">
        <v>28</v>
      </c>
      <c r="G1530" s="43"/>
      <c r="H1530" s="48">
        <v>42180</v>
      </c>
      <c r="I1530" s="48">
        <v>42180</v>
      </c>
      <c r="J1530" s="46" t="s">
        <v>12</v>
      </c>
      <c r="K1530" s="18"/>
      <c r="L1530" s="17">
        <v>498</v>
      </c>
      <c r="M1530" s="17"/>
    </row>
    <row r="1531" spans="1:13" ht="45" customHeight="1">
      <c r="A1531" s="7" t="s">
        <v>577</v>
      </c>
      <c r="B1531" s="19" t="s">
        <v>591</v>
      </c>
      <c r="C1531" s="19"/>
      <c r="D1531" s="18">
        <f t="shared" si="7"/>
        <v>1</v>
      </c>
      <c r="E1531" s="18"/>
      <c r="F1531" s="20" t="s">
        <v>28</v>
      </c>
      <c r="G1531" s="43"/>
      <c r="H1531" s="48">
        <v>42241</v>
      </c>
      <c r="I1531" s="48">
        <v>42241</v>
      </c>
      <c r="J1531" s="46" t="s">
        <v>12</v>
      </c>
      <c r="K1531" s="18"/>
      <c r="L1531" s="17">
        <v>380</v>
      </c>
      <c r="M1531" s="17"/>
    </row>
    <row r="1532" spans="1:13" ht="45" customHeight="1">
      <c r="A1532" s="7" t="s">
        <v>577</v>
      </c>
      <c r="B1532" s="19" t="s">
        <v>592</v>
      </c>
      <c r="C1532" s="19"/>
      <c r="D1532" s="18">
        <f t="shared" si="7"/>
        <v>1</v>
      </c>
      <c r="E1532" s="18"/>
      <c r="F1532" s="20" t="s">
        <v>28</v>
      </c>
      <c r="G1532" s="43"/>
      <c r="H1532" s="48">
        <v>42234</v>
      </c>
      <c r="I1532" s="48">
        <v>42234</v>
      </c>
      <c r="J1532" s="46" t="s">
        <v>12</v>
      </c>
      <c r="K1532" s="18"/>
      <c r="L1532" s="17">
        <v>200</v>
      </c>
      <c r="M1532" s="17"/>
    </row>
    <row r="1533" spans="1:13" ht="45" customHeight="1">
      <c r="A1533" s="7" t="s">
        <v>577</v>
      </c>
      <c r="B1533" s="19" t="s">
        <v>13</v>
      </c>
      <c r="C1533" s="19"/>
      <c r="D1533" s="18">
        <f t="shared" si="7"/>
        <v>1</v>
      </c>
      <c r="E1533" s="18"/>
      <c r="F1533" s="20" t="s">
        <v>14</v>
      </c>
      <c r="G1533" s="43"/>
      <c r="H1533" s="48">
        <v>42234</v>
      </c>
      <c r="I1533" s="48">
        <v>42234</v>
      </c>
      <c r="J1533" s="46" t="s">
        <v>12</v>
      </c>
      <c r="K1533" s="18"/>
      <c r="L1533" s="17">
        <v>201</v>
      </c>
      <c r="M1533" s="17"/>
    </row>
    <row r="1534" spans="1:13" ht="45" customHeight="1">
      <c r="A1534" s="7" t="s">
        <v>577</v>
      </c>
      <c r="B1534" s="19" t="s">
        <v>593</v>
      </c>
      <c r="C1534" s="19"/>
      <c r="D1534" s="18">
        <f t="shared" si="7"/>
        <v>1</v>
      </c>
      <c r="E1534" s="18"/>
      <c r="F1534" s="20" t="s">
        <v>28</v>
      </c>
      <c r="G1534" s="43"/>
      <c r="H1534" s="48">
        <v>42270</v>
      </c>
      <c r="I1534" s="48">
        <v>42272</v>
      </c>
      <c r="J1534" s="46" t="s">
        <v>12</v>
      </c>
      <c r="K1534" s="18"/>
      <c r="L1534" s="17">
        <v>368</v>
      </c>
      <c r="M1534" s="17"/>
    </row>
    <row r="1535" spans="1:13" ht="45" customHeight="1">
      <c r="A1535" s="7" t="s">
        <v>577</v>
      </c>
      <c r="B1535" s="19" t="s">
        <v>594</v>
      </c>
      <c r="C1535" s="19"/>
      <c r="D1535" s="18">
        <f t="shared" si="7"/>
        <v>1</v>
      </c>
      <c r="E1535" s="18"/>
      <c r="F1535" s="20" t="s">
        <v>28</v>
      </c>
      <c r="G1535" s="43"/>
      <c r="H1535" s="48">
        <v>42277</v>
      </c>
      <c r="I1535" s="48">
        <v>42278</v>
      </c>
      <c r="J1535" s="46" t="s">
        <v>12</v>
      </c>
      <c r="K1535" s="18"/>
      <c r="L1535" s="17">
        <v>584</v>
      </c>
      <c r="M1535" s="17"/>
    </row>
    <row r="1536" spans="1:13" ht="45" customHeight="1">
      <c r="A1536" s="7" t="s">
        <v>577</v>
      </c>
      <c r="B1536" s="19" t="s">
        <v>593</v>
      </c>
      <c r="C1536" s="19"/>
      <c r="D1536" s="18">
        <f t="shared" si="7"/>
        <v>1</v>
      </c>
      <c r="E1536" s="18"/>
      <c r="F1536" s="20" t="s">
        <v>28</v>
      </c>
      <c r="G1536" s="43"/>
      <c r="H1536" s="48">
        <v>42272</v>
      </c>
      <c r="I1536" s="48">
        <v>42272</v>
      </c>
      <c r="J1536" s="46" t="s">
        <v>12</v>
      </c>
      <c r="K1536" s="18"/>
      <c r="L1536" s="17">
        <v>335</v>
      </c>
      <c r="M1536" s="17"/>
    </row>
    <row r="1537" spans="1:13" ht="45" customHeight="1">
      <c r="A1537" s="7" t="s">
        <v>577</v>
      </c>
      <c r="B1537" s="19" t="s">
        <v>594</v>
      </c>
      <c r="C1537" s="19"/>
      <c r="D1537" s="18">
        <f t="shared" si="7"/>
        <v>1</v>
      </c>
      <c r="E1537" s="18"/>
      <c r="F1537" s="20" t="s">
        <v>28</v>
      </c>
      <c r="G1537" s="43"/>
      <c r="H1537" s="48">
        <v>42277</v>
      </c>
      <c r="I1537" s="48">
        <v>42278</v>
      </c>
      <c r="J1537" s="46" t="s">
        <v>12</v>
      </c>
      <c r="K1537" s="18"/>
      <c r="L1537" s="17">
        <v>383</v>
      </c>
      <c r="M1537" s="17"/>
    </row>
    <row r="1538" spans="1:13" ht="45" customHeight="1">
      <c r="A1538" s="7" t="s">
        <v>577</v>
      </c>
      <c r="B1538" s="19" t="s">
        <v>13</v>
      </c>
      <c r="C1538" s="19"/>
      <c r="D1538" s="18">
        <f t="shared" si="7"/>
        <v>1</v>
      </c>
      <c r="E1538" s="18"/>
      <c r="F1538" s="20" t="s">
        <v>14</v>
      </c>
      <c r="G1538" s="43"/>
      <c r="H1538" s="48">
        <v>42277</v>
      </c>
      <c r="I1538" s="48">
        <v>42277</v>
      </c>
      <c r="J1538" s="46" t="s">
        <v>12</v>
      </c>
      <c r="K1538" s="18"/>
      <c r="L1538" s="17">
        <v>18</v>
      </c>
      <c r="M1538" s="17"/>
    </row>
    <row r="1539" spans="1:13" ht="45" customHeight="1">
      <c r="A1539" s="7" t="s">
        <v>577</v>
      </c>
      <c r="B1539" s="19" t="s">
        <v>595</v>
      </c>
      <c r="C1539" s="19"/>
      <c r="D1539" s="18">
        <f t="shared" si="7"/>
        <v>1</v>
      </c>
      <c r="E1539" s="18"/>
      <c r="F1539" s="20" t="s">
        <v>28</v>
      </c>
      <c r="G1539" s="43"/>
      <c r="H1539" s="48">
        <v>42297</v>
      </c>
      <c r="I1539" s="48">
        <v>42298</v>
      </c>
      <c r="J1539" s="46" t="s">
        <v>12</v>
      </c>
      <c r="K1539" s="18"/>
      <c r="L1539" s="17">
        <v>604</v>
      </c>
      <c r="M1539" s="17"/>
    </row>
    <row r="1540" spans="1:13" ht="45" customHeight="1">
      <c r="A1540" s="7" t="s">
        <v>577</v>
      </c>
      <c r="B1540" s="19" t="s">
        <v>596</v>
      </c>
      <c r="C1540" s="19"/>
      <c r="D1540" s="18">
        <f t="shared" si="7"/>
        <v>1</v>
      </c>
      <c r="E1540" s="18"/>
      <c r="F1540" s="20" t="s">
        <v>28</v>
      </c>
      <c r="G1540" s="43"/>
      <c r="H1540" s="48">
        <v>42299</v>
      </c>
      <c r="I1540" s="48">
        <v>42300</v>
      </c>
      <c r="J1540" s="46" t="s">
        <v>12</v>
      </c>
      <c r="K1540" s="18"/>
      <c r="L1540" s="17">
        <v>534</v>
      </c>
      <c r="M1540" s="17"/>
    </row>
    <row r="1541" spans="1:13" ht="45" customHeight="1">
      <c r="A1541" s="7" t="s">
        <v>577</v>
      </c>
      <c r="B1541" s="19" t="s">
        <v>597</v>
      </c>
      <c r="C1541" s="19"/>
      <c r="D1541" s="18">
        <f t="shared" si="7"/>
        <v>1</v>
      </c>
      <c r="E1541" s="18"/>
      <c r="F1541" s="20" t="s">
        <v>28</v>
      </c>
      <c r="G1541" s="43"/>
      <c r="H1541" s="48">
        <v>42286</v>
      </c>
      <c r="I1541" s="48">
        <v>42290</v>
      </c>
      <c r="J1541" s="46" t="s">
        <v>12</v>
      </c>
      <c r="K1541" s="18"/>
      <c r="L1541" s="17">
        <v>658.95</v>
      </c>
      <c r="M1541" s="17"/>
    </row>
    <row r="1542" spans="1:13" ht="45" customHeight="1">
      <c r="A1542" s="7" t="s">
        <v>577</v>
      </c>
      <c r="B1542" s="19" t="s">
        <v>13</v>
      </c>
      <c r="C1542" s="19"/>
      <c r="D1542" s="18">
        <f t="shared" si="7"/>
        <v>1</v>
      </c>
      <c r="E1542" s="18"/>
      <c r="F1542" s="20" t="s">
        <v>14</v>
      </c>
      <c r="G1542" s="43"/>
      <c r="H1542" s="48">
        <v>42286</v>
      </c>
      <c r="I1542" s="48">
        <v>42286</v>
      </c>
      <c r="J1542" s="46" t="s">
        <v>12</v>
      </c>
      <c r="K1542" s="18"/>
      <c r="L1542" s="17">
        <v>170</v>
      </c>
      <c r="M1542" s="17"/>
    </row>
    <row r="1543" spans="1:13" ht="45" customHeight="1">
      <c r="A1543" s="7" t="s">
        <v>577</v>
      </c>
      <c r="B1543" s="19" t="s">
        <v>598</v>
      </c>
      <c r="C1543" s="19"/>
      <c r="D1543" s="18">
        <f t="shared" si="7"/>
        <v>1</v>
      </c>
      <c r="E1543" s="18"/>
      <c r="F1543" s="20" t="s">
        <v>11</v>
      </c>
      <c r="G1543" s="43"/>
      <c r="H1543" s="48">
        <v>42326</v>
      </c>
      <c r="I1543" s="48">
        <v>42327</v>
      </c>
      <c r="J1543" s="46" t="s">
        <v>12</v>
      </c>
      <c r="K1543" s="18"/>
      <c r="L1543" s="17">
        <v>9940.58</v>
      </c>
      <c r="M1543" s="17"/>
    </row>
    <row r="1544" spans="1:13" ht="45" customHeight="1">
      <c r="A1544" s="7" t="s">
        <v>577</v>
      </c>
      <c r="B1544" s="19" t="s">
        <v>13</v>
      </c>
      <c r="C1544" s="19"/>
      <c r="D1544" s="18">
        <f t="shared" si="7"/>
        <v>1</v>
      </c>
      <c r="E1544" s="18"/>
      <c r="F1544" s="20" t="s">
        <v>14</v>
      </c>
      <c r="G1544" s="43"/>
      <c r="H1544" s="48">
        <v>42339</v>
      </c>
      <c r="I1544" s="48">
        <v>42339</v>
      </c>
      <c r="J1544" s="46" t="s">
        <v>12</v>
      </c>
      <c r="K1544" s="18"/>
      <c r="L1544" s="17">
        <v>1590</v>
      </c>
      <c r="M1544" s="17"/>
    </row>
    <row r="1545" spans="1:13" ht="45" customHeight="1">
      <c r="A1545" s="7" t="s">
        <v>577</v>
      </c>
      <c r="B1545" s="19" t="s">
        <v>599</v>
      </c>
      <c r="C1545" s="19"/>
      <c r="D1545" s="18">
        <f t="shared" si="7"/>
        <v>1</v>
      </c>
      <c r="E1545" s="18"/>
      <c r="F1545" s="20" t="s">
        <v>28</v>
      </c>
      <c r="G1545" s="43"/>
      <c r="H1545" s="48">
        <v>42355</v>
      </c>
      <c r="I1545" s="48">
        <v>42355</v>
      </c>
      <c r="J1545" s="46" t="s">
        <v>12</v>
      </c>
      <c r="K1545" s="18"/>
      <c r="L1545" s="17">
        <v>184</v>
      </c>
      <c r="M1545" s="17"/>
    </row>
    <row r="1546" spans="1:13" ht="45" customHeight="1">
      <c r="A1546" s="7" t="s">
        <v>577</v>
      </c>
      <c r="B1546" s="19" t="s">
        <v>13</v>
      </c>
      <c r="C1546" s="19"/>
      <c r="D1546" s="18">
        <f t="shared" si="7"/>
        <v>1</v>
      </c>
      <c r="E1546" s="18"/>
      <c r="F1546" s="20" t="s">
        <v>14</v>
      </c>
      <c r="G1546" s="43"/>
      <c r="H1546" s="48">
        <v>42360</v>
      </c>
      <c r="I1546" s="48">
        <v>42360</v>
      </c>
      <c r="J1546" s="46" t="s">
        <v>12</v>
      </c>
      <c r="K1546" s="18"/>
      <c r="L1546" s="17">
        <v>1060</v>
      </c>
      <c r="M1546" s="17"/>
    </row>
    <row r="1547" spans="1:13" ht="45" customHeight="1">
      <c r="A1547" s="7" t="s">
        <v>577</v>
      </c>
      <c r="B1547" s="19" t="s">
        <v>600</v>
      </c>
      <c r="C1547" s="19"/>
      <c r="D1547" s="18">
        <f t="shared" si="7"/>
        <v>1</v>
      </c>
      <c r="E1547" s="18"/>
      <c r="F1547" s="20" t="s">
        <v>28</v>
      </c>
      <c r="G1547" s="43"/>
      <c r="H1547" s="48">
        <v>42334</v>
      </c>
      <c r="I1547" s="48">
        <v>42334</v>
      </c>
      <c r="J1547" s="46" t="s">
        <v>12</v>
      </c>
      <c r="K1547" s="18"/>
      <c r="L1547" s="17">
        <v>184</v>
      </c>
      <c r="M1547" s="17"/>
    </row>
    <row r="1548" spans="1:13" ht="45" customHeight="1">
      <c r="A1548" s="7" t="s">
        <v>577</v>
      </c>
      <c r="B1548" s="19" t="s">
        <v>601</v>
      </c>
      <c r="C1548" s="19"/>
      <c r="D1548" s="18">
        <f t="shared" si="7"/>
        <v>1</v>
      </c>
      <c r="E1548" s="18"/>
      <c r="F1548" s="20" t="s">
        <v>28</v>
      </c>
      <c r="G1548" s="43"/>
      <c r="H1548" s="48">
        <v>42319</v>
      </c>
      <c r="I1548" s="48">
        <v>42319</v>
      </c>
      <c r="J1548" s="46" t="s">
        <v>12</v>
      </c>
      <c r="K1548" s="18"/>
      <c r="L1548" s="17">
        <v>184</v>
      </c>
      <c r="M1548" s="17"/>
    </row>
    <row r="1549" spans="1:13" ht="45" customHeight="1">
      <c r="A1549" s="7" t="s">
        <v>577</v>
      </c>
      <c r="B1549" s="19" t="s">
        <v>602</v>
      </c>
      <c r="C1549" s="19"/>
      <c r="D1549" s="18">
        <f t="shared" si="7"/>
        <v>1</v>
      </c>
      <c r="E1549" s="18"/>
      <c r="F1549" s="20" t="s">
        <v>11</v>
      </c>
      <c r="G1549" s="43"/>
      <c r="H1549" s="48">
        <v>42314</v>
      </c>
      <c r="I1549" s="48">
        <v>42314</v>
      </c>
      <c r="J1549" s="46" t="s">
        <v>12</v>
      </c>
      <c r="K1549" s="18"/>
      <c r="L1549" s="17">
        <v>500</v>
      </c>
      <c r="M1549" s="17"/>
    </row>
    <row r="1550" spans="1:13" ht="45" customHeight="1">
      <c r="A1550" s="7" t="s">
        <v>577</v>
      </c>
      <c r="B1550" s="19" t="s">
        <v>600</v>
      </c>
      <c r="C1550" s="19"/>
      <c r="D1550" s="18">
        <f t="shared" si="7"/>
        <v>1</v>
      </c>
      <c r="E1550" s="18"/>
      <c r="F1550" s="20" t="s">
        <v>28</v>
      </c>
      <c r="G1550" s="43"/>
      <c r="H1550" s="48">
        <v>42334</v>
      </c>
      <c r="I1550" s="48">
        <v>42334</v>
      </c>
      <c r="J1550" s="46" t="s">
        <v>12</v>
      </c>
      <c r="K1550" s="18"/>
      <c r="L1550" s="17">
        <v>296</v>
      </c>
      <c r="M1550" s="17"/>
    </row>
    <row r="1551" spans="1:13" ht="45" customHeight="1">
      <c r="A1551" s="7" t="s">
        <v>577</v>
      </c>
      <c r="B1551" s="19" t="s">
        <v>602</v>
      </c>
      <c r="C1551" s="19"/>
      <c r="D1551" s="18">
        <f t="shared" si="7"/>
        <v>1</v>
      </c>
      <c r="E1551" s="18"/>
      <c r="F1551" s="20" t="s">
        <v>11</v>
      </c>
      <c r="G1551" s="43"/>
      <c r="H1551" s="48">
        <v>42314</v>
      </c>
      <c r="I1551" s="48">
        <v>42314</v>
      </c>
      <c r="J1551" s="46" t="s">
        <v>12</v>
      </c>
      <c r="K1551" s="18"/>
      <c r="L1551" s="17">
        <v>640</v>
      </c>
      <c r="M1551" s="17"/>
    </row>
    <row r="1552" spans="1:13" ht="45" customHeight="1">
      <c r="A1552" s="7" t="s">
        <v>577</v>
      </c>
      <c r="B1552" s="19" t="s">
        <v>13</v>
      </c>
      <c r="C1552" s="19"/>
      <c r="D1552" s="18">
        <f t="shared" si="7"/>
        <v>1</v>
      </c>
      <c r="E1552" s="18"/>
      <c r="F1552" s="20" t="s">
        <v>14</v>
      </c>
      <c r="G1552" s="43"/>
      <c r="H1552" s="48">
        <v>42314</v>
      </c>
      <c r="I1552" s="48">
        <v>42314</v>
      </c>
      <c r="J1552" s="46" t="s">
        <v>12</v>
      </c>
      <c r="K1552" s="18"/>
      <c r="L1552" s="17">
        <v>260</v>
      </c>
      <c r="M1552" s="17"/>
    </row>
    <row r="1553" spans="1:13" ht="45" customHeight="1">
      <c r="A1553" s="7" t="s">
        <v>577</v>
      </c>
      <c r="B1553" s="19" t="s">
        <v>600</v>
      </c>
      <c r="C1553" s="19"/>
      <c r="D1553" s="18">
        <f t="shared" si="7"/>
        <v>1</v>
      </c>
      <c r="E1553" s="18"/>
      <c r="F1553" s="20" t="s">
        <v>28</v>
      </c>
      <c r="G1553" s="43"/>
      <c r="H1553" s="48">
        <v>42334</v>
      </c>
      <c r="I1553" s="48">
        <v>42334</v>
      </c>
      <c r="J1553" s="46" t="s">
        <v>12</v>
      </c>
      <c r="K1553" s="18"/>
      <c r="L1553" s="17">
        <v>12</v>
      </c>
      <c r="M1553" s="17"/>
    </row>
    <row r="1554" spans="1:13" ht="45" customHeight="1">
      <c r="A1554" s="7" t="s">
        <v>577</v>
      </c>
      <c r="B1554" s="19" t="s">
        <v>603</v>
      </c>
      <c r="C1554" s="19"/>
      <c r="D1554" s="18">
        <f t="shared" si="7"/>
        <v>1</v>
      </c>
      <c r="E1554" s="18"/>
      <c r="F1554" s="20" t="s">
        <v>28</v>
      </c>
      <c r="G1554" s="43"/>
      <c r="H1554" s="48">
        <v>42321</v>
      </c>
      <c r="I1554" s="48">
        <v>42325</v>
      </c>
      <c r="J1554" s="46" t="s">
        <v>12</v>
      </c>
      <c r="K1554" s="18"/>
      <c r="L1554" s="17">
        <v>184</v>
      </c>
      <c r="M1554" s="17"/>
    </row>
    <row r="1555" spans="1:13" ht="45" customHeight="1">
      <c r="A1555" s="7" t="s">
        <v>577</v>
      </c>
      <c r="B1555" s="19" t="s">
        <v>604</v>
      </c>
      <c r="C1555" s="19"/>
      <c r="D1555" s="18">
        <f t="shared" si="7"/>
        <v>1</v>
      </c>
      <c r="E1555" s="18"/>
      <c r="F1555" s="20" t="s">
        <v>28</v>
      </c>
      <c r="G1555" s="43"/>
      <c r="H1555" s="48">
        <v>42303</v>
      </c>
      <c r="I1555" s="48">
        <v>42304</v>
      </c>
      <c r="J1555" s="46" t="s">
        <v>12</v>
      </c>
      <c r="K1555" s="18"/>
      <c r="L1555" s="17">
        <v>184</v>
      </c>
      <c r="M1555" s="17"/>
    </row>
    <row r="1556" spans="1:13" ht="45" customHeight="1">
      <c r="A1556" s="7" t="s">
        <v>577</v>
      </c>
      <c r="B1556" s="19" t="s">
        <v>603</v>
      </c>
      <c r="C1556" s="19"/>
      <c r="D1556" s="18">
        <f t="shared" si="7"/>
        <v>1</v>
      </c>
      <c r="E1556" s="18"/>
      <c r="F1556" s="20" t="s">
        <v>28</v>
      </c>
      <c r="G1556" s="43"/>
      <c r="H1556" s="48">
        <v>42321</v>
      </c>
      <c r="I1556" s="48">
        <v>42325</v>
      </c>
      <c r="J1556" s="46" t="s">
        <v>12</v>
      </c>
      <c r="K1556" s="18"/>
      <c r="L1556" s="17">
        <v>337.93</v>
      </c>
      <c r="M1556" s="17"/>
    </row>
    <row r="1557" spans="1:13" ht="45" customHeight="1">
      <c r="A1557" s="7" t="s">
        <v>577</v>
      </c>
      <c r="B1557" s="19" t="s">
        <v>604</v>
      </c>
      <c r="C1557" s="19"/>
      <c r="D1557" s="18">
        <f t="shared" si="7"/>
        <v>1</v>
      </c>
      <c r="E1557" s="18"/>
      <c r="F1557" s="20" t="s">
        <v>28</v>
      </c>
      <c r="G1557" s="43"/>
      <c r="H1557" s="48">
        <v>42303</v>
      </c>
      <c r="I1557" s="48">
        <v>42304</v>
      </c>
      <c r="J1557" s="46" t="s">
        <v>12</v>
      </c>
      <c r="K1557" s="18"/>
      <c r="L1557" s="17">
        <v>400</v>
      </c>
      <c r="M1557" s="17"/>
    </row>
    <row r="1558" spans="1:13" ht="45" customHeight="1">
      <c r="A1558" s="7" t="s">
        <v>577</v>
      </c>
      <c r="B1558" s="19" t="s">
        <v>13</v>
      </c>
      <c r="C1558" s="19"/>
      <c r="D1558" s="18">
        <f t="shared" si="7"/>
        <v>1</v>
      </c>
      <c r="E1558" s="18"/>
      <c r="F1558" s="20" t="s">
        <v>14</v>
      </c>
      <c r="G1558" s="43"/>
      <c r="H1558" s="48">
        <v>42303</v>
      </c>
      <c r="I1558" s="48">
        <v>42303</v>
      </c>
      <c r="J1558" s="46" t="s">
        <v>12</v>
      </c>
      <c r="K1558" s="18"/>
      <c r="L1558" s="17">
        <v>19</v>
      </c>
      <c r="M1558" s="17"/>
    </row>
    <row r="1559" spans="1:13" ht="45" customHeight="1">
      <c r="A1559" s="7" t="s">
        <v>605</v>
      </c>
      <c r="B1559" s="19" t="s">
        <v>13</v>
      </c>
      <c r="C1559" s="19"/>
      <c r="D1559" s="18">
        <f t="shared" si="7"/>
        <v>1</v>
      </c>
      <c r="E1559" s="18"/>
      <c r="F1559" s="20" t="s">
        <v>14</v>
      </c>
      <c r="G1559" s="43"/>
      <c r="H1559" s="48">
        <v>42054</v>
      </c>
      <c r="I1559" s="48">
        <v>42054</v>
      </c>
      <c r="J1559" s="46" t="s">
        <v>12</v>
      </c>
      <c r="K1559" s="18"/>
      <c r="L1559" s="17">
        <v>1690</v>
      </c>
      <c r="M1559" s="17"/>
    </row>
    <row r="1560" spans="1:13" ht="45" customHeight="1">
      <c r="A1560" s="7" t="s">
        <v>605</v>
      </c>
      <c r="B1560" s="19" t="s">
        <v>606</v>
      </c>
      <c r="C1560" s="19"/>
      <c r="D1560" s="18">
        <f t="shared" si="7"/>
        <v>1</v>
      </c>
      <c r="E1560" s="18"/>
      <c r="F1560" s="20" t="s">
        <v>28</v>
      </c>
      <c r="G1560" s="43"/>
      <c r="H1560" s="48">
        <v>42143</v>
      </c>
      <c r="I1560" s="48">
        <v>42143</v>
      </c>
      <c r="J1560" s="46" t="s">
        <v>12</v>
      </c>
      <c r="K1560" s="18"/>
      <c r="L1560" s="17">
        <v>484</v>
      </c>
      <c r="M1560" s="17"/>
    </row>
    <row r="1561" spans="1:13" ht="45" customHeight="1">
      <c r="A1561" s="7" t="s">
        <v>605</v>
      </c>
      <c r="B1561" s="19" t="s">
        <v>13</v>
      </c>
      <c r="C1561" s="19"/>
      <c r="D1561" s="18">
        <f t="shared" si="7"/>
        <v>1</v>
      </c>
      <c r="E1561" s="18"/>
      <c r="F1561" s="20" t="s">
        <v>14</v>
      </c>
      <c r="G1561" s="43"/>
      <c r="H1561" s="48">
        <v>42143</v>
      </c>
      <c r="I1561" s="48">
        <v>42143</v>
      </c>
      <c r="J1561" s="46" t="s">
        <v>12</v>
      </c>
      <c r="K1561" s="18"/>
      <c r="L1561" s="17">
        <v>270</v>
      </c>
      <c r="M1561" s="17"/>
    </row>
    <row r="1562" spans="1:13" ht="45" customHeight="1">
      <c r="A1562" s="7" t="s">
        <v>605</v>
      </c>
      <c r="B1562" s="19" t="s">
        <v>607</v>
      </c>
      <c r="C1562" s="19"/>
      <c r="D1562" s="18">
        <f t="shared" si="7"/>
        <v>1</v>
      </c>
      <c r="E1562" s="18"/>
      <c r="F1562" s="20" t="s">
        <v>28</v>
      </c>
      <c r="G1562" s="43"/>
      <c r="H1562" s="48">
        <v>42129</v>
      </c>
      <c r="I1562" s="48">
        <v>42129</v>
      </c>
      <c r="J1562" s="46" t="s">
        <v>12</v>
      </c>
      <c r="K1562" s="18"/>
      <c r="L1562" s="17">
        <v>483.99</v>
      </c>
      <c r="M1562" s="17"/>
    </row>
    <row r="1563" spans="1:13" ht="45" customHeight="1">
      <c r="A1563" s="7" t="s">
        <v>605</v>
      </c>
      <c r="B1563" s="19" t="s">
        <v>608</v>
      </c>
      <c r="C1563" s="19"/>
      <c r="D1563" s="18">
        <f t="shared" si="7"/>
        <v>1</v>
      </c>
      <c r="E1563" s="18"/>
      <c r="F1563" s="20" t="s">
        <v>28</v>
      </c>
      <c r="G1563" s="43"/>
      <c r="H1563" s="48">
        <v>42111</v>
      </c>
      <c r="I1563" s="48">
        <v>42111</v>
      </c>
      <c r="J1563" s="46" t="s">
        <v>12</v>
      </c>
      <c r="K1563" s="18"/>
      <c r="L1563" s="17">
        <v>499.1</v>
      </c>
      <c r="M1563" s="17"/>
    </row>
    <row r="1564" spans="1:13" ht="45" customHeight="1">
      <c r="A1564" s="7" t="s">
        <v>605</v>
      </c>
      <c r="B1564" s="19" t="s">
        <v>607</v>
      </c>
      <c r="C1564" s="19"/>
      <c r="D1564" s="18">
        <f t="shared" si="7"/>
        <v>1</v>
      </c>
      <c r="E1564" s="18"/>
      <c r="F1564" s="20" t="s">
        <v>28</v>
      </c>
      <c r="G1564" s="43"/>
      <c r="H1564" s="48">
        <v>42129</v>
      </c>
      <c r="I1564" s="48">
        <v>42129</v>
      </c>
      <c r="J1564" s="46" t="s">
        <v>12</v>
      </c>
      <c r="K1564" s="18"/>
      <c r="L1564" s="17">
        <v>780</v>
      </c>
      <c r="M1564" s="17"/>
    </row>
    <row r="1565" spans="1:13" ht="45" customHeight="1">
      <c r="A1565" s="7" t="s">
        <v>605</v>
      </c>
      <c r="B1565" s="19" t="s">
        <v>608</v>
      </c>
      <c r="C1565" s="19"/>
      <c r="D1565" s="18">
        <f t="shared" si="7"/>
        <v>1</v>
      </c>
      <c r="E1565" s="18"/>
      <c r="F1565" s="20" t="s">
        <v>28</v>
      </c>
      <c r="G1565" s="43"/>
      <c r="H1565" s="48">
        <v>42111</v>
      </c>
      <c r="I1565" s="48">
        <v>42111</v>
      </c>
      <c r="J1565" s="46" t="s">
        <v>12</v>
      </c>
      <c r="K1565" s="18"/>
      <c r="L1565" s="17">
        <v>919.3</v>
      </c>
      <c r="M1565" s="17"/>
    </row>
    <row r="1566" spans="1:13" ht="45" customHeight="1">
      <c r="A1566" s="7" t="s">
        <v>605</v>
      </c>
      <c r="B1566" s="19" t="s">
        <v>13</v>
      </c>
      <c r="C1566" s="19"/>
      <c r="D1566" s="18">
        <f t="shared" si="7"/>
        <v>1</v>
      </c>
      <c r="E1566" s="18"/>
      <c r="F1566" s="20" t="s">
        <v>14</v>
      </c>
      <c r="G1566" s="43"/>
      <c r="H1566" s="48">
        <v>42111</v>
      </c>
      <c r="I1566" s="48">
        <v>42111</v>
      </c>
      <c r="J1566" s="46" t="s">
        <v>12</v>
      </c>
      <c r="K1566" s="18"/>
      <c r="L1566" s="17">
        <v>20</v>
      </c>
      <c r="M1566" s="17"/>
    </row>
    <row r="1567" spans="1:13" ht="45" customHeight="1">
      <c r="A1567" s="7" t="s">
        <v>605</v>
      </c>
      <c r="B1567" s="19" t="s">
        <v>609</v>
      </c>
      <c r="C1567" s="19"/>
      <c r="D1567" s="18">
        <f t="shared" si="7"/>
        <v>1</v>
      </c>
      <c r="E1567" s="18"/>
      <c r="F1567" s="20" t="s">
        <v>28</v>
      </c>
      <c r="G1567" s="43"/>
      <c r="H1567" s="48">
        <v>42150</v>
      </c>
      <c r="I1567" s="48">
        <v>42150</v>
      </c>
      <c r="J1567" s="46" t="s">
        <v>12</v>
      </c>
      <c r="K1567" s="18"/>
      <c r="L1567" s="17">
        <v>184</v>
      </c>
      <c r="M1567" s="17"/>
    </row>
    <row r="1568" spans="1:13" ht="45" customHeight="1">
      <c r="A1568" s="7" t="s">
        <v>605</v>
      </c>
      <c r="B1568" s="19" t="s">
        <v>609</v>
      </c>
      <c r="C1568" s="19"/>
      <c r="D1568" s="18">
        <f t="shared" si="7"/>
        <v>1</v>
      </c>
      <c r="E1568" s="18"/>
      <c r="F1568" s="20" t="s">
        <v>28</v>
      </c>
      <c r="G1568" s="43"/>
      <c r="H1568" s="48">
        <v>42150</v>
      </c>
      <c r="I1568" s="48">
        <v>42150</v>
      </c>
      <c r="J1568" s="46" t="s">
        <v>12</v>
      </c>
      <c r="K1568" s="18"/>
      <c r="L1568" s="17">
        <v>670</v>
      </c>
      <c r="M1568" s="17"/>
    </row>
    <row r="1569" spans="1:13" ht="45" customHeight="1">
      <c r="A1569" s="7" t="s">
        <v>605</v>
      </c>
      <c r="B1569" s="19" t="s">
        <v>13</v>
      </c>
      <c r="C1569" s="19"/>
      <c r="D1569" s="18">
        <f t="shared" si="7"/>
        <v>1</v>
      </c>
      <c r="E1569" s="18"/>
      <c r="F1569" s="20" t="s">
        <v>14</v>
      </c>
      <c r="G1569" s="43"/>
      <c r="H1569" s="48">
        <v>42254</v>
      </c>
      <c r="I1569" s="48">
        <v>42254</v>
      </c>
      <c r="J1569" s="46" t="s">
        <v>12</v>
      </c>
      <c r="K1569" s="18"/>
      <c r="L1569" s="17">
        <v>2309.6999999999998</v>
      </c>
      <c r="M1569" s="17"/>
    </row>
    <row r="1570" spans="1:13" ht="45" customHeight="1">
      <c r="A1570" s="7" t="s">
        <v>605</v>
      </c>
      <c r="B1570" s="19" t="s">
        <v>610</v>
      </c>
      <c r="C1570" s="19"/>
      <c r="D1570" s="18">
        <f t="shared" si="7"/>
        <v>1</v>
      </c>
      <c r="E1570" s="18"/>
      <c r="F1570" s="20" t="s">
        <v>28</v>
      </c>
      <c r="G1570" s="43"/>
      <c r="H1570" s="48">
        <v>42283</v>
      </c>
      <c r="I1570" s="48">
        <v>42283</v>
      </c>
      <c r="J1570" s="46" t="s">
        <v>12</v>
      </c>
      <c r="K1570" s="18"/>
      <c r="L1570" s="17">
        <v>523.25</v>
      </c>
      <c r="M1570" s="17"/>
    </row>
    <row r="1571" spans="1:13" ht="45" customHeight="1">
      <c r="A1571" s="7" t="s">
        <v>605</v>
      </c>
      <c r="B1571" s="19" t="s">
        <v>610</v>
      </c>
      <c r="C1571" s="19"/>
      <c r="D1571" s="18">
        <f t="shared" si="7"/>
        <v>1</v>
      </c>
      <c r="E1571" s="18"/>
      <c r="F1571" s="20" t="s">
        <v>28</v>
      </c>
      <c r="G1571" s="43"/>
      <c r="H1571" s="48">
        <v>42283</v>
      </c>
      <c r="I1571" s="48">
        <v>42283</v>
      </c>
      <c r="J1571" s="46" t="s">
        <v>12</v>
      </c>
      <c r="K1571" s="18"/>
      <c r="L1571" s="17">
        <v>312</v>
      </c>
      <c r="M1571" s="17"/>
    </row>
    <row r="1572" spans="1:13" ht="45" customHeight="1">
      <c r="A1572" s="7" t="s">
        <v>605</v>
      </c>
      <c r="B1572" s="19" t="s">
        <v>13</v>
      </c>
      <c r="C1572" s="19"/>
      <c r="D1572" s="18">
        <f t="shared" si="7"/>
        <v>1</v>
      </c>
      <c r="E1572" s="18"/>
      <c r="F1572" s="20" t="s">
        <v>14</v>
      </c>
      <c r="G1572" s="43"/>
      <c r="H1572" s="48">
        <v>42283</v>
      </c>
      <c r="I1572" s="48">
        <v>42283</v>
      </c>
      <c r="J1572" s="46" t="s">
        <v>12</v>
      </c>
      <c r="K1572" s="18"/>
      <c r="L1572" s="17">
        <v>19</v>
      </c>
      <c r="M1572" s="17"/>
    </row>
    <row r="1573" spans="1:13" ht="45" customHeight="1">
      <c r="A1573" s="7" t="s">
        <v>605</v>
      </c>
      <c r="B1573" s="19" t="s">
        <v>611</v>
      </c>
      <c r="C1573" s="19"/>
      <c r="D1573" s="18">
        <f t="shared" si="7"/>
        <v>1</v>
      </c>
      <c r="E1573" s="18"/>
      <c r="F1573" s="20" t="s">
        <v>28</v>
      </c>
      <c r="G1573" s="43"/>
      <c r="H1573" s="48">
        <v>42235</v>
      </c>
      <c r="I1573" s="48">
        <v>42149</v>
      </c>
      <c r="J1573" s="46" t="s">
        <v>12</v>
      </c>
      <c r="K1573" s="18"/>
      <c r="L1573" s="17">
        <v>455.4</v>
      </c>
      <c r="M1573" s="17"/>
    </row>
    <row r="1574" spans="1:13" ht="45" customHeight="1">
      <c r="A1574" s="7" t="s">
        <v>605</v>
      </c>
      <c r="B1574" s="19" t="s">
        <v>612</v>
      </c>
      <c r="C1574" s="19"/>
      <c r="D1574" s="18">
        <f t="shared" si="7"/>
        <v>1</v>
      </c>
      <c r="E1574" s="18"/>
      <c r="F1574" s="20" t="s">
        <v>28</v>
      </c>
      <c r="G1574" s="43"/>
      <c r="H1574" s="48">
        <v>42215</v>
      </c>
      <c r="I1574" s="48">
        <v>42221</v>
      </c>
      <c r="J1574" s="46" t="s">
        <v>12</v>
      </c>
      <c r="K1574" s="18"/>
      <c r="L1574" s="17">
        <v>584</v>
      </c>
      <c r="M1574" s="17"/>
    </row>
    <row r="1575" spans="1:13" ht="45" customHeight="1">
      <c r="A1575" s="7" t="s">
        <v>605</v>
      </c>
      <c r="B1575" s="19" t="s">
        <v>612</v>
      </c>
      <c r="C1575" s="19"/>
      <c r="D1575" s="18">
        <f t="shared" si="7"/>
        <v>1</v>
      </c>
      <c r="E1575" s="18"/>
      <c r="F1575" s="20" t="s">
        <v>28</v>
      </c>
      <c r="G1575" s="43"/>
      <c r="H1575" s="48">
        <v>42227</v>
      </c>
      <c r="I1575" s="48">
        <v>42229</v>
      </c>
      <c r="J1575" s="46" t="s">
        <v>12</v>
      </c>
      <c r="K1575" s="18"/>
      <c r="L1575" s="17">
        <v>434.03</v>
      </c>
      <c r="M1575" s="17"/>
    </row>
    <row r="1576" spans="1:13" ht="45" customHeight="1">
      <c r="A1576" s="7" t="s">
        <v>605</v>
      </c>
      <c r="B1576" s="19" t="s">
        <v>611</v>
      </c>
      <c r="C1576" s="19"/>
      <c r="D1576" s="18">
        <f t="shared" si="7"/>
        <v>1</v>
      </c>
      <c r="E1576" s="18"/>
      <c r="F1576" s="20" t="s">
        <v>28</v>
      </c>
      <c r="G1576" s="43"/>
      <c r="H1576" s="48">
        <v>42235</v>
      </c>
      <c r="I1576" s="48">
        <v>42149</v>
      </c>
      <c r="J1576" s="46" t="s">
        <v>12</v>
      </c>
      <c r="K1576" s="18"/>
      <c r="L1576" s="17">
        <v>344</v>
      </c>
      <c r="M1576" s="17"/>
    </row>
    <row r="1577" spans="1:13" ht="45" customHeight="1">
      <c r="A1577" s="7" t="s">
        <v>605</v>
      </c>
      <c r="B1577" s="19" t="s">
        <v>612</v>
      </c>
      <c r="C1577" s="19"/>
      <c r="D1577" s="18">
        <f t="shared" si="7"/>
        <v>1</v>
      </c>
      <c r="E1577" s="18"/>
      <c r="F1577" s="20" t="s">
        <v>28</v>
      </c>
      <c r="G1577" s="43"/>
      <c r="H1577" s="48">
        <v>42215</v>
      </c>
      <c r="I1577" s="48">
        <v>42221</v>
      </c>
      <c r="J1577" s="46" t="s">
        <v>12</v>
      </c>
      <c r="K1577" s="18"/>
      <c r="L1577" s="17">
        <v>1060</v>
      </c>
      <c r="M1577" s="17"/>
    </row>
    <row r="1578" spans="1:13" ht="45" customHeight="1">
      <c r="A1578" s="7" t="s">
        <v>605</v>
      </c>
      <c r="B1578" s="19" t="s">
        <v>612</v>
      </c>
      <c r="C1578" s="19"/>
      <c r="D1578" s="18">
        <f t="shared" si="7"/>
        <v>1</v>
      </c>
      <c r="E1578" s="18"/>
      <c r="F1578" s="20" t="s">
        <v>28</v>
      </c>
      <c r="G1578" s="43"/>
      <c r="H1578" s="48">
        <v>42227</v>
      </c>
      <c r="I1578" s="48">
        <v>42229</v>
      </c>
      <c r="J1578" s="46" t="s">
        <v>12</v>
      </c>
      <c r="K1578" s="18"/>
      <c r="L1578" s="17">
        <v>660</v>
      </c>
      <c r="M1578" s="17"/>
    </row>
    <row r="1579" spans="1:13" ht="45" customHeight="1">
      <c r="A1579" s="7" t="s">
        <v>605</v>
      </c>
      <c r="B1579" s="19" t="s">
        <v>13</v>
      </c>
      <c r="C1579" s="19"/>
      <c r="D1579" s="18">
        <f t="shared" si="7"/>
        <v>1</v>
      </c>
      <c r="E1579" s="18"/>
      <c r="F1579" s="20" t="s">
        <v>14</v>
      </c>
      <c r="G1579" s="43"/>
      <c r="H1579" s="48">
        <v>42227</v>
      </c>
      <c r="I1579" s="48">
        <v>42227</v>
      </c>
      <c r="J1579" s="46" t="s">
        <v>12</v>
      </c>
      <c r="K1579" s="18"/>
      <c r="L1579" s="17">
        <v>42</v>
      </c>
      <c r="M1579" s="17"/>
    </row>
    <row r="1580" spans="1:13" ht="45" customHeight="1">
      <c r="A1580" s="7" t="s">
        <v>605</v>
      </c>
      <c r="B1580" s="19" t="s">
        <v>613</v>
      </c>
      <c r="C1580" s="19"/>
      <c r="D1580" s="18">
        <f t="shared" si="7"/>
        <v>1</v>
      </c>
      <c r="E1580" s="18"/>
      <c r="F1580" s="20" t="s">
        <v>28</v>
      </c>
      <c r="G1580" s="43"/>
      <c r="H1580" s="48">
        <v>42247</v>
      </c>
      <c r="I1580" s="48">
        <v>42247</v>
      </c>
      <c r="J1580" s="46" t="s">
        <v>12</v>
      </c>
      <c r="K1580" s="18"/>
      <c r="L1580" s="17">
        <v>455.4</v>
      </c>
      <c r="M1580" s="17"/>
    </row>
    <row r="1581" spans="1:13" ht="45" customHeight="1">
      <c r="A1581" s="7" t="s">
        <v>605</v>
      </c>
      <c r="B1581" s="19" t="s">
        <v>614</v>
      </c>
      <c r="C1581" s="19"/>
      <c r="D1581" s="18">
        <f t="shared" si="7"/>
        <v>1</v>
      </c>
      <c r="E1581" s="18"/>
      <c r="F1581" s="20" t="s">
        <v>28</v>
      </c>
      <c r="G1581" s="43"/>
      <c r="H1581" s="48">
        <v>42255</v>
      </c>
      <c r="I1581" s="48">
        <v>42255</v>
      </c>
      <c r="J1581" s="46" t="s">
        <v>12</v>
      </c>
      <c r="K1581" s="18"/>
      <c r="L1581" s="17">
        <v>455.4</v>
      </c>
      <c r="M1581" s="17"/>
    </row>
    <row r="1582" spans="1:13" ht="45" customHeight="1">
      <c r="A1582" s="7" t="s">
        <v>605</v>
      </c>
      <c r="B1582" s="19" t="s">
        <v>614</v>
      </c>
      <c r="C1582" s="19"/>
      <c r="D1582" s="18">
        <f t="shared" si="7"/>
        <v>1</v>
      </c>
      <c r="E1582" s="18"/>
      <c r="F1582" s="20" t="s">
        <v>28</v>
      </c>
      <c r="G1582" s="43"/>
      <c r="H1582" s="48">
        <v>42255</v>
      </c>
      <c r="I1582" s="48">
        <v>42255</v>
      </c>
      <c r="J1582" s="46" t="s">
        <v>12</v>
      </c>
      <c r="K1582" s="18"/>
      <c r="L1582" s="17">
        <v>660</v>
      </c>
      <c r="M1582" s="17"/>
    </row>
    <row r="1583" spans="1:13" ht="45" customHeight="1">
      <c r="A1583" s="7" t="s">
        <v>605</v>
      </c>
      <c r="B1583" s="19" t="s">
        <v>615</v>
      </c>
      <c r="C1583" s="19"/>
      <c r="D1583" s="18">
        <f t="shared" si="7"/>
        <v>1</v>
      </c>
      <c r="E1583" s="18"/>
      <c r="F1583" s="20" t="s">
        <v>28</v>
      </c>
      <c r="G1583" s="43"/>
      <c r="H1583" s="48">
        <v>42247</v>
      </c>
      <c r="I1583" s="48">
        <v>42247</v>
      </c>
      <c r="J1583" s="46" t="s">
        <v>12</v>
      </c>
      <c r="K1583" s="18"/>
      <c r="L1583" s="17">
        <v>335</v>
      </c>
      <c r="M1583" s="17"/>
    </row>
    <row r="1584" spans="1:13" ht="45" customHeight="1">
      <c r="A1584" s="7" t="s">
        <v>605</v>
      </c>
      <c r="B1584" s="19" t="s">
        <v>13</v>
      </c>
      <c r="C1584" s="19"/>
      <c r="D1584" s="18">
        <f t="shared" si="7"/>
        <v>1</v>
      </c>
      <c r="E1584" s="18"/>
      <c r="F1584" s="20" t="s">
        <v>14</v>
      </c>
      <c r="G1584" s="43"/>
      <c r="H1584" s="48">
        <v>42247</v>
      </c>
      <c r="I1584" s="48">
        <v>42247</v>
      </c>
      <c r="J1584" s="46" t="s">
        <v>12</v>
      </c>
      <c r="K1584" s="18"/>
      <c r="L1584" s="17">
        <v>49</v>
      </c>
      <c r="M1584" s="17"/>
    </row>
    <row r="1585" spans="1:13" ht="45" customHeight="1">
      <c r="A1585" s="7" t="s">
        <v>605</v>
      </c>
      <c r="B1585" s="19" t="s">
        <v>616</v>
      </c>
      <c r="C1585" s="19"/>
      <c r="D1585" s="18">
        <f t="shared" si="7"/>
        <v>1</v>
      </c>
      <c r="E1585" s="18"/>
      <c r="F1585" s="20" t="s">
        <v>28</v>
      </c>
      <c r="G1585" s="43"/>
      <c r="H1585" s="48">
        <v>42306</v>
      </c>
      <c r="I1585" s="48">
        <v>42306</v>
      </c>
      <c r="J1585" s="46" t="s">
        <v>12</v>
      </c>
      <c r="K1585" s="18"/>
      <c r="L1585" s="17">
        <v>584.01</v>
      </c>
      <c r="M1585" s="17"/>
    </row>
    <row r="1586" spans="1:13" ht="45" customHeight="1">
      <c r="A1586" s="7" t="s">
        <v>605</v>
      </c>
      <c r="B1586" s="19" t="s">
        <v>616</v>
      </c>
      <c r="C1586" s="19"/>
      <c r="D1586" s="18">
        <f t="shared" si="7"/>
        <v>1</v>
      </c>
      <c r="E1586" s="18"/>
      <c r="F1586" s="20" t="s">
        <v>28</v>
      </c>
      <c r="G1586" s="43"/>
      <c r="H1586" s="48">
        <v>42306</v>
      </c>
      <c r="I1586" s="48">
        <v>42306</v>
      </c>
      <c r="J1586" s="46" t="s">
        <v>12</v>
      </c>
      <c r="K1586" s="18"/>
      <c r="L1586" s="17">
        <v>980</v>
      </c>
      <c r="M1586" s="17"/>
    </row>
    <row r="1587" spans="1:13" ht="45" customHeight="1">
      <c r="A1587" s="7" t="s">
        <v>605</v>
      </c>
      <c r="B1587" s="19" t="s">
        <v>13</v>
      </c>
      <c r="C1587" s="19"/>
      <c r="D1587" s="18">
        <f t="shared" ref="D1587:D1650" si="8">C1587+1</f>
        <v>1</v>
      </c>
      <c r="E1587" s="18"/>
      <c r="F1587" s="20" t="s">
        <v>14</v>
      </c>
      <c r="G1587" s="43"/>
      <c r="H1587" s="48">
        <v>42306</v>
      </c>
      <c r="I1587" s="48">
        <v>42306</v>
      </c>
      <c r="J1587" s="46" t="s">
        <v>12</v>
      </c>
      <c r="K1587" s="18"/>
      <c r="L1587" s="17">
        <v>1330</v>
      </c>
      <c r="M1587" s="17"/>
    </row>
    <row r="1588" spans="1:13" ht="45" customHeight="1">
      <c r="A1588" s="7" t="s">
        <v>605</v>
      </c>
      <c r="B1588" s="19" t="s">
        <v>13</v>
      </c>
      <c r="C1588" s="19"/>
      <c r="D1588" s="18">
        <f t="shared" si="8"/>
        <v>1</v>
      </c>
      <c r="E1588" s="18"/>
      <c r="F1588" s="20" t="s">
        <v>14</v>
      </c>
      <c r="G1588" s="43"/>
      <c r="H1588" s="48">
        <v>42277</v>
      </c>
      <c r="I1588" s="48">
        <v>42277</v>
      </c>
      <c r="J1588" s="46" t="s">
        <v>12</v>
      </c>
      <c r="K1588" s="18"/>
      <c r="L1588" s="17">
        <v>2350</v>
      </c>
      <c r="M1588" s="17"/>
    </row>
    <row r="1589" spans="1:13" ht="45" customHeight="1">
      <c r="A1589" s="7" t="s">
        <v>605</v>
      </c>
      <c r="B1589" s="19" t="s">
        <v>617</v>
      </c>
      <c r="C1589" s="19"/>
      <c r="D1589" s="18">
        <f t="shared" si="8"/>
        <v>1</v>
      </c>
      <c r="E1589" s="18"/>
      <c r="F1589" s="20" t="s">
        <v>28</v>
      </c>
      <c r="G1589" s="43"/>
      <c r="H1589" s="48">
        <v>42366</v>
      </c>
      <c r="I1589" s="48">
        <v>42366</v>
      </c>
      <c r="J1589" s="46" t="s">
        <v>12</v>
      </c>
      <c r="K1589" s="18"/>
      <c r="L1589" s="17">
        <v>684.02</v>
      </c>
      <c r="M1589" s="17"/>
    </row>
    <row r="1590" spans="1:13" ht="45" customHeight="1">
      <c r="A1590" s="7" t="s">
        <v>605</v>
      </c>
      <c r="B1590" s="19" t="s">
        <v>617</v>
      </c>
      <c r="C1590" s="19"/>
      <c r="D1590" s="18">
        <f t="shared" si="8"/>
        <v>1</v>
      </c>
      <c r="E1590" s="18"/>
      <c r="F1590" s="20" t="s">
        <v>28</v>
      </c>
      <c r="G1590" s="43"/>
      <c r="H1590" s="48">
        <v>42366</v>
      </c>
      <c r="I1590" s="48">
        <v>42366</v>
      </c>
      <c r="J1590" s="46" t="s">
        <v>12</v>
      </c>
      <c r="K1590" s="18"/>
      <c r="L1590" s="17">
        <v>623</v>
      </c>
      <c r="M1590" s="17"/>
    </row>
    <row r="1591" spans="1:13" ht="45" customHeight="1">
      <c r="A1591" s="7" t="s">
        <v>605</v>
      </c>
      <c r="B1591" s="19" t="s">
        <v>13</v>
      </c>
      <c r="C1591" s="19"/>
      <c r="D1591" s="18">
        <f t="shared" si="8"/>
        <v>1</v>
      </c>
      <c r="E1591" s="18"/>
      <c r="F1591" s="20" t="s">
        <v>14</v>
      </c>
      <c r="G1591" s="43"/>
      <c r="H1591" s="48">
        <v>42366</v>
      </c>
      <c r="I1591" s="48">
        <v>42366</v>
      </c>
      <c r="J1591" s="46" t="s">
        <v>12</v>
      </c>
      <c r="K1591" s="18"/>
      <c r="L1591" s="17">
        <v>200</v>
      </c>
      <c r="M1591" s="17"/>
    </row>
    <row r="1592" spans="1:13" ht="45" customHeight="1">
      <c r="A1592" s="7" t="s">
        <v>605</v>
      </c>
      <c r="B1592" s="19" t="s">
        <v>618</v>
      </c>
      <c r="C1592" s="19"/>
      <c r="D1592" s="18">
        <f t="shared" si="8"/>
        <v>1</v>
      </c>
      <c r="E1592" s="18"/>
      <c r="F1592" s="20" t="s">
        <v>28</v>
      </c>
      <c r="G1592" s="43"/>
      <c r="H1592" s="48">
        <v>42322</v>
      </c>
      <c r="I1592" s="48">
        <v>42325</v>
      </c>
      <c r="J1592" s="46" t="s">
        <v>12</v>
      </c>
      <c r="K1592" s="18"/>
      <c r="L1592" s="17">
        <v>591.1</v>
      </c>
      <c r="M1592" s="17"/>
    </row>
    <row r="1593" spans="1:13" ht="45" customHeight="1">
      <c r="A1593" s="7" t="s">
        <v>605</v>
      </c>
      <c r="B1593" s="19" t="s">
        <v>619</v>
      </c>
      <c r="C1593" s="19"/>
      <c r="D1593" s="18">
        <f t="shared" si="8"/>
        <v>1</v>
      </c>
      <c r="E1593" s="18"/>
      <c r="F1593" s="20" t="s">
        <v>28</v>
      </c>
      <c r="G1593" s="43"/>
      <c r="H1593" s="48">
        <v>42304</v>
      </c>
      <c r="I1593" s="48">
        <v>42304</v>
      </c>
      <c r="J1593" s="46" t="s">
        <v>12</v>
      </c>
      <c r="K1593" s="18"/>
      <c r="L1593" s="17">
        <v>591.1</v>
      </c>
      <c r="M1593" s="17"/>
    </row>
    <row r="1594" spans="1:13" ht="45" customHeight="1">
      <c r="A1594" s="7" t="s">
        <v>605</v>
      </c>
      <c r="B1594" s="19" t="s">
        <v>618</v>
      </c>
      <c r="C1594" s="19"/>
      <c r="D1594" s="18">
        <f t="shared" si="8"/>
        <v>1</v>
      </c>
      <c r="E1594" s="18"/>
      <c r="F1594" s="20" t="s">
        <v>28</v>
      </c>
      <c r="G1594" s="43"/>
      <c r="H1594" s="48">
        <v>42322</v>
      </c>
      <c r="I1594" s="48">
        <v>42325</v>
      </c>
      <c r="J1594" s="46" t="s">
        <v>12</v>
      </c>
      <c r="K1594" s="18"/>
      <c r="L1594" s="17">
        <v>269</v>
      </c>
      <c r="M1594" s="17"/>
    </row>
    <row r="1595" spans="1:13" ht="45" customHeight="1">
      <c r="A1595" s="7" t="s">
        <v>605</v>
      </c>
      <c r="B1595" s="19" t="s">
        <v>619</v>
      </c>
      <c r="C1595" s="19"/>
      <c r="D1595" s="18">
        <f t="shared" si="8"/>
        <v>1</v>
      </c>
      <c r="E1595" s="18"/>
      <c r="F1595" s="20" t="s">
        <v>28</v>
      </c>
      <c r="G1595" s="43"/>
      <c r="H1595" s="48">
        <v>42304</v>
      </c>
      <c r="I1595" s="48">
        <v>42304</v>
      </c>
      <c r="J1595" s="46" t="s">
        <v>12</v>
      </c>
      <c r="K1595" s="18"/>
      <c r="L1595" s="17">
        <v>720</v>
      </c>
      <c r="M1595" s="17"/>
    </row>
    <row r="1596" spans="1:13" ht="45" customHeight="1">
      <c r="A1596" s="7" t="s">
        <v>605</v>
      </c>
      <c r="B1596" s="19" t="s">
        <v>13</v>
      </c>
      <c r="C1596" s="19"/>
      <c r="D1596" s="18">
        <f t="shared" si="8"/>
        <v>1</v>
      </c>
      <c r="E1596" s="18"/>
      <c r="F1596" s="20" t="s">
        <v>14</v>
      </c>
      <c r="G1596" s="43"/>
      <c r="H1596" s="48">
        <v>42304</v>
      </c>
      <c r="I1596" s="48">
        <v>42304</v>
      </c>
      <c r="J1596" s="46" t="s">
        <v>12</v>
      </c>
      <c r="K1596" s="18"/>
      <c r="L1596" s="17">
        <v>234</v>
      </c>
      <c r="M1596" s="17"/>
    </row>
    <row r="1597" spans="1:13" ht="45" customHeight="1">
      <c r="A1597" s="7" t="s">
        <v>605</v>
      </c>
      <c r="B1597" s="19" t="s">
        <v>620</v>
      </c>
      <c r="C1597" s="19"/>
      <c r="D1597" s="18">
        <f t="shared" si="8"/>
        <v>1</v>
      </c>
      <c r="E1597" s="18"/>
      <c r="F1597" s="20" t="s">
        <v>28</v>
      </c>
      <c r="G1597" s="43"/>
      <c r="H1597" s="48">
        <v>42334</v>
      </c>
      <c r="I1597" s="48">
        <v>42334</v>
      </c>
      <c r="J1597" s="46" t="s">
        <v>12</v>
      </c>
      <c r="K1597" s="18"/>
      <c r="L1597" s="17">
        <v>591.1</v>
      </c>
      <c r="M1597" s="17"/>
    </row>
    <row r="1598" spans="1:13" ht="45" customHeight="1">
      <c r="A1598" s="7" t="s">
        <v>605</v>
      </c>
      <c r="B1598" s="19" t="s">
        <v>620</v>
      </c>
      <c r="C1598" s="19"/>
      <c r="D1598" s="18">
        <f t="shared" si="8"/>
        <v>1</v>
      </c>
      <c r="E1598" s="18"/>
      <c r="F1598" s="20" t="s">
        <v>28</v>
      </c>
      <c r="G1598" s="43"/>
      <c r="H1598" s="48">
        <v>42334</v>
      </c>
      <c r="I1598" s="48">
        <v>42334</v>
      </c>
      <c r="J1598" s="46" t="s">
        <v>12</v>
      </c>
      <c r="K1598" s="18"/>
      <c r="L1598" s="17">
        <v>580</v>
      </c>
      <c r="M1598" s="17"/>
    </row>
    <row r="1599" spans="1:13" ht="45" customHeight="1">
      <c r="A1599" s="7" t="s">
        <v>605</v>
      </c>
      <c r="B1599" s="19" t="s">
        <v>13</v>
      </c>
      <c r="C1599" s="19"/>
      <c r="D1599" s="18">
        <f t="shared" si="8"/>
        <v>1</v>
      </c>
      <c r="E1599" s="18"/>
      <c r="F1599" s="20" t="s">
        <v>14</v>
      </c>
      <c r="G1599" s="43"/>
      <c r="H1599" s="48">
        <v>42333</v>
      </c>
      <c r="I1599" s="48">
        <v>42333</v>
      </c>
      <c r="J1599" s="46" t="s">
        <v>12</v>
      </c>
      <c r="K1599" s="18"/>
      <c r="L1599" s="17">
        <v>1400</v>
      </c>
      <c r="M1599" s="17"/>
    </row>
    <row r="1600" spans="1:13" ht="45" customHeight="1">
      <c r="A1600" s="7" t="s">
        <v>605</v>
      </c>
      <c r="B1600" s="19" t="s">
        <v>13</v>
      </c>
      <c r="C1600" s="19"/>
      <c r="D1600" s="18">
        <f t="shared" si="8"/>
        <v>1</v>
      </c>
      <c r="E1600" s="18"/>
      <c r="F1600" s="20" t="s">
        <v>14</v>
      </c>
      <c r="G1600" s="43"/>
      <c r="H1600" s="48">
        <v>42303</v>
      </c>
      <c r="I1600" s="48">
        <v>42303</v>
      </c>
      <c r="J1600" s="46" t="s">
        <v>12</v>
      </c>
      <c r="K1600" s="18"/>
      <c r="L1600" s="17">
        <v>2200</v>
      </c>
      <c r="M1600" s="17"/>
    </row>
    <row r="1601" spans="1:13" ht="45" customHeight="1">
      <c r="A1601" s="7" t="s">
        <v>621</v>
      </c>
      <c r="B1601" s="19" t="s">
        <v>622</v>
      </c>
      <c r="C1601" s="19"/>
      <c r="D1601" s="18">
        <f t="shared" si="8"/>
        <v>1</v>
      </c>
      <c r="E1601" s="18"/>
      <c r="F1601" s="20" t="s">
        <v>28</v>
      </c>
      <c r="G1601" s="43"/>
      <c r="H1601" s="48">
        <v>42101</v>
      </c>
      <c r="I1601" s="48">
        <v>42101</v>
      </c>
      <c r="J1601" s="46" t="s">
        <v>12</v>
      </c>
      <c r="K1601" s="18"/>
      <c r="L1601" s="17">
        <v>184</v>
      </c>
      <c r="M1601" s="17"/>
    </row>
    <row r="1602" spans="1:13" ht="45" customHeight="1">
      <c r="A1602" s="7" t="s">
        <v>621</v>
      </c>
      <c r="B1602" s="19" t="s">
        <v>622</v>
      </c>
      <c r="C1602" s="19"/>
      <c r="D1602" s="18">
        <f t="shared" si="8"/>
        <v>1</v>
      </c>
      <c r="E1602" s="18"/>
      <c r="F1602" s="20" t="s">
        <v>28</v>
      </c>
      <c r="G1602" s="43"/>
      <c r="H1602" s="48">
        <v>42101</v>
      </c>
      <c r="I1602" s="48">
        <v>42101</v>
      </c>
      <c r="J1602" s="46" t="s">
        <v>12</v>
      </c>
      <c r="K1602" s="18"/>
      <c r="L1602" s="17">
        <v>174</v>
      </c>
      <c r="M1602" s="17"/>
    </row>
    <row r="1603" spans="1:13" ht="45" customHeight="1">
      <c r="A1603" s="7" t="s">
        <v>621</v>
      </c>
      <c r="B1603" s="19" t="s">
        <v>13</v>
      </c>
      <c r="C1603" s="19"/>
      <c r="D1603" s="18">
        <f t="shared" si="8"/>
        <v>1</v>
      </c>
      <c r="E1603" s="18"/>
      <c r="F1603" s="20" t="s">
        <v>14</v>
      </c>
      <c r="G1603" s="43"/>
      <c r="H1603" s="48">
        <v>42101</v>
      </c>
      <c r="I1603" s="48">
        <v>42101</v>
      </c>
      <c r="J1603" s="46" t="s">
        <v>12</v>
      </c>
      <c r="K1603" s="18"/>
      <c r="L1603" s="17">
        <v>243</v>
      </c>
      <c r="M1603" s="17"/>
    </row>
    <row r="1604" spans="1:13" ht="45" customHeight="1">
      <c r="A1604" s="7" t="s">
        <v>621</v>
      </c>
      <c r="B1604" s="19" t="s">
        <v>13</v>
      </c>
      <c r="C1604" s="19"/>
      <c r="D1604" s="18">
        <f t="shared" si="8"/>
        <v>1</v>
      </c>
      <c r="E1604" s="18"/>
      <c r="F1604" s="20" t="s">
        <v>14</v>
      </c>
      <c r="G1604" s="43"/>
      <c r="H1604" s="48">
        <v>42019</v>
      </c>
      <c r="I1604" s="48">
        <v>42019</v>
      </c>
      <c r="J1604" s="46" t="s">
        <v>12</v>
      </c>
      <c r="K1604" s="18"/>
      <c r="L1604" s="17">
        <v>191</v>
      </c>
      <c r="M1604" s="17"/>
    </row>
    <row r="1605" spans="1:13" ht="45" customHeight="1">
      <c r="A1605" s="7" t="s">
        <v>621</v>
      </c>
      <c r="B1605" s="19" t="s">
        <v>623</v>
      </c>
      <c r="C1605" s="19"/>
      <c r="D1605" s="18">
        <f t="shared" si="8"/>
        <v>1</v>
      </c>
      <c r="E1605" s="18"/>
      <c r="F1605" s="20" t="s">
        <v>28</v>
      </c>
      <c r="G1605" s="43"/>
      <c r="H1605" s="48">
        <v>42117</v>
      </c>
      <c r="I1605" s="48">
        <v>42117</v>
      </c>
      <c r="J1605" s="46" t="s">
        <v>12</v>
      </c>
      <c r="K1605" s="18"/>
      <c r="L1605" s="17">
        <v>256</v>
      </c>
      <c r="M1605" s="17"/>
    </row>
    <row r="1606" spans="1:13" ht="45" customHeight="1">
      <c r="A1606" s="7" t="s">
        <v>621</v>
      </c>
      <c r="B1606" s="19" t="s">
        <v>624</v>
      </c>
      <c r="C1606" s="19"/>
      <c r="D1606" s="18">
        <f t="shared" si="8"/>
        <v>1</v>
      </c>
      <c r="E1606" s="18"/>
      <c r="F1606" s="20" t="s">
        <v>28</v>
      </c>
      <c r="G1606" s="43"/>
      <c r="H1606" s="48">
        <v>42118</v>
      </c>
      <c r="I1606" s="48">
        <v>42118</v>
      </c>
      <c r="J1606" s="46" t="s">
        <v>12</v>
      </c>
      <c r="K1606" s="18"/>
      <c r="L1606" s="17">
        <v>184</v>
      </c>
      <c r="M1606" s="17"/>
    </row>
    <row r="1607" spans="1:13" ht="45" customHeight="1">
      <c r="A1607" s="7" t="s">
        <v>621</v>
      </c>
      <c r="B1607" s="19" t="s">
        <v>623</v>
      </c>
      <c r="C1607" s="19"/>
      <c r="D1607" s="18">
        <f t="shared" si="8"/>
        <v>1</v>
      </c>
      <c r="E1607" s="18"/>
      <c r="F1607" s="20" t="s">
        <v>28</v>
      </c>
      <c r="G1607" s="43"/>
      <c r="H1607" s="48">
        <v>42117</v>
      </c>
      <c r="I1607" s="48">
        <v>42117</v>
      </c>
      <c r="J1607" s="46" t="s">
        <v>12</v>
      </c>
      <c r="K1607" s="18"/>
      <c r="L1607" s="17">
        <v>247</v>
      </c>
      <c r="M1607" s="17"/>
    </row>
    <row r="1608" spans="1:13" ht="45" customHeight="1">
      <c r="A1608" s="7" t="s">
        <v>621</v>
      </c>
      <c r="B1608" s="19" t="s">
        <v>624</v>
      </c>
      <c r="C1608" s="19"/>
      <c r="D1608" s="18">
        <f t="shared" si="8"/>
        <v>1</v>
      </c>
      <c r="E1608" s="18"/>
      <c r="F1608" s="20" t="s">
        <v>28</v>
      </c>
      <c r="G1608" s="43"/>
      <c r="H1608" s="48">
        <v>42118</v>
      </c>
      <c r="I1608" s="48">
        <v>42118</v>
      </c>
      <c r="J1608" s="46" t="s">
        <v>12</v>
      </c>
      <c r="K1608" s="18"/>
      <c r="L1608" s="17">
        <v>240</v>
      </c>
      <c r="M1608" s="17"/>
    </row>
    <row r="1609" spans="1:13" ht="45" customHeight="1">
      <c r="A1609" s="7" t="s">
        <v>621</v>
      </c>
      <c r="B1609" s="19" t="s">
        <v>624</v>
      </c>
      <c r="C1609" s="19"/>
      <c r="D1609" s="18">
        <f t="shared" si="8"/>
        <v>1</v>
      </c>
      <c r="E1609" s="18"/>
      <c r="F1609" s="20" t="s">
        <v>28</v>
      </c>
      <c r="G1609" s="43"/>
      <c r="H1609" s="48">
        <v>42118</v>
      </c>
      <c r="I1609" s="48">
        <v>42118</v>
      </c>
      <c r="J1609" s="46" t="s">
        <v>12</v>
      </c>
      <c r="K1609" s="18"/>
      <c r="L1609" s="17">
        <v>236</v>
      </c>
      <c r="M1609" s="17"/>
    </row>
    <row r="1610" spans="1:13" ht="45" customHeight="1">
      <c r="A1610" s="7" t="s">
        <v>621</v>
      </c>
      <c r="B1610" s="19" t="s">
        <v>13</v>
      </c>
      <c r="C1610" s="19"/>
      <c r="D1610" s="18">
        <f t="shared" si="8"/>
        <v>1</v>
      </c>
      <c r="E1610" s="18"/>
      <c r="F1610" s="20" t="s">
        <v>14</v>
      </c>
      <c r="G1610" s="43"/>
      <c r="H1610" s="48">
        <v>42118</v>
      </c>
      <c r="I1610" s="48">
        <v>42118</v>
      </c>
      <c r="J1610" s="46" t="s">
        <v>12</v>
      </c>
      <c r="K1610" s="18"/>
      <c r="L1610" s="17">
        <v>105</v>
      </c>
      <c r="M1610" s="17"/>
    </row>
    <row r="1611" spans="1:13" ht="45" customHeight="1">
      <c r="A1611" s="7" t="s">
        <v>621</v>
      </c>
      <c r="B1611" s="19" t="s">
        <v>625</v>
      </c>
      <c r="C1611" s="19"/>
      <c r="D1611" s="18">
        <f t="shared" si="8"/>
        <v>1</v>
      </c>
      <c r="E1611" s="18"/>
      <c r="F1611" s="20" t="s">
        <v>28</v>
      </c>
      <c r="G1611" s="43"/>
      <c r="H1611" s="48">
        <v>42111</v>
      </c>
      <c r="I1611" s="48">
        <v>42111</v>
      </c>
      <c r="J1611" s="46" t="s">
        <v>12</v>
      </c>
      <c r="K1611" s="18"/>
      <c r="L1611" s="17">
        <v>184</v>
      </c>
      <c r="M1611" s="17"/>
    </row>
    <row r="1612" spans="1:13" ht="45" customHeight="1">
      <c r="A1612" s="7" t="s">
        <v>621</v>
      </c>
      <c r="B1612" s="19" t="s">
        <v>625</v>
      </c>
      <c r="C1612" s="19"/>
      <c r="D1612" s="18">
        <f t="shared" si="8"/>
        <v>1</v>
      </c>
      <c r="E1612" s="18"/>
      <c r="F1612" s="20" t="s">
        <v>28</v>
      </c>
      <c r="G1612" s="43"/>
      <c r="H1612" s="48">
        <v>42111</v>
      </c>
      <c r="I1612" s="48">
        <v>42111</v>
      </c>
      <c r="J1612" s="46" t="s">
        <v>12</v>
      </c>
      <c r="K1612" s="18"/>
      <c r="L1612" s="17">
        <v>230</v>
      </c>
      <c r="M1612" s="17"/>
    </row>
    <row r="1613" spans="1:13" ht="45" customHeight="1">
      <c r="A1613" s="7" t="s">
        <v>621</v>
      </c>
      <c r="B1613" s="19" t="s">
        <v>625</v>
      </c>
      <c r="C1613" s="19"/>
      <c r="D1613" s="18">
        <f t="shared" si="8"/>
        <v>1</v>
      </c>
      <c r="E1613" s="18"/>
      <c r="F1613" s="20" t="s">
        <v>28</v>
      </c>
      <c r="G1613" s="43"/>
      <c r="H1613" s="48">
        <v>42111</v>
      </c>
      <c r="I1613" s="48">
        <v>42111</v>
      </c>
      <c r="J1613" s="46" t="s">
        <v>12</v>
      </c>
      <c r="K1613" s="18"/>
      <c r="L1613" s="17">
        <v>230</v>
      </c>
      <c r="M1613" s="17"/>
    </row>
    <row r="1614" spans="1:13" ht="45" customHeight="1">
      <c r="A1614" s="7" t="s">
        <v>621</v>
      </c>
      <c r="B1614" s="19" t="s">
        <v>626</v>
      </c>
      <c r="C1614" s="19"/>
      <c r="D1614" s="18">
        <f t="shared" si="8"/>
        <v>1</v>
      </c>
      <c r="E1614" s="18"/>
      <c r="F1614" s="20" t="s">
        <v>28</v>
      </c>
      <c r="G1614" s="43"/>
      <c r="H1614" s="48">
        <v>42181</v>
      </c>
      <c r="I1614" s="48">
        <v>42181</v>
      </c>
      <c r="J1614" s="46" t="s">
        <v>12</v>
      </c>
      <c r="K1614" s="18"/>
      <c r="L1614" s="17">
        <v>184</v>
      </c>
      <c r="M1614" s="17"/>
    </row>
    <row r="1615" spans="1:13" ht="45" customHeight="1">
      <c r="A1615" s="7" t="s">
        <v>621</v>
      </c>
      <c r="B1615" s="19" t="s">
        <v>626</v>
      </c>
      <c r="C1615" s="19"/>
      <c r="D1615" s="18">
        <f t="shared" si="8"/>
        <v>1</v>
      </c>
      <c r="E1615" s="18"/>
      <c r="F1615" s="20" t="s">
        <v>28</v>
      </c>
      <c r="G1615" s="43"/>
      <c r="H1615" s="48">
        <v>42181</v>
      </c>
      <c r="I1615" s="48">
        <v>42181</v>
      </c>
      <c r="J1615" s="46" t="s">
        <v>12</v>
      </c>
      <c r="K1615" s="18"/>
      <c r="L1615" s="17">
        <v>237</v>
      </c>
      <c r="M1615" s="17"/>
    </row>
    <row r="1616" spans="1:13" ht="45" customHeight="1">
      <c r="A1616" s="7" t="s">
        <v>621</v>
      </c>
      <c r="B1616" s="19" t="s">
        <v>626</v>
      </c>
      <c r="C1616" s="19"/>
      <c r="D1616" s="18">
        <f t="shared" si="8"/>
        <v>1</v>
      </c>
      <c r="E1616" s="18"/>
      <c r="F1616" s="20" t="s">
        <v>28</v>
      </c>
      <c r="G1616" s="43"/>
      <c r="H1616" s="48">
        <v>42181</v>
      </c>
      <c r="I1616" s="48">
        <v>42181</v>
      </c>
      <c r="J1616" s="46" t="s">
        <v>12</v>
      </c>
      <c r="K1616" s="18"/>
      <c r="L1616" s="17">
        <v>474</v>
      </c>
      <c r="M1616" s="17"/>
    </row>
    <row r="1617" spans="1:13" ht="45" customHeight="1">
      <c r="A1617" s="7" t="s">
        <v>621</v>
      </c>
      <c r="B1617" s="19" t="s">
        <v>627</v>
      </c>
      <c r="C1617" s="19"/>
      <c r="D1617" s="18">
        <f t="shared" si="8"/>
        <v>1</v>
      </c>
      <c r="E1617" s="18"/>
      <c r="F1617" s="20" t="s">
        <v>28</v>
      </c>
      <c r="G1617" s="43"/>
      <c r="H1617" s="48">
        <v>42131</v>
      </c>
      <c r="I1617" s="48">
        <v>42131</v>
      </c>
      <c r="J1617" s="46" t="s">
        <v>12</v>
      </c>
      <c r="K1617" s="18"/>
      <c r="L1617" s="17">
        <v>256</v>
      </c>
      <c r="M1617" s="17"/>
    </row>
    <row r="1618" spans="1:13" ht="45" customHeight="1">
      <c r="A1618" s="7" t="s">
        <v>621</v>
      </c>
      <c r="B1618" s="19" t="s">
        <v>628</v>
      </c>
      <c r="C1618" s="19"/>
      <c r="D1618" s="18">
        <f t="shared" si="8"/>
        <v>1</v>
      </c>
      <c r="E1618" s="18"/>
      <c r="F1618" s="20" t="s">
        <v>28</v>
      </c>
      <c r="G1618" s="43"/>
      <c r="H1618" s="48">
        <v>42142</v>
      </c>
      <c r="I1618" s="48">
        <v>42142</v>
      </c>
      <c r="J1618" s="46" t="s">
        <v>12</v>
      </c>
      <c r="K1618" s="18"/>
      <c r="L1618" s="17">
        <v>184</v>
      </c>
      <c r="M1618" s="17"/>
    </row>
    <row r="1619" spans="1:13" ht="45" customHeight="1">
      <c r="A1619" s="7" t="s">
        <v>621</v>
      </c>
      <c r="B1619" s="19" t="s">
        <v>629</v>
      </c>
      <c r="C1619" s="19"/>
      <c r="D1619" s="18">
        <f t="shared" si="8"/>
        <v>1</v>
      </c>
      <c r="E1619" s="18"/>
      <c r="F1619" s="20" t="s">
        <v>28</v>
      </c>
      <c r="G1619" s="43"/>
      <c r="H1619" s="48">
        <v>42142</v>
      </c>
      <c r="I1619" s="48">
        <v>42142</v>
      </c>
      <c r="J1619" s="46" t="s">
        <v>12</v>
      </c>
      <c r="K1619" s="18"/>
      <c r="L1619" s="17">
        <v>244.5</v>
      </c>
      <c r="M1619" s="17"/>
    </row>
    <row r="1620" spans="1:13" ht="45" customHeight="1">
      <c r="A1620" s="7" t="s">
        <v>621</v>
      </c>
      <c r="B1620" s="19" t="s">
        <v>627</v>
      </c>
      <c r="C1620" s="19"/>
      <c r="D1620" s="18">
        <f t="shared" si="8"/>
        <v>1</v>
      </c>
      <c r="E1620" s="18"/>
      <c r="F1620" s="20" t="s">
        <v>28</v>
      </c>
      <c r="G1620" s="43"/>
      <c r="H1620" s="48">
        <v>42131</v>
      </c>
      <c r="I1620" s="48">
        <v>42131</v>
      </c>
      <c r="J1620" s="46" t="s">
        <v>12</v>
      </c>
      <c r="K1620" s="18"/>
      <c r="L1620" s="17">
        <v>107</v>
      </c>
      <c r="M1620" s="17"/>
    </row>
    <row r="1621" spans="1:13" ht="45" customHeight="1">
      <c r="A1621" s="7" t="s">
        <v>621</v>
      </c>
      <c r="B1621" s="19" t="s">
        <v>628</v>
      </c>
      <c r="C1621" s="19"/>
      <c r="D1621" s="18">
        <f t="shared" si="8"/>
        <v>1</v>
      </c>
      <c r="E1621" s="18"/>
      <c r="F1621" s="20" t="s">
        <v>28</v>
      </c>
      <c r="G1621" s="43"/>
      <c r="H1621" s="48">
        <v>42142</v>
      </c>
      <c r="I1621" s="48">
        <v>42142</v>
      </c>
      <c r="J1621" s="46" t="s">
        <v>12</v>
      </c>
      <c r="K1621" s="18"/>
      <c r="L1621" s="17">
        <v>244.5</v>
      </c>
      <c r="M1621" s="17"/>
    </row>
    <row r="1622" spans="1:13" ht="45" customHeight="1">
      <c r="A1622" s="7" t="s">
        <v>621</v>
      </c>
      <c r="B1622" s="19" t="s">
        <v>627</v>
      </c>
      <c r="C1622" s="19"/>
      <c r="D1622" s="18">
        <f t="shared" si="8"/>
        <v>1</v>
      </c>
      <c r="E1622" s="18"/>
      <c r="F1622" s="20" t="s">
        <v>28</v>
      </c>
      <c r="G1622" s="43"/>
      <c r="H1622" s="48">
        <v>42131</v>
      </c>
      <c r="I1622" s="48">
        <v>42131</v>
      </c>
      <c r="J1622" s="46" t="s">
        <v>12</v>
      </c>
      <c r="K1622" s="18"/>
      <c r="L1622" s="17">
        <v>60</v>
      </c>
      <c r="M1622" s="17"/>
    </row>
    <row r="1623" spans="1:13" ht="45" customHeight="1">
      <c r="A1623" s="7" t="s">
        <v>621</v>
      </c>
      <c r="B1623" s="19" t="s">
        <v>630</v>
      </c>
      <c r="C1623" s="19"/>
      <c r="D1623" s="18">
        <f t="shared" si="8"/>
        <v>1</v>
      </c>
      <c r="E1623" s="18"/>
      <c r="F1623" s="20" t="s">
        <v>28</v>
      </c>
      <c r="G1623" s="43"/>
      <c r="H1623" s="48">
        <v>42195</v>
      </c>
      <c r="I1623" s="48">
        <v>42195</v>
      </c>
      <c r="J1623" s="46" t="s">
        <v>12</v>
      </c>
      <c r="K1623" s="18"/>
      <c r="L1623" s="17">
        <v>346</v>
      </c>
      <c r="M1623" s="17"/>
    </row>
    <row r="1624" spans="1:13" ht="45" customHeight="1">
      <c r="A1624" s="7" t="s">
        <v>621</v>
      </c>
      <c r="B1624" s="19" t="s">
        <v>631</v>
      </c>
      <c r="C1624" s="19"/>
      <c r="D1624" s="18">
        <f t="shared" si="8"/>
        <v>1</v>
      </c>
      <c r="E1624" s="18"/>
      <c r="F1624" s="20" t="s">
        <v>28</v>
      </c>
      <c r="G1624" s="43"/>
      <c r="H1624" s="48">
        <v>42187</v>
      </c>
      <c r="I1624" s="48">
        <v>42187</v>
      </c>
      <c r="J1624" s="46" t="s">
        <v>12</v>
      </c>
      <c r="K1624" s="18"/>
      <c r="L1624" s="17">
        <v>321</v>
      </c>
      <c r="M1624" s="17"/>
    </row>
    <row r="1625" spans="1:13" ht="45" customHeight="1">
      <c r="A1625" s="7" t="s">
        <v>621</v>
      </c>
      <c r="B1625" s="19" t="s">
        <v>631</v>
      </c>
      <c r="C1625" s="19"/>
      <c r="D1625" s="18">
        <f t="shared" si="8"/>
        <v>1</v>
      </c>
      <c r="E1625" s="18"/>
      <c r="F1625" s="20" t="s">
        <v>28</v>
      </c>
      <c r="G1625" s="43"/>
      <c r="H1625" s="48">
        <v>42187</v>
      </c>
      <c r="I1625" s="48">
        <v>42187</v>
      </c>
      <c r="J1625" s="46" t="s">
        <v>12</v>
      </c>
      <c r="K1625" s="18"/>
      <c r="L1625" s="17">
        <v>260</v>
      </c>
      <c r="M1625" s="17"/>
    </row>
    <row r="1626" spans="1:13" ht="45" customHeight="1">
      <c r="A1626" s="7" t="s">
        <v>621</v>
      </c>
      <c r="B1626" s="19" t="s">
        <v>630</v>
      </c>
      <c r="C1626" s="19"/>
      <c r="D1626" s="18">
        <f t="shared" si="8"/>
        <v>1</v>
      </c>
      <c r="E1626" s="18"/>
      <c r="F1626" s="20" t="s">
        <v>28</v>
      </c>
      <c r="G1626" s="43"/>
      <c r="H1626" s="48">
        <v>42195</v>
      </c>
      <c r="I1626" s="48">
        <v>42195</v>
      </c>
      <c r="J1626" s="46" t="s">
        <v>12</v>
      </c>
      <c r="K1626" s="18"/>
      <c r="L1626" s="17">
        <v>200</v>
      </c>
      <c r="M1626" s="17"/>
    </row>
    <row r="1627" spans="1:13" ht="45" customHeight="1">
      <c r="A1627" s="7" t="s">
        <v>621</v>
      </c>
      <c r="B1627" s="19" t="s">
        <v>632</v>
      </c>
      <c r="C1627" s="19"/>
      <c r="D1627" s="18">
        <f t="shared" si="8"/>
        <v>1</v>
      </c>
      <c r="E1627" s="18"/>
      <c r="F1627" s="20" t="s">
        <v>28</v>
      </c>
      <c r="G1627" s="43"/>
      <c r="H1627" s="48">
        <v>42173</v>
      </c>
      <c r="I1627" s="48">
        <v>42173</v>
      </c>
      <c r="J1627" s="46" t="s">
        <v>12</v>
      </c>
      <c r="K1627" s="18"/>
      <c r="L1627" s="17">
        <v>52</v>
      </c>
      <c r="M1627" s="17"/>
    </row>
    <row r="1628" spans="1:13" ht="45" customHeight="1">
      <c r="A1628" s="7" t="s">
        <v>621</v>
      </c>
      <c r="B1628" s="19" t="s">
        <v>632</v>
      </c>
      <c r="C1628" s="19"/>
      <c r="D1628" s="18">
        <f t="shared" si="8"/>
        <v>1</v>
      </c>
      <c r="E1628" s="18"/>
      <c r="F1628" s="20" t="s">
        <v>28</v>
      </c>
      <c r="G1628" s="43"/>
      <c r="H1628" s="48">
        <v>42173</v>
      </c>
      <c r="I1628" s="48">
        <v>42173</v>
      </c>
      <c r="J1628" s="46" t="s">
        <v>12</v>
      </c>
      <c r="K1628" s="18"/>
      <c r="L1628" s="17">
        <v>236</v>
      </c>
      <c r="M1628" s="17"/>
    </row>
    <row r="1629" spans="1:13" ht="45" customHeight="1">
      <c r="A1629" s="7" t="s">
        <v>621</v>
      </c>
      <c r="B1629" s="19" t="s">
        <v>633</v>
      </c>
      <c r="C1629" s="19"/>
      <c r="D1629" s="18">
        <f t="shared" si="8"/>
        <v>1</v>
      </c>
      <c r="E1629" s="18"/>
      <c r="F1629" s="20" t="s">
        <v>28</v>
      </c>
      <c r="G1629" s="43"/>
      <c r="H1629" s="48">
        <v>42254</v>
      </c>
      <c r="I1629" s="48">
        <v>42254</v>
      </c>
      <c r="J1629" s="46" t="s">
        <v>12</v>
      </c>
      <c r="K1629" s="18"/>
      <c r="L1629" s="17">
        <v>144</v>
      </c>
      <c r="M1629" s="17"/>
    </row>
    <row r="1630" spans="1:13" ht="45" customHeight="1">
      <c r="A1630" s="7" t="s">
        <v>621</v>
      </c>
      <c r="B1630" s="19" t="s">
        <v>633</v>
      </c>
      <c r="C1630" s="19"/>
      <c r="D1630" s="18">
        <f t="shared" si="8"/>
        <v>1</v>
      </c>
      <c r="E1630" s="18"/>
      <c r="F1630" s="20" t="s">
        <v>28</v>
      </c>
      <c r="G1630" s="43"/>
      <c r="H1630" s="48">
        <v>42254</v>
      </c>
      <c r="I1630" s="48">
        <v>42254</v>
      </c>
      <c r="J1630" s="46" t="s">
        <v>12</v>
      </c>
      <c r="K1630" s="18"/>
      <c r="L1630" s="17">
        <v>319</v>
      </c>
      <c r="M1630" s="17"/>
    </row>
    <row r="1631" spans="1:13" ht="45" customHeight="1">
      <c r="A1631" s="7" t="s">
        <v>621</v>
      </c>
      <c r="B1631" s="19" t="s">
        <v>13</v>
      </c>
      <c r="C1631" s="19"/>
      <c r="D1631" s="18">
        <f t="shared" si="8"/>
        <v>1</v>
      </c>
      <c r="E1631" s="18"/>
      <c r="F1631" s="20" t="s">
        <v>14</v>
      </c>
      <c r="G1631" s="43"/>
      <c r="H1631" s="48">
        <v>42254</v>
      </c>
      <c r="I1631" s="48">
        <v>42254</v>
      </c>
      <c r="J1631" s="46" t="s">
        <v>12</v>
      </c>
      <c r="K1631" s="18"/>
      <c r="L1631" s="17">
        <v>67.5</v>
      </c>
      <c r="M1631" s="17"/>
    </row>
    <row r="1632" spans="1:13" ht="45" customHeight="1">
      <c r="A1632" s="7" t="s">
        <v>621</v>
      </c>
      <c r="B1632" s="19" t="s">
        <v>634</v>
      </c>
      <c r="C1632" s="19"/>
      <c r="D1632" s="18">
        <f t="shared" si="8"/>
        <v>1</v>
      </c>
      <c r="E1632" s="18"/>
      <c r="F1632" s="20" t="s">
        <v>28</v>
      </c>
      <c r="G1632" s="43"/>
      <c r="H1632" s="48">
        <v>42213</v>
      </c>
      <c r="I1632" s="48">
        <v>42213</v>
      </c>
      <c r="J1632" s="46" t="s">
        <v>12</v>
      </c>
      <c r="K1632" s="18"/>
      <c r="L1632" s="17">
        <v>184</v>
      </c>
      <c r="M1632" s="17"/>
    </row>
    <row r="1633" spans="1:13" ht="45" customHeight="1">
      <c r="A1633" s="7" t="s">
        <v>621</v>
      </c>
      <c r="B1633" s="19" t="s">
        <v>635</v>
      </c>
      <c r="C1633" s="19"/>
      <c r="D1633" s="18">
        <f t="shared" si="8"/>
        <v>1</v>
      </c>
      <c r="E1633" s="18"/>
      <c r="F1633" s="20" t="s">
        <v>28</v>
      </c>
      <c r="G1633" s="43"/>
      <c r="H1633" s="48">
        <v>42222</v>
      </c>
      <c r="I1633" s="48">
        <v>42222</v>
      </c>
      <c r="J1633" s="46" t="s">
        <v>12</v>
      </c>
      <c r="K1633" s="18"/>
      <c r="L1633" s="17">
        <v>228</v>
      </c>
      <c r="M1633" s="17"/>
    </row>
    <row r="1634" spans="1:13" ht="45" customHeight="1">
      <c r="A1634" s="7" t="s">
        <v>621</v>
      </c>
      <c r="B1634" s="19" t="s">
        <v>635</v>
      </c>
      <c r="C1634" s="19"/>
      <c r="D1634" s="18">
        <f t="shared" si="8"/>
        <v>1</v>
      </c>
      <c r="E1634" s="18"/>
      <c r="F1634" s="20" t="s">
        <v>28</v>
      </c>
      <c r="G1634" s="43"/>
      <c r="H1634" s="48">
        <v>42221</v>
      </c>
      <c r="I1634" s="48">
        <v>42221</v>
      </c>
      <c r="J1634" s="46" t="s">
        <v>12</v>
      </c>
      <c r="K1634" s="18"/>
      <c r="L1634" s="17">
        <v>306</v>
      </c>
      <c r="M1634" s="17"/>
    </row>
    <row r="1635" spans="1:13" ht="45" customHeight="1">
      <c r="A1635" s="7" t="s">
        <v>621</v>
      </c>
      <c r="B1635" s="19" t="s">
        <v>634</v>
      </c>
      <c r="C1635" s="19"/>
      <c r="D1635" s="18">
        <f t="shared" si="8"/>
        <v>1</v>
      </c>
      <c r="E1635" s="18"/>
      <c r="F1635" s="20" t="s">
        <v>28</v>
      </c>
      <c r="G1635" s="43"/>
      <c r="H1635" s="48">
        <v>42213</v>
      </c>
      <c r="I1635" s="48">
        <v>42213</v>
      </c>
      <c r="J1635" s="46" t="s">
        <v>12</v>
      </c>
      <c r="K1635" s="18"/>
      <c r="L1635" s="17">
        <v>316</v>
      </c>
      <c r="M1635" s="17"/>
    </row>
    <row r="1636" spans="1:13" ht="45" customHeight="1">
      <c r="A1636" s="7" t="s">
        <v>621</v>
      </c>
      <c r="B1636" s="19" t="s">
        <v>635</v>
      </c>
      <c r="C1636" s="19"/>
      <c r="D1636" s="18">
        <f t="shared" si="8"/>
        <v>1</v>
      </c>
      <c r="E1636" s="18"/>
      <c r="F1636" s="20" t="s">
        <v>28</v>
      </c>
      <c r="G1636" s="43"/>
      <c r="H1636" s="48">
        <v>42222</v>
      </c>
      <c r="I1636" s="48">
        <v>42222</v>
      </c>
      <c r="J1636" s="46" t="s">
        <v>12</v>
      </c>
      <c r="K1636" s="18"/>
      <c r="L1636" s="17">
        <v>320</v>
      </c>
      <c r="M1636" s="17"/>
    </row>
    <row r="1637" spans="1:13" ht="45" customHeight="1">
      <c r="A1637" s="7" t="s">
        <v>621</v>
      </c>
      <c r="B1637" s="19" t="s">
        <v>635</v>
      </c>
      <c r="C1637" s="19"/>
      <c r="D1637" s="18">
        <f t="shared" si="8"/>
        <v>1</v>
      </c>
      <c r="E1637" s="18"/>
      <c r="F1637" s="20" t="s">
        <v>28</v>
      </c>
      <c r="G1637" s="43"/>
      <c r="H1637" s="48">
        <v>42221</v>
      </c>
      <c r="I1637" s="48">
        <v>42221</v>
      </c>
      <c r="J1637" s="46" t="s">
        <v>12</v>
      </c>
      <c r="K1637" s="18"/>
      <c r="L1637" s="17">
        <v>290</v>
      </c>
      <c r="M1637" s="17"/>
    </row>
    <row r="1638" spans="1:13" ht="45" customHeight="1">
      <c r="A1638" s="7" t="s">
        <v>621</v>
      </c>
      <c r="B1638" s="19" t="s">
        <v>13</v>
      </c>
      <c r="C1638" s="19"/>
      <c r="D1638" s="18">
        <f t="shared" si="8"/>
        <v>1</v>
      </c>
      <c r="E1638" s="18"/>
      <c r="F1638" s="20" t="s">
        <v>14</v>
      </c>
      <c r="G1638" s="43"/>
      <c r="H1638" s="48">
        <v>42221</v>
      </c>
      <c r="I1638" s="48">
        <v>42221</v>
      </c>
      <c r="J1638" s="46" t="s">
        <v>12</v>
      </c>
      <c r="K1638" s="18"/>
      <c r="L1638" s="17">
        <v>16</v>
      </c>
      <c r="M1638" s="17"/>
    </row>
    <row r="1639" spans="1:13" ht="45" customHeight="1">
      <c r="A1639" s="7" t="s">
        <v>621</v>
      </c>
      <c r="B1639" s="19" t="s">
        <v>636</v>
      </c>
      <c r="C1639" s="19"/>
      <c r="D1639" s="18">
        <f t="shared" si="8"/>
        <v>1</v>
      </c>
      <c r="E1639" s="18"/>
      <c r="F1639" s="20" t="s">
        <v>28</v>
      </c>
      <c r="G1639" s="43"/>
      <c r="H1639" s="48">
        <v>42265</v>
      </c>
      <c r="I1639" s="48">
        <v>42265</v>
      </c>
      <c r="J1639" s="46" t="s">
        <v>12</v>
      </c>
      <c r="K1639" s="18"/>
      <c r="L1639" s="17">
        <v>144</v>
      </c>
      <c r="M1639" s="17"/>
    </row>
    <row r="1640" spans="1:13" ht="45" customHeight="1">
      <c r="A1640" s="7" t="s">
        <v>621</v>
      </c>
      <c r="B1640" s="19" t="s">
        <v>636</v>
      </c>
      <c r="C1640" s="19"/>
      <c r="D1640" s="18">
        <f t="shared" si="8"/>
        <v>1</v>
      </c>
      <c r="E1640" s="18"/>
      <c r="F1640" s="20" t="s">
        <v>28</v>
      </c>
      <c r="G1640" s="43"/>
      <c r="H1640" s="48">
        <v>42272</v>
      </c>
      <c r="I1640" s="48">
        <v>42272</v>
      </c>
      <c r="J1640" s="46" t="s">
        <v>12</v>
      </c>
      <c r="K1640" s="18"/>
      <c r="L1640" s="17">
        <v>356</v>
      </c>
      <c r="M1640" s="17"/>
    </row>
    <row r="1641" spans="1:13" ht="45" customHeight="1">
      <c r="A1641" s="7" t="s">
        <v>621</v>
      </c>
      <c r="B1641" s="19" t="s">
        <v>635</v>
      </c>
      <c r="C1641" s="19"/>
      <c r="D1641" s="18">
        <f t="shared" si="8"/>
        <v>1</v>
      </c>
      <c r="E1641" s="18"/>
      <c r="F1641" s="20" t="s">
        <v>28</v>
      </c>
      <c r="G1641" s="43"/>
      <c r="H1641" s="48">
        <v>42261</v>
      </c>
      <c r="I1641" s="48">
        <v>42261</v>
      </c>
      <c r="J1641" s="46" t="s">
        <v>12</v>
      </c>
      <c r="K1641" s="18"/>
      <c r="L1641" s="17">
        <v>184</v>
      </c>
      <c r="M1641" s="17"/>
    </row>
    <row r="1642" spans="1:13" ht="45" customHeight="1">
      <c r="A1642" s="7" t="s">
        <v>621</v>
      </c>
      <c r="B1642" s="19" t="s">
        <v>636</v>
      </c>
      <c r="C1642" s="19"/>
      <c r="D1642" s="18">
        <f t="shared" si="8"/>
        <v>1</v>
      </c>
      <c r="E1642" s="18"/>
      <c r="F1642" s="20" t="s">
        <v>28</v>
      </c>
      <c r="G1642" s="43"/>
      <c r="H1642" s="48">
        <v>42265</v>
      </c>
      <c r="I1642" s="48">
        <v>42265</v>
      </c>
      <c r="J1642" s="46" t="s">
        <v>12</v>
      </c>
      <c r="K1642" s="18"/>
      <c r="L1642" s="17">
        <v>320</v>
      </c>
      <c r="M1642" s="17"/>
    </row>
    <row r="1643" spans="1:13" ht="45" customHeight="1">
      <c r="A1643" s="7" t="s">
        <v>621</v>
      </c>
      <c r="B1643" s="19" t="s">
        <v>636</v>
      </c>
      <c r="C1643" s="19"/>
      <c r="D1643" s="18">
        <f t="shared" si="8"/>
        <v>1</v>
      </c>
      <c r="E1643" s="18"/>
      <c r="F1643" s="20" t="s">
        <v>28</v>
      </c>
      <c r="G1643" s="43"/>
      <c r="H1643" s="48">
        <v>42272</v>
      </c>
      <c r="I1643" s="48">
        <v>42272</v>
      </c>
      <c r="J1643" s="46" t="s">
        <v>12</v>
      </c>
      <c r="K1643" s="18"/>
      <c r="L1643" s="17">
        <v>260</v>
      </c>
      <c r="M1643" s="17"/>
    </row>
    <row r="1644" spans="1:13" ht="45" customHeight="1">
      <c r="A1644" s="7" t="s">
        <v>621</v>
      </c>
      <c r="B1644" s="19" t="s">
        <v>635</v>
      </c>
      <c r="C1644" s="19"/>
      <c r="D1644" s="18">
        <f t="shared" si="8"/>
        <v>1</v>
      </c>
      <c r="E1644" s="18"/>
      <c r="F1644" s="20" t="s">
        <v>28</v>
      </c>
      <c r="G1644" s="43"/>
      <c r="H1644" s="48">
        <v>42261</v>
      </c>
      <c r="I1644" s="48">
        <v>42261</v>
      </c>
      <c r="J1644" s="46" t="s">
        <v>12</v>
      </c>
      <c r="K1644" s="18"/>
      <c r="L1644" s="17">
        <v>320</v>
      </c>
      <c r="M1644" s="17"/>
    </row>
    <row r="1645" spans="1:13" ht="45" customHeight="1">
      <c r="A1645" s="7" t="s">
        <v>621</v>
      </c>
      <c r="B1645" s="19" t="s">
        <v>637</v>
      </c>
      <c r="C1645" s="19"/>
      <c r="D1645" s="18">
        <f t="shared" si="8"/>
        <v>1</v>
      </c>
      <c r="E1645" s="18"/>
      <c r="F1645" s="20" t="s">
        <v>28</v>
      </c>
      <c r="G1645" s="43"/>
      <c r="H1645" s="48">
        <v>42237</v>
      </c>
      <c r="I1645" s="48">
        <v>42237</v>
      </c>
      <c r="J1645" s="46" t="s">
        <v>12</v>
      </c>
      <c r="K1645" s="18"/>
      <c r="L1645" s="17">
        <v>184</v>
      </c>
      <c r="M1645" s="17"/>
    </row>
    <row r="1646" spans="1:13" ht="45" customHeight="1">
      <c r="A1646" s="7" t="s">
        <v>621</v>
      </c>
      <c r="B1646" s="19" t="s">
        <v>637</v>
      </c>
      <c r="C1646" s="19"/>
      <c r="D1646" s="18">
        <f t="shared" si="8"/>
        <v>1</v>
      </c>
      <c r="E1646" s="18"/>
      <c r="F1646" s="20" t="s">
        <v>28</v>
      </c>
      <c r="G1646" s="43"/>
      <c r="H1646" s="48">
        <v>42237</v>
      </c>
      <c r="I1646" s="48">
        <v>42237</v>
      </c>
      <c r="J1646" s="46" t="s">
        <v>12</v>
      </c>
      <c r="K1646" s="18"/>
      <c r="L1646" s="17">
        <v>177</v>
      </c>
      <c r="M1646" s="17"/>
    </row>
    <row r="1647" spans="1:13" ht="45" customHeight="1">
      <c r="A1647" s="7" t="s">
        <v>621</v>
      </c>
      <c r="B1647" s="19" t="s">
        <v>638</v>
      </c>
      <c r="C1647" s="19"/>
      <c r="D1647" s="18">
        <f t="shared" si="8"/>
        <v>1</v>
      </c>
      <c r="E1647" s="18"/>
      <c r="F1647" s="20" t="s">
        <v>509</v>
      </c>
      <c r="G1647" s="43"/>
      <c r="H1647" s="48">
        <v>42243</v>
      </c>
      <c r="I1647" s="48">
        <v>42243</v>
      </c>
      <c r="J1647" s="46" t="s">
        <v>12</v>
      </c>
      <c r="K1647" s="18"/>
      <c r="L1647" s="17">
        <v>80</v>
      </c>
      <c r="M1647" s="17"/>
    </row>
    <row r="1648" spans="1:13" ht="45" customHeight="1">
      <c r="A1648" s="7" t="s">
        <v>621</v>
      </c>
      <c r="B1648" s="19" t="s">
        <v>638</v>
      </c>
      <c r="C1648" s="19"/>
      <c r="D1648" s="18">
        <f t="shared" si="8"/>
        <v>1</v>
      </c>
      <c r="E1648" s="18"/>
      <c r="F1648" s="20" t="s">
        <v>509</v>
      </c>
      <c r="G1648" s="43"/>
      <c r="H1648" s="48">
        <v>42243</v>
      </c>
      <c r="I1648" s="48">
        <v>42243</v>
      </c>
      <c r="J1648" s="46" t="s">
        <v>12</v>
      </c>
      <c r="K1648" s="18"/>
      <c r="L1648" s="17">
        <v>185.6</v>
      </c>
      <c r="M1648" s="17"/>
    </row>
    <row r="1649" spans="1:13" ht="45" customHeight="1">
      <c r="A1649" s="7" t="s">
        <v>621</v>
      </c>
      <c r="B1649" s="19" t="s">
        <v>638</v>
      </c>
      <c r="C1649" s="19"/>
      <c r="D1649" s="18">
        <f t="shared" si="8"/>
        <v>1</v>
      </c>
      <c r="E1649" s="18"/>
      <c r="F1649" s="20" t="s">
        <v>509</v>
      </c>
      <c r="G1649" s="43"/>
      <c r="H1649" s="48">
        <v>42243</v>
      </c>
      <c r="I1649" s="48">
        <v>42243</v>
      </c>
      <c r="J1649" s="46" t="s">
        <v>12</v>
      </c>
      <c r="K1649" s="18"/>
      <c r="L1649" s="17">
        <v>260</v>
      </c>
      <c r="M1649" s="17"/>
    </row>
    <row r="1650" spans="1:13" ht="45" customHeight="1">
      <c r="A1650" s="7" t="s">
        <v>621</v>
      </c>
      <c r="B1650" s="19" t="s">
        <v>639</v>
      </c>
      <c r="C1650" s="19"/>
      <c r="D1650" s="18">
        <f t="shared" si="8"/>
        <v>1</v>
      </c>
      <c r="E1650" s="18"/>
      <c r="F1650" s="20" t="s">
        <v>28</v>
      </c>
      <c r="G1650" s="43"/>
      <c r="H1650" s="48">
        <v>42254</v>
      </c>
      <c r="I1650" s="48">
        <v>42254</v>
      </c>
      <c r="J1650" s="46" t="s">
        <v>12</v>
      </c>
      <c r="K1650" s="18"/>
      <c r="L1650" s="17">
        <v>231</v>
      </c>
      <c r="M1650" s="17"/>
    </row>
    <row r="1651" spans="1:13" ht="45" customHeight="1">
      <c r="A1651" s="7" t="s">
        <v>621</v>
      </c>
      <c r="B1651" s="19" t="s">
        <v>638</v>
      </c>
      <c r="C1651" s="19"/>
      <c r="D1651" s="18">
        <f t="shared" ref="D1651:D1671" si="9">C1651+1</f>
        <v>1</v>
      </c>
      <c r="E1651" s="18"/>
      <c r="F1651" s="20" t="s">
        <v>509</v>
      </c>
      <c r="G1651" s="43"/>
      <c r="H1651" s="48">
        <v>42243</v>
      </c>
      <c r="I1651" s="48">
        <v>42243</v>
      </c>
      <c r="J1651" s="46" t="s">
        <v>12</v>
      </c>
      <c r="K1651" s="18"/>
      <c r="L1651" s="17">
        <v>156.6</v>
      </c>
      <c r="M1651" s="17"/>
    </row>
    <row r="1652" spans="1:13" ht="45" customHeight="1">
      <c r="A1652" s="7" t="s">
        <v>621</v>
      </c>
      <c r="B1652" s="19" t="s">
        <v>639</v>
      </c>
      <c r="C1652" s="19"/>
      <c r="D1652" s="18">
        <f t="shared" si="9"/>
        <v>1</v>
      </c>
      <c r="E1652" s="18"/>
      <c r="F1652" s="20" t="s">
        <v>28</v>
      </c>
      <c r="G1652" s="43"/>
      <c r="H1652" s="48">
        <v>42254</v>
      </c>
      <c r="I1652" s="48">
        <v>42254</v>
      </c>
      <c r="J1652" s="46" t="s">
        <v>12</v>
      </c>
      <c r="K1652" s="18"/>
      <c r="L1652" s="17">
        <v>260</v>
      </c>
      <c r="M1652" s="17"/>
    </row>
    <row r="1653" spans="1:13" ht="45" customHeight="1">
      <c r="A1653" s="7" t="s">
        <v>621</v>
      </c>
      <c r="B1653" s="19" t="s">
        <v>13</v>
      </c>
      <c r="C1653" s="19"/>
      <c r="D1653" s="18">
        <f t="shared" si="9"/>
        <v>1</v>
      </c>
      <c r="E1653" s="18"/>
      <c r="F1653" s="20" t="s">
        <v>14</v>
      </c>
      <c r="G1653" s="43"/>
      <c r="H1653" s="48">
        <v>42254</v>
      </c>
      <c r="I1653" s="48">
        <v>42254</v>
      </c>
      <c r="J1653" s="46" t="s">
        <v>12</v>
      </c>
      <c r="K1653" s="18"/>
      <c r="L1653" s="17">
        <v>342</v>
      </c>
      <c r="M1653" s="17"/>
    </row>
    <row r="1654" spans="1:13" ht="45" customHeight="1">
      <c r="A1654" s="7" t="s">
        <v>621</v>
      </c>
      <c r="B1654" s="19" t="s">
        <v>640</v>
      </c>
      <c r="C1654" s="19"/>
      <c r="D1654" s="18">
        <f t="shared" si="9"/>
        <v>1</v>
      </c>
      <c r="E1654" s="18"/>
      <c r="F1654" s="20" t="s">
        <v>28</v>
      </c>
      <c r="G1654" s="43"/>
      <c r="H1654" s="48">
        <v>42265</v>
      </c>
      <c r="I1654" s="48">
        <v>42265</v>
      </c>
      <c r="J1654" s="46" t="s">
        <v>12</v>
      </c>
      <c r="K1654" s="18"/>
      <c r="L1654" s="17">
        <v>504</v>
      </c>
      <c r="M1654" s="17"/>
    </row>
    <row r="1655" spans="1:13" ht="45" customHeight="1">
      <c r="A1655" s="7" t="s">
        <v>621</v>
      </c>
      <c r="B1655" s="19" t="s">
        <v>13</v>
      </c>
      <c r="C1655" s="19"/>
      <c r="D1655" s="18">
        <f t="shared" si="9"/>
        <v>1</v>
      </c>
      <c r="E1655" s="18"/>
      <c r="F1655" s="20" t="s">
        <v>14</v>
      </c>
      <c r="G1655" s="43"/>
      <c r="H1655" s="48">
        <v>42286</v>
      </c>
      <c r="I1655" s="48">
        <v>42286</v>
      </c>
      <c r="J1655" s="46" t="s">
        <v>12</v>
      </c>
      <c r="K1655" s="18"/>
      <c r="L1655" s="17">
        <v>324</v>
      </c>
      <c r="M1655" s="17"/>
    </row>
    <row r="1656" spans="1:13" ht="45" customHeight="1">
      <c r="A1656" s="7" t="s">
        <v>621</v>
      </c>
      <c r="B1656" s="19" t="s">
        <v>635</v>
      </c>
      <c r="C1656" s="19"/>
      <c r="D1656" s="18">
        <f t="shared" si="9"/>
        <v>1</v>
      </c>
      <c r="E1656" s="18"/>
      <c r="F1656" s="20" t="s">
        <v>28</v>
      </c>
      <c r="G1656" s="43"/>
      <c r="H1656" s="48">
        <v>42299</v>
      </c>
      <c r="I1656" s="48">
        <v>42299</v>
      </c>
      <c r="J1656" s="46" t="s">
        <v>12</v>
      </c>
      <c r="K1656" s="18"/>
      <c r="L1656" s="17">
        <v>144</v>
      </c>
      <c r="M1656" s="17"/>
    </row>
    <row r="1657" spans="1:13" ht="45" customHeight="1">
      <c r="A1657" s="7" t="s">
        <v>621</v>
      </c>
      <c r="B1657" s="19" t="s">
        <v>635</v>
      </c>
      <c r="C1657" s="19"/>
      <c r="D1657" s="18">
        <f t="shared" si="9"/>
        <v>1</v>
      </c>
      <c r="E1657" s="18"/>
      <c r="F1657" s="20" t="s">
        <v>28</v>
      </c>
      <c r="G1657" s="43"/>
      <c r="H1657" s="48">
        <v>42299</v>
      </c>
      <c r="I1657" s="48">
        <v>42299</v>
      </c>
      <c r="J1657" s="46" t="s">
        <v>12</v>
      </c>
      <c r="K1657" s="18"/>
      <c r="L1657" s="17">
        <v>280</v>
      </c>
      <c r="M1657" s="17"/>
    </row>
    <row r="1658" spans="1:13" ht="45" customHeight="1">
      <c r="A1658" s="7" t="s">
        <v>621</v>
      </c>
      <c r="B1658" s="19" t="s">
        <v>635</v>
      </c>
      <c r="C1658" s="19"/>
      <c r="D1658" s="18">
        <f t="shared" si="9"/>
        <v>1</v>
      </c>
      <c r="E1658" s="18"/>
      <c r="F1658" s="20" t="s">
        <v>28</v>
      </c>
      <c r="G1658" s="43"/>
      <c r="H1658" s="48">
        <v>42299</v>
      </c>
      <c r="I1658" s="48">
        <v>42299</v>
      </c>
      <c r="J1658" s="46" t="s">
        <v>12</v>
      </c>
      <c r="K1658" s="18"/>
      <c r="L1658" s="17">
        <v>105</v>
      </c>
      <c r="M1658" s="17"/>
    </row>
    <row r="1659" spans="1:13" ht="45" customHeight="1">
      <c r="A1659" s="7" t="s">
        <v>621</v>
      </c>
      <c r="B1659" s="19" t="s">
        <v>641</v>
      </c>
      <c r="C1659" s="19"/>
      <c r="D1659" s="18">
        <f t="shared" si="9"/>
        <v>1</v>
      </c>
      <c r="E1659" s="18"/>
      <c r="F1659" s="20" t="s">
        <v>28</v>
      </c>
      <c r="G1659" s="43"/>
      <c r="H1659" s="48">
        <v>42307</v>
      </c>
      <c r="I1659" s="48">
        <v>42307</v>
      </c>
      <c r="J1659" s="46" t="s">
        <v>12</v>
      </c>
      <c r="K1659" s="18"/>
      <c r="L1659" s="17">
        <v>144</v>
      </c>
      <c r="M1659" s="17"/>
    </row>
    <row r="1660" spans="1:13" ht="45" customHeight="1">
      <c r="A1660" s="7" t="s">
        <v>621</v>
      </c>
      <c r="B1660" s="19" t="s">
        <v>641</v>
      </c>
      <c r="C1660" s="19"/>
      <c r="D1660" s="18">
        <f t="shared" si="9"/>
        <v>1</v>
      </c>
      <c r="E1660" s="18"/>
      <c r="F1660" s="20" t="s">
        <v>28</v>
      </c>
      <c r="G1660" s="43"/>
      <c r="H1660" s="48">
        <v>42307</v>
      </c>
      <c r="I1660" s="48">
        <v>42307</v>
      </c>
      <c r="J1660" s="46" t="s">
        <v>12</v>
      </c>
      <c r="K1660" s="18"/>
      <c r="L1660" s="17">
        <v>212</v>
      </c>
      <c r="M1660" s="17"/>
    </row>
    <row r="1661" spans="1:13" ht="45" customHeight="1">
      <c r="A1661" s="7" t="s">
        <v>621</v>
      </c>
      <c r="B1661" s="19" t="s">
        <v>642</v>
      </c>
      <c r="C1661" s="19"/>
      <c r="D1661" s="18">
        <f t="shared" si="9"/>
        <v>1</v>
      </c>
      <c r="E1661" s="18"/>
      <c r="F1661" s="20" t="s">
        <v>11</v>
      </c>
      <c r="G1661" s="43"/>
      <c r="H1661" s="48">
        <v>42281</v>
      </c>
      <c r="I1661" s="48">
        <v>42286</v>
      </c>
      <c r="J1661" s="46" t="s">
        <v>12</v>
      </c>
      <c r="K1661" s="18"/>
      <c r="L1661" s="17">
        <v>6535</v>
      </c>
      <c r="M1661" s="17"/>
    </row>
    <row r="1662" spans="1:13" ht="45" customHeight="1">
      <c r="A1662" s="7" t="s">
        <v>621</v>
      </c>
      <c r="B1662" s="19" t="s">
        <v>643</v>
      </c>
      <c r="C1662" s="19"/>
      <c r="D1662" s="18">
        <f t="shared" si="9"/>
        <v>1</v>
      </c>
      <c r="E1662" s="18"/>
      <c r="F1662" s="20" t="s">
        <v>11</v>
      </c>
      <c r="G1662" s="43"/>
      <c r="H1662" s="48">
        <v>42286</v>
      </c>
      <c r="I1662" s="48">
        <v>42297</v>
      </c>
      <c r="J1662" s="46" t="s">
        <v>12</v>
      </c>
      <c r="K1662" s="18"/>
      <c r="L1662" s="17">
        <v>2108.5700000000002</v>
      </c>
      <c r="M1662" s="17"/>
    </row>
    <row r="1663" spans="1:13" ht="45" customHeight="1">
      <c r="A1663" s="7" t="s">
        <v>621</v>
      </c>
      <c r="B1663" s="19" t="s">
        <v>643</v>
      </c>
      <c r="C1663" s="19"/>
      <c r="D1663" s="18">
        <f t="shared" si="9"/>
        <v>1</v>
      </c>
      <c r="E1663" s="18"/>
      <c r="F1663" s="20" t="s">
        <v>11</v>
      </c>
      <c r="G1663" s="43"/>
      <c r="H1663" s="48">
        <v>42286</v>
      </c>
      <c r="I1663" s="48">
        <v>42297</v>
      </c>
      <c r="J1663" s="46" t="s">
        <v>12</v>
      </c>
      <c r="K1663" s="18"/>
      <c r="L1663" s="17">
        <v>2415</v>
      </c>
      <c r="M1663" s="17"/>
    </row>
    <row r="1664" spans="1:13" ht="45" customHeight="1">
      <c r="A1664" s="7" t="s">
        <v>621</v>
      </c>
      <c r="B1664" s="19" t="s">
        <v>13</v>
      </c>
      <c r="C1664" s="19"/>
      <c r="D1664" s="18">
        <f t="shared" si="9"/>
        <v>1</v>
      </c>
      <c r="E1664" s="18"/>
      <c r="F1664" s="20" t="s">
        <v>14</v>
      </c>
      <c r="G1664" s="43"/>
      <c r="H1664" s="48">
        <v>42286</v>
      </c>
      <c r="I1664" s="48">
        <v>42286</v>
      </c>
      <c r="J1664" s="46" t="s">
        <v>12</v>
      </c>
      <c r="K1664" s="18"/>
      <c r="L1664" s="17">
        <v>1100</v>
      </c>
      <c r="M1664" s="17"/>
    </row>
    <row r="1665" spans="1:13" ht="45" customHeight="1">
      <c r="A1665" s="7" t="s">
        <v>621</v>
      </c>
      <c r="B1665" s="19" t="s">
        <v>644</v>
      </c>
      <c r="C1665" s="19"/>
      <c r="D1665" s="18">
        <f t="shared" si="9"/>
        <v>1</v>
      </c>
      <c r="E1665" s="18"/>
      <c r="F1665" s="20" t="s">
        <v>28</v>
      </c>
      <c r="G1665" s="43"/>
      <c r="H1665" s="48">
        <v>42327</v>
      </c>
      <c r="I1665" s="48">
        <v>42331</v>
      </c>
      <c r="J1665" s="46" t="s">
        <v>12</v>
      </c>
      <c r="K1665" s="18"/>
      <c r="L1665" s="17">
        <v>551.1</v>
      </c>
      <c r="M1665" s="17"/>
    </row>
    <row r="1666" spans="1:13" ht="45" customHeight="1">
      <c r="A1666" s="7" t="s">
        <v>621</v>
      </c>
      <c r="B1666" s="19" t="s">
        <v>644</v>
      </c>
      <c r="C1666" s="19"/>
      <c r="D1666" s="18">
        <f t="shared" si="9"/>
        <v>1</v>
      </c>
      <c r="E1666" s="18"/>
      <c r="F1666" s="20" t="s">
        <v>28</v>
      </c>
      <c r="G1666" s="43"/>
      <c r="H1666" s="48">
        <v>42327</v>
      </c>
      <c r="I1666" s="48">
        <v>42331</v>
      </c>
      <c r="J1666" s="46" t="s">
        <v>12</v>
      </c>
      <c r="K1666" s="18"/>
      <c r="L1666" s="17">
        <v>219</v>
      </c>
      <c r="M1666" s="17"/>
    </row>
    <row r="1667" spans="1:13" ht="45" customHeight="1">
      <c r="A1667" s="7" t="s">
        <v>621</v>
      </c>
      <c r="B1667" s="19" t="s">
        <v>644</v>
      </c>
      <c r="C1667" s="19"/>
      <c r="D1667" s="18">
        <f t="shared" si="9"/>
        <v>1</v>
      </c>
      <c r="E1667" s="18"/>
      <c r="F1667" s="20" t="s">
        <v>28</v>
      </c>
      <c r="G1667" s="43"/>
      <c r="H1667" s="48">
        <v>42327</v>
      </c>
      <c r="I1667" s="48">
        <v>42331</v>
      </c>
      <c r="J1667" s="46" t="s">
        <v>12</v>
      </c>
      <c r="K1667" s="18"/>
      <c r="L1667" s="17">
        <v>137</v>
      </c>
      <c r="M1667" s="17"/>
    </row>
    <row r="1668" spans="1:13" ht="45" customHeight="1">
      <c r="A1668" s="7" t="s">
        <v>621</v>
      </c>
      <c r="B1668" s="19" t="s">
        <v>13</v>
      </c>
      <c r="C1668" s="19"/>
      <c r="D1668" s="18">
        <f t="shared" si="9"/>
        <v>1</v>
      </c>
      <c r="E1668" s="18"/>
      <c r="F1668" s="20" t="s">
        <v>14</v>
      </c>
      <c r="G1668" s="43"/>
      <c r="H1668" s="48">
        <v>42327</v>
      </c>
      <c r="I1668" s="48">
        <v>42327</v>
      </c>
      <c r="J1668" s="46" t="s">
        <v>12</v>
      </c>
      <c r="K1668" s="18"/>
      <c r="L1668" s="17">
        <v>27</v>
      </c>
      <c r="M1668" s="17"/>
    </row>
    <row r="1669" spans="1:13" ht="45" customHeight="1">
      <c r="A1669" s="7" t="s">
        <v>621</v>
      </c>
      <c r="B1669" s="19" t="s">
        <v>645</v>
      </c>
      <c r="C1669" s="19"/>
      <c r="D1669" s="18">
        <f t="shared" si="9"/>
        <v>1</v>
      </c>
      <c r="E1669" s="18"/>
      <c r="F1669" s="20" t="s">
        <v>11</v>
      </c>
      <c r="G1669" s="43"/>
      <c r="H1669" s="48">
        <v>42320</v>
      </c>
      <c r="I1669" s="48">
        <v>42321</v>
      </c>
      <c r="J1669" s="46" t="s">
        <v>12</v>
      </c>
      <c r="K1669" s="18"/>
      <c r="L1669" s="17">
        <v>1544</v>
      </c>
      <c r="M1669" s="17"/>
    </row>
    <row r="1670" spans="1:13" ht="45" customHeight="1">
      <c r="A1670" s="7" t="s">
        <v>621</v>
      </c>
      <c r="B1670" s="19" t="s">
        <v>645</v>
      </c>
      <c r="C1670" s="19"/>
      <c r="D1670" s="18">
        <f t="shared" si="9"/>
        <v>1</v>
      </c>
      <c r="E1670" s="18"/>
      <c r="F1670" s="20" t="s">
        <v>11</v>
      </c>
      <c r="G1670" s="43"/>
      <c r="H1670" s="48">
        <v>42320</v>
      </c>
      <c r="I1670" s="48">
        <v>42321</v>
      </c>
      <c r="J1670" s="46" t="s">
        <v>12</v>
      </c>
      <c r="K1670" s="18"/>
      <c r="L1670" s="17">
        <v>1240</v>
      </c>
      <c r="M1670" s="17"/>
    </row>
    <row r="1671" spans="1:13" ht="45" customHeight="1">
      <c r="A1671" s="7" t="s">
        <v>621</v>
      </c>
      <c r="B1671" s="19" t="s">
        <v>13</v>
      </c>
      <c r="C1671" s="19"/>
      <c r="D1671" s="18">
        <f t="shared" si="9"/>
        <v>1</v>
      </c>
      <c r="E1671" s="18"/>
      <c r="F1671" s="20" t="s">
        <v>14</v>
      </c>
      <c r="G1671" s="43"/>
      <c r="H1671" s="48">
        <v>42303</v>
      </c>
      <c r="I1671" s="48">
        <v>42303</v>
      </c>
      <c r="J1671" s="46" t="s">
        <v>12</v>
      </c>
      <c r="K1671" s="18"/>
      <c r="L1671" s="17">
        <v>144</v>
      </c>
      <c r="M1671" s="17"/>
    </row>
  </sheetData>
  <sheetProtection selectLockedCells="1" selectUnlockedCells="1"/>
  <autoFilter ref="A10:M1671"/>
  <mergeCells count="8098">
    <mergeCell ref="B14:C14"/>
    <mergeCell ref="D14:E14"/>
    <mergeCell ref="F14:G14"/>
    <mergeCell ref="J14:K14"/>
    <mergeCell ref="L14:M14"/>
    <mergeCell ref="J10:K12"/>
    <mergeCell ref="L10:M12"/>
    <mergeCell ref="B13:C13"/>
    <mergeCell ref="D13:E13"/>
    <mergeCell ref="F13:G13"/>
    <mergeCell ref="J13:K13"/>
    <mergeCell ref="L13:M13"/>
    <mergeCell ref="B4:D5"/>
    <mergeCell ref="G7:I7"/>
    <mergeCell ref="A10:A12"/>
    <mergeCell ref="B10:C12"/>
    <mergeCell ref="D10:E12"/>
    <mergeCell ref="F10:G12"/>
    <mergeCell ref="H10:H12"/>
    <mergeCell ref="I10:I12"/>
    <mergeCell ref="A6:M6"/>
    <mergeCell ref="A8:M8"/>
    <mergeCell ref="L19:M19"/>
    <mergeCell ref="B20:C20"/>
    <mergeCell ref="D20:E20"/>
    <mergeCell ref="F20:G20"/>
    <mergeCell ref="J20:K20"/>
    <mergeCell ref="L20:M20"/>
    <mergeCell ref="B19:C19"/>
    <mergeCell ref="D19:E19"/>
    <mergeCell ref="F19:G19"/>
    <mergeCell ref="J19:K19"/>
    <mergeCell ref="L17:M17"/>
    <mergeCell ref="B18:C18"/>
    <mergeCell ref="D18:E18"/>
    <mergeCell ref="F18:G18"/>
    <mergeCell ref="J18:K18"/>
    <mergeCell ref="L18:M18"/>
    <mergeCell ref="B17:C17"/>
    <mergeCell ref="D17:E17"/>
    <mergeCell ref="F17:G17"/>
    <mergeCell ref="J17:K17"/>
    <mergeCell ref="L15:M15"/>
    <mergeCell ref="B16:C16"/>
    <mergeCell ref="D16:E16"/>
    <mergeCell ref="F16:G16"/>
    <mergeCell ref="J16:K16"/>
    <mergeCell ref="L16:M16"/>
    <mergeCell ref="B15:C15"/>
    <mergeCell ref="D15:E15"/>
    <mergeCell ref="F15:G15"/>
    <mergeCell ref="J15:K15"/>
    <mergeCell ref="L25:M25"/>
    <mergeCell ref="B26:C26"/>
    <mergeCell ref="D26:E26"/>
    <mergeCell ref="F26:G26"/>
    <mergeCell ref="J26:K26"/>
    <mergeCell ref="L26:M26"/>
    <mergeCell ref="B25:C25"/>
    <mergeCell ref="D25:E25"/>
    <mergeCell ref="F25:G25"/>
    <mergeCell ref="J25:K25"/>
    <mergeCell ref="L23:M23"/>
    <mergeCell ref="B24:C24"/>
    <mergeCell ref="D24:E24"/>
    <mergeCell ref="F24:G24"/>
    <mergeCell ref="J24:K24"/>
    <mergeCell ref="L24:M24"/>
    <mergeCell ref="B23:C23"/>
    <mergeCell ref="D23:E23"/>
    <mergeCell ref="F23:G23"/>
    <mergeCell ref="J23:K23"/>
    <mergeCell ref="L21:M21"/>
    <mergeCell ref="B22:C22"/>
    <mergeCell ref="D22:E22"/>
    <mergeCell ref="F22:G22"/>
    <mergeCell ref="J22:K22"/>
    <mergeCell ref="L22:M22"/>
    <mergeCell ref="B21:C21"/>
    <mergeCell ref="D21:E21"/>
    <mergeCell ref="F21:G21"/>
    <mergeCell ref="J21:K21"/>
    <mergeCell ref="L31:M31"/>
    <mergeCell ref="B32:C32"/>
    <mergeCell ref="D32:E32"/>
    <mergeCell ref="F32:G32"/>
    <mergeCell ref="J32:K32"/>
    <mergeCell ref="L32:M32"/>
    <mergeCell ref="B31:C31"/>
    <mergeCell ref="D31:E31"/>
    <mergeCell ref="F31:G31"/>
    <mergeCell ref="J31:K31"/>
    <mergeCell ref="L29:M29"/>
    <mergeCell ref="B30:C30"/>
    <mergeCell ref="D30:E30"/>
    <mergeCell ref="F30:G30"/>
    <mergeCell ref="J30:K30"/>
    <mergeCell ref="L30:M30"/>
    <mergeCell ref="B29:C29"/>
    <mergeCell ref="D29:E29"/>
    <mergeCell ref="F29:G29"/>
    <mergeCell ref="J29:K29"/>
    <mergeCell ref="L27:M27"/>
    <mergeCell ref="B28:C28"/>
    <mergeCell ref="D28:E28"/>
    <mergeCell ref="F28:G28"/>
    <mergeCell ref="J28:K28"/>
    <mergeCell ref="L28:M28"/>
    <mergeCell ref="B27:C27"/>
    <mergeCell ref="D27:E27"/>
    <mergeCell ref="F27:G27"/>
    <mergeCell ref="J27:K27"/>
    <mergeCell ref="L37:M37"/>
    <mergeCell ref="B38:C38"/>
    <mergeCell ref="D38:E38"/>
    <mergeCell ref="F38:G38"/>
    <mergeCell ref="J38:K38"/>
    <mergeCell ref="L38:M38"/>
    <mergeCell ref="B37:C37"/>
    <mergeCell ref="D37:E37"/>
    <mergeCell ref="F37:G37"/>
    <mergeCell ref="J37:K37"/>
    <mergeCell ref="L35:M35"/>
    <mergeCell ref="B36:C36"/>
    <mergeCell ref="D36:E36"/>
    <mergeCell ref="F36:G36"/>
    <mergeCell ref="J36:K36"/>
    <mergeCell ref="L36:M36"/>
    <mergeCell ref="B35:C35"/>
    <mergeCell ref="D35:E35"/>
    <mergeCell ref="F35:G35"/>
    <mergeCell ref="J35:K35"/>
    <mergeCell ref="L33:M33"/>
    <mergeCell ref="B34:C34"/>
    <mergeCell ref="D34:E34"/>
    <mergeCell ref="F34:G34"/>
    <mergeCell ref="J34:K34"/>
    <mergeCell ref="L34:M34"/>
    <mergeCell ref="B33:C33"/>
    <mergeCell ref="D33:E33"/>
    <mergeCell ref="F33:G33"/>
    <mergeCell ref="J33:K33"/>
    <mergeCell ref="L43:M43"/>
    <mergeCell ref="B44:C44"/>
    <mergeCell ref="D44:E44"/>
    <mergeCell ref="F44:G44"/>
    <mergeCell ref="J44:K44"/>
    <mergeCell ref="L44:M44"/>
    <mergeCell ref="B43:C43"/>
    <mergeCell ref="D43:E43"/>
    <mergeCell ref="F43:G43"/>
    <mergeCell ref="J43:K43"/>
    <mergeCell ref="L41:M41"/>
    <mergeCell ref="B42:C42"/>
    <mergeCell ref="D42:E42"/>
    <mergeCell ref="F42:G42"/>
    <mergeCell ref="J42:K42"/>
    <mergeCell ref="L42:M42"/>
    <mergeCell ref="B41:C41"/>
    <mergeCell ref="D41:E41"/>
    <mergeCell ref="F41:G41"/>
    <mergeCell ref="J41:K41"/>
    <mergeCell ref="L39:M39"/>
    <mergeCell ref="B40:C40"/>
    <mergeCell ref="D40:E40"/>
    <mergeCell ref="F40:G40"/>
    <mergeCell ref="J40:K40"/>
    <mergeCell ref="L40:M40"/>
    <mergeCell ref="B39:C39"/>
    <mergeCell ref="D39:E39"/>
    <mergeCell ref="F39:G39"/>
    <mergeCell ref="J39:K39"/>
    <mergeCell ref="L49:M49"/>
    <mergeCell ref="B50:C50"/>
    <mergeCell ref="D50:E50"/>
    <mergeCell ref="F50:G50"/>
    <mergeCell ref="J50:K50"/>
    <mergeCell ref="L50:M50"/>
    <mergeCell ref="B49:C49"/>
    <mergeCell ref="D49:E49"/>
    <mergeCell ref="F49:G49"/>
    <mergeCell ref="J49:K49"/>
    <mergeCell ref="L47:M47"/>
    <mergeCell ref="B48:C48"/>
    <mergeCell ref="D48:E48"/>
    <mergeCell ref="F48:G48"/>
    <mergeCell ref="J48:K48"/>
    <mergeCell ref="L48:M48"/>
    <mergeCell ref="B47:C47"/>
    <mergeCell ref="D47:E47"/>
    <mergeCell ref="F47:G47"/>
    <mergeCell ref="J47:K47"/>
    <mergeCell ref="L45:M45"/>
    <mergeCell ref="B46:C46"/>
    <mergeCell ref="D46:E46"/>
    <mergeCell ref="F46:G46"/>
    <mergeCell ref="J46:K46"/>
    <mergeCell ref="L46:M46"/>
    <mergeCell ref="B45:C45"/>
    <mergeCell ref="D45:E45"/>
    <mergeCell ref="F45:G45"/>
    <mergeCell ref="J45:K45"/>
    <mergeCell ref="L55:M55"/>
    <mergeCell ref="B56:C56"/>
    <mergeCell ref="D56:E56"/>
    <mergeCell ref="F56:G56"/>
    <mergeCell ref="J56:K56"/>
    <mergeCell ref="L56:M56"/>
    <mergeCell ref="B55:C55"/>
    <mergeCell ref="D55:E55"/>
    <mergeCell ref="F55:G55"/>
    <mergeCell ref="J55:K55"/>
    <mergeCell ref="L53:M53"/>
    <mergeCell ref="B54:C54"/>
    <mergeCell ref="D54:E54"/>
    <mergeCell ref="F54:G54"/>
    <mergeCell ref="J54:K54"/>
    <mergeCell ref="L54:M54"/>
    <mergeCell ref="B53:C53"/>
    <mergeCell ref="D53:E53"/>
    <mergeCell ref="F53:G53"/>
    <mergeCell ref="J53:K53"/>
    <mergeCell ref="L51:M51"/>
    <mergeCell ref="B52:C52"/>
    <mergeCell ref="D52:E52"/>
    <mergeCell ref="F52:G52"/>
    <mergeCell ref="J52:K52"/>
    <mergeCell ref="L52:M52"/>
    <mergeCell ref="B51:C51"/>
    <mergeCell ref="D51:E51"/>
    <mergeCell ref="F51:G51"/>
    <mergeCell ref="J51:K51"/>
    <mergeCell ref="L61:M61"/>
    <mergeCell ref="B62:C62"/>
    <mergeCell ref="D62:E62"/>
    <mergeCell ref="F62:G62"/>
    <mergeCell ref="J62:K62"/>
    <mergeCell ref="L62:M62"/>
    <mergeCell ref="B61:C61"/>
    <mergeCell ref="D61:E61"/>
    <mergeCell ref="F61:G61"/>
    <mergeCell ref="J61:K61"/>
    <mergeCell ref="L59:M59"/>
    <mergeCell ref="B60:C60"/>
    <mergeCell ref="D60:E60"/>
    <mergeCell ref="F60:G60"/>
    <mergeCell ref="J60:K60"/>
    <mergeCell ref="L60:M60"/>
    <mergeCell ref="B59:C59"/>
    <mergeCell ref="D59:E59"/>
    <mergeCell ref="F59:G59"/>
    <mergeCell ref="J59:K59"/>
    <mergeCell ref="L57:M57"/>
    <mergeCell ref="B58:C58"/>
    <mergeCell ref="D58:E58"/>
    <mergeCell ref="F58:G58"/>
    <mergeCell ref="J58:K58"/>
    <mergeCell ref="L58:M58"/>
    <mergeCell ref="B57:C57"/>
    <mergeCell ref="D57:E57"/>
    <mergeCell ref="F57:G57"/>
    <mergeCell ref="J57:K57"/>
    <mergeCell ref="L67:M67"/>
    <mergeCell ref="B68:C68"/>
    <mergeCell ref="D68:E68"/>
    <mergeCell ref="F68:G68"/>
    <mergeCell ref="J68:K68"/>
    <mergeCell ref="L68:M68"/>
    <mergeCell ref="B67:C67"/>
    <mergeCell ref="D67:E67"/>
    <mergeCell ref="F67:G67"/>
    <mergeCell ref="J67:K67"/>
    <mergeCell ref="L65:M65"/>
    <mergeCell ref="B66:C66"/>
    <mergeCell ref="D66:E66"/>
    <mergeCell ref="F66:G66"/>
    <mergeCell ref="J66:K66"/>
    <mergeCell ref="L66:M66"/>
    <mergeCell ref="B65:C65"/>
    <mergeCell ref="D65:E65"/>
    <mergeCell ref="F65:G65"/>
    <mergeCell ref="J65:K65"/>
    <mergeCell ref="L63:M63"/>
    <mergeCell ref="B64:C64"/>
    <mergeCell ref="D64:E64"/>
    <mergeCell ref="F64:G64"/>
    <mergeCell ref="J64:K64"/>
    <mergeCell ref="L64:M64"/>
    <mergeCell ref="B63:C63"/>
    <mergeCell ref="D63:E63"/>
    <mergeCell ref="F63:G63"/>
    <mergeCell ref="J63:K63"/>
    <mergeCell ref="L73:M73"/>
    <mergeCell ref="B74:C74"/>
    <mergeCell ref="D74:E74"/>
    <mergeCell ref="F74:G74"/>
    <mergeCell ref="J74:K74"/>
    <mergeCell ref="L74:M74"/>
    <mergeCell ref="B73:C73"/>
    <mergeCell ref="D73:E73"/>
    <mergeCell ref="F73:G73"/>
    <mergeCell ref="J73:K73"/>
    <mergeCell ref="L71:M71"/>
    <mergeCell ref="B72:C72"/>
    <mergeCell ref="D72:E72"/>
    <mergeCell ref="F72:G72"/>
    <mergeCell ref="J72:K72"/>
    <mergeCell ref="L72:M72"/>
    <mergeCell ref="B71:C71"/>
    <mergeCell ref="D71:E71"/>
    <mergeCell ref="F71:G71"/>
    <mergeCell ref="J71:K71"/>
    <mergeCell ref="L69:M69"/>
    <mergeCell ref="B70:C70"/>
    <mergeCell ref="D70:E70"/>
    <mergeCell ref="F70:G70"/>
    <mergeCell ref="J70:K70"/>
    <mergeCell ref="L70:M70"/>
    <mergeCell ref="B69:C69"/>
    <mergeCell ref="D69:E69"/>
    <mergeCell ref="F69:G69"/>
    <mergeCell ref="J69:K69"/>
    <mergeCell ref="L79:M79"/>
    <mergeCell ref="B80:C80"/>
    <mergeCell ref="D80:E80"/>
    <mergeCell ref="F80:G80"/>
    <mergeCell ref="J80:K80"/>
    <mergeCell ref="L80:M80"/>
    <mergeCell ref="B79:C79"/>
    <mergeCell ref="D79:E79"/>
    <mergeCell ref="F79:G79"/>
    <mergeCell ref="J79:K79"/>
    <mergeCell ref="L77:M77"/>
    <mergeCell ref="B78:C78"/>
    <mergeCell ref="D78:E78"/>
    <mergeCell ref="F78:G78"/>
    <mergeCell ref="J78:K78"/>
    <mergeCell ref="L78:M78"/>
    <mergeCell ref="B77:C77"/>
    <mergeCell ref="D77:E77"/>
    <mergeCell ref="F77:G77"/>
    <mergeCell ref="J77:K77"/>
    <mergeCell ref="L75:M75"/>
    <mergeCell ref="B76:C76"/>
    <mergeCell ref="D76:E76"/>
    <mergeCell ref="F76:G76"/>
    <mergeCell ref="J76:K76"/>
    <mergeCell ref="L76:M76"/>
    <mergeCell ref="B75:C75"/>
    <mergeCell ref="D75:E75"/>
    <mergeCell ref="F75:G75"/>
    <mergeCell ref="J75:K75"/>
    <mergeCell ref="L85:M85"/>
    <mergeCell ref="B86:C86"/>
    <mergeCell ref="D86:E86"/>
    <mergeCell ref="F86:G86"/>
    <mergeCell ref="J86:K86"/>
    <mergeCell ref="L86:M86"/>
    <mergeCell ref="B85:C85"/>
    <mergeCell ref="D85:E85"/>
    <mergeCell ref="F85:G85"/>
    <mergeCell ref="J85:K85"/>
    <mergeCell ref="L83:M83"/>
    <mergeCell ref="B84:C84"/>
    <mergeCell ref="D84:E84"/>
    <mergeCell ref="F84:G84"/>
    <mergeCell ref="J84:K84"/>
    <mergeCell ref="L84:M84"/>
    <mergeCell ref="B83:C83"/>
    <mergeCell ref="D83:E83"/>
    <mergeCell ref="F83:G83"/>
    <mergeCell ref="J83:K83"/>
    <mergeCell ref="L81:M81"/>
    <mergeCell ref="B82:C82"/>
    <mergeCell ref="D82:E82"/>
    <mergeCell ref="F82:G82"/>
    <mergeCell ref="J82:K82"/>
    <mergeCell ref="L82:M82"/>
    <mergeCell ref="B81:C81"/>
    <mergeCell ref="D81:E81"/>
    <mergeCell ref="F81:G81"/>
    <mergeCell ref="J81:K81"/>
    <mergeCell ref="B89:C89"/>
    <mergeCell ref="D89:E89"/>
    <mergeCell ref="B91:C91"/>
    <mergeCell ref="D91:E91"/>
    <mergeCell ref="F91:G91"/>
    <mergeCell ref="J91:K91"/>
    <mergeCell ref="B90:C90"/>
    <mergeCell ref="D90:E90"/>
    <mergeCell ref="F90:G90"/>
    <mergeCell ref="J90:K90"/>
    <mergeCell ref="L90:M90"/>
    <mergeCell ref="F89:G89"/>
    <mergeCell ref="J89:K89"/>
    <mergeCell ref="L87:M87"/>
    <mergeCell ref="L88:M88"/>
    <mergeCell ref="L89:M89"/>
    <mergeCell ref="B88:C88"/>
    <mergeCell ref="D88:E88"/>
    <mergeCell ref="F88:G88"/>
    <mergeCell ref="J88:K88"/>
    <mergeCell ref="B87:C87"/>
    <mergeCell ref="D87:E87"/>
    <mergeCell ref="F87:G87"/>
    <mergeCell ref="J87:K87"/>
    <mergeCell ref="B97:C97"/>
    <mergeCell ref="D97:E97"/>
    <mergeCell ref="F97:G97"/>
    <mergeCell ref="J97:K97"/>
    <mergeCell ref="L97:M97"/>
    <mergeCell ref="B96:C96"/>
    <mergeCell ref="D96:E96"/>
    <mergeCell ref="F96:G96"/>
    <mergeCell ref="J96:K96"/>
    <mergeCell ref="L96:M96"/>
    <mergeCell ref="B95:C95"/>
    <mergeCell ref="D95:E95"/>
    <mergeCell ref="F95:G95"/>
    <mergeCell ref="J95:K95"/>
    <mergeCell ref="L95:M95"/>
    <mergeCell ref="B94:C94"/>
    <mergeCell ref="D94:E94"/>
    <mergeCell ref="F94:G94"/>
    <mergeCell ref="J94:K94"/>
    <mergeCell ref="L94:M94"/>
    <mergeCell ref="B93:C93"/>
    <mergeCell ref="D93:E93"/>
    <mergeCell ref="F93:G93"/>
    <mergeCell ref="J93:K93"/>
    <mergeCell ref="L93:M93"/>
    <mergeCell ref="L91:M91"/>
    <mergeCell ref="B92:C92"/>
    <mergeCell ref="D92:E92"/>
    <mergeCell ref="F92:G92"/>
    <mergeCell ref="J92:K92"/>
    <mergeCell ref="L92:M92"/>
    <mergeCell ref="B103:C103"/>
    <mergeCell ref="D103:E103"/>
    <mergeCell ref="F103:G103"/>
    <mergeCell ref="J103:K103"/>
    <mergeCell ref="L103:M103"/>
    <mergeCell ref="B102:C102"/>
    <mergeCell ref="D102:E102"/>
    <mergeCell ref="F102:G102"/>
    <mergeCell ref="J102:K102"/>
    <mergeCell ref="L102:M102"/>
    <mergeCell ref="B101:C101"/>
    <mergeCell ref="D101:E101"/>
    <mergeCell ref="F101:G101"/>
    <mergeCell ref="J101:K101"/>
    <mergeCell ref="L101:M101"/>
    <mergeCell ref="B100:C100"/>
    <mergeCell ref="D100:E100"/>
    <mergeCell ref="F100:G100"/>
    <mergeCell ref="J100:K100"/>
    <mergeCell ref="L100:M100"/>
    <mergeCell ref="B99:C99"/>
    <mergeCell ref="D99:E99"/>
    <mergeCell ref="F99:G99"/>
    <mergeCell ref="J99:K99"/>
    <mergeCell ref="L99:M99"/>
    <mergeCell ref="B98:C98"/>
    <mergeCell ref="D98:E98"/>
    <mergeCell ref="F98:G98"/>
    <mergeCell ref="J98:K98"/>
    <mergeCell ref="L98:M98"/>
    <mergeCell ref="B109:C109"/>
    <mergeCell ref="D109:E109"/>
    <mergeCell ref="F109:G109"/>
    <mergeCell ref="J109:K109"/>
    <mergeCell ref="L109:M109"/>
    <mergeCell ref="B108:C108"/>
    <mergeCell ref="D108:E108"/>
    <mergeCell ref="F108:G108"/>
    <mergeCell ref="J108:K108"/>
    <mergeCell ref="L108:M108"/>
    <mergeCell ref="B107:C107"/>
    <mergeCell ref="D107:E107"/>
    <mergeCell ref="F107:G107"/>
    <mergeCell ref="J107:K107"/>
    <mergeCell ref="L107:M107"/>
    <mergeCell ref="B106:C106"/>
    <mergeCell ref="D106:E106"/>
    <mergeCell ref="F106:G106"/>
    <mergeCell ref="J106:K106"/>
    <mergeCell ref="L106:M106"/>
    <mergeCell ref="B105:C105"/>
    <mergeCell ref="D105:E105"/>
    <mergeCell ref="F105:G105"/>
    <mergeCell ref="J105:K105"/>
    <mergeCell ref="L105:M105"/>
    <mergeCell ref="B104:C104"/>
    <mergeCell ref="D104:E104"/>
    <mergeCell ref="F104:G104"/>
    <mergeCell ref="J104:K104"/>
    <mergeCell ref="L104:M104"/>
    <mergeCell ref="B115:C115"/>
    <mergeCell ref="D115:E115"/>
    <mergeCell ref="F115:G115"/>
    <mergeCell ref="J115:K115"/>
    <mergeCell ref="L115:M115"/>
    <mergeCell ref="B114:C114"/>
    <mergeCell ref="D114:E114"/>
    <mergeCell ref="F114:G114"/>
    <mergeCell ref="J114:K114"/>
    <mergeCell ref="L114:M114"/>
    <mergeCell ref="B113:C113"/>
    <mergeCell ref="D113:E113"/>
    <mergeCell ref="F113:G113"/>
    <mergeCell ref="J113:K113"/>
    <mergeCell ref="L113:M113"/>
    <mergeCell ref="B112:C112"/>
    <mergeCell ref="D112:E112"/>
    <mergeCell ref="F112:G112"/>
    <mergeCell ref="J112:K112"/>
    <mergeCell ref="L112:M112"/>
    <mergeCell ref="B111:C111"/>
    <mergeCell ref="D111:E111"/>
    <mergeCell ref="F111:G111"/>
    <mergeCell ref="J111:K111"/>
    <mergeCell ref="L111:M111"/>
    <mergeCell ref="B110:C110"/>
    <mergeCell ref="D110:E110"/>
    <mergeCell ref="F110:G110"/>
    <mergeCell ref="J110:K110"/>
    <mergeCell ref="L110:M110"/>
    <mergeCell ref="B121:C121"/>
    <mergeCell ref="D121:E121"/>
    <mergeCell ref="F121:G121"/>
    <mergeCell ref="J121:K121"/>
    <mergeCell ref="L121:M121"/>
    <mergeCell ref="B120:C120"/>
    <mergeCell ref="D120:E120"/>
    <mergeCell ref="F120:G120"/>
    <mergeCell ref="J120:K120"/>
    <mergeCell ref="L120:M120"/>
    <mergeCell ref="B119:C119"/>
    <mergeCell ref="D119:E119"/>
    <mergeCell ref="F119:G119"/>
    <mergeCell ref="J119:K119"/>
    <mergeCell ref="L119:M119"/>
    <mergeCell ref="B118:C118"/>
    <mergeCell ref="D118:E118"/>
    <mergeCell ref="F118:G118"/>
    <mergeCell ref="J118:K118"/>
    <mergeCell ref="L118:M118"/>
    <mergeCell ref="B117:C117"/>
    <mergeCell ref="D117:E117"/>
    <mergeCell ref="F117:G117"/>
    <mergeCell ref="J117:K117"/>
    <mergeCell ref="L117:M117"/>
    <mergeCell ref="B116:C116"/>
    <mergeCell ref="D116:E116"/>
    <mergeCell ref="F116:G116"/>
    <mergeCell ref="J116:K116"/>
    <mergeCell ref="L116:M116"/>
    <mergeCell ref="B127:C127"/>
    <mergeCell ref="D127:E127"/>
    <mergeCell ref="F127:G127"/>
    <mergeCell ref="J127:K127"/>
    <mergeCell ref="L127:M127"/>
    <mergeCell ref="B126:C126"/>
    <mergeCell ref="D126:E126"/>
    <mergeCell ref="F126:G126"/>
    <mergeCell ref="J126:K126"/>
    <mergeCell ref="L126:M126"/>
    <mergeCell ref="B125:C125"/>
    <mergeCell ref="D125:E125"/>
    <mergeCell ref="F125:G125"/>
    <mergeCell ref="J125:K125"/>
    <mergeCell ref="L125:M125"/>
    <mergeCell ref="B124:C124"/>
    <mergeCell ref="D124:E124"/>
    <mergeCell ref="F124:G124"/>
    <mergeCell ref="J124:K124"/>
    <mergeCell ref="L124:M124"/>
    <mergeCell ref="B123:C123"/>
    <mergeCell ref="D123:E123"/>
    <mergeCell ref="F123:G123"/>
    <mergeCell ref="J123:K123"/>
    <mergeCell ref="L123:M123"/>
    <mergeCell ref="B122:C122"/>
    <mergeCell ref="D122:E122"/>
    <mergeCell ref="F122:G122"/>
    <mergeCell ref="J122:K122"/>
    <mergeCell ref="L122:M122"/>
    <mergeCell ref="B133:C133"/>
    <mergeCell ref="D133:E133"/>
    <mergeCell ref="F133:G133"/>
    <mergeCell ref="J133:K133"/>
    <mergeCell ref="L133:M133"/>
    <mergeCell ref="B132:C132"/>
    <mergeCell ref="D132:E132"/>
    <mergeCell ref="F132:G132"/>
    <mergeCell ref="J132:K132"/>
    <mergeCell ref="L132:M132"/>
    <mergeCell ref="B131:C131"/>
    <mergeCell ref="D131:E131"/>
    <mergeCell ref="F131:G131"/>
    <mergeCell ref="J131:K131"/>
    <mergeCell ref="L131:M131"/>
    <mergeCell ref="B130:C130"/>
    <mergeCell ref="D130:E130"/>
    <mergeCell ref="F130:G130"/>
    <mergeCell ref="J130:K130"/>
    <mergeCell ref="L130:M130"/>
    <mergeCell ref="B129:C129"/>
    <mergeCell ref="D129:E129"/>
    <mergeCell ref="F129:G129"/>
    <mergeCell ref="J129:K129"/>
    <mergeCell ref="L129:M129"/>
    <mergeCell ref="B128:C128"/>
    <mergeCell ref="D128:E128"/>
    <mergeCell ref="F128:G128"/>
    <mergeCell ref="J128:K128"/>
    <mergeCell ref="L128:M128"/>
    <mergeCell ref="B139:C139"/>
    <mergeCell ref="D139:E139"/>
    <mergeCell ref="F139:G139"/>
    <mergeCell ref="J139:K139"/>
    <mergeCell ref="L139:M139"/>
    <mergeCell ref="B138:C138"/>
    <mergeCell ref="D138:E138"/>
    <mergeCell ref="F138:G138"/>
    <mergeCell ref="J138:K138"/>
    <mergeCell ref="L138:M138"/>
    <mergeCell ref="B137:C137"/>
    <mergeCell ref="D137:E137"/>
    <mergeCell ref="F137:G137"/>
    <mergeCell ref="J137:K137"/>
    <mergeCell ref="L137:M137"/>
    <mergeCell ref="B136:C136"/>
    <mergeCell ref="D136:E136"/>
    <mergeCell ref="F136:G136"/>
    <mergeCell ref="J136:K136"/>
    <mergeCell ref="L136:M136"/>
    <mergeCell ref="B135:C135"/>
    <mergeCell ref="D135:E135"/>
    <mergeCell ref="F135:G135"/>
    <mergeCell ref="J135:K135"/>
    <mergeCell ref="L135:M135"/>
    <mergeCell ref="B134:C134"/>
    <mergeCell ref="D134:E134"/>
    <mergeCell ref="F134:G134"/>
    <mergeCell ref="J134:K134"/>
    <mergeCell ref="L134:M134"/>
    <mergeCell ref="B145:C145"/>
    <mergeCell ref="D145:E145"/>
    <mergeCell ref="F145:G145"/>
    <mergeCell ref="J145:K145"/>
    <mergeCell ref="L145:M145"/>
    <mergeCell ref="B144:C144"/>
    <mergeCell ref="D144:E144"/>
    <mergeCell ref="F144:G144"/>
    <mergeCell ref="J144:K144"/>
    <mergeCell ref="L144:M144"/>
    <mergeCell ref="B143:C143"/>
    <mergeCell ref="D143:E143"/>
    <mergeCell ref="F143:G143"/>
    <mergeCell ref="J143:K143"/>
    <mergeCell ref="L143:M143"/>
    <mergeCell ref="B142:C142"/>
    <mergeCell ref="D142:E142"/>
    <mergeCell ref="F142:G142"/>
    <mergeCell ref="J142:K142"/>
    <mergeCell ref="L142:M142"/>
    <mergeCell ref="B141:C141"/>
    <mergeCell ref="D141:E141"/>
    <mergeCell ref="F141:G141"/>
    <mergeCell ref="J141:K141"/>
    <mergeCell ref="L141:M141"/>
    <mergeCell ref="B140:C140"/>
    <mergeCell ref="D140:E140"/>
    <mergeCell ref="F140:G140"/>
    <mergeCell ref="J140:K140"/>
    <mergeCell ref="L140:M140"/>
    <mergeCell ref="B151:C151"/>
    <mergeCell ref="D151:E151"/>
    <mergeCell ref="F151:G151"/>
    <mergeCell ref="J151:K151"/>
    <mergeCell ref="L151:M151"/>
    <mergeCell ref="B150:C150"/>
    <mergeCell ref="D150:E150"/>
    <mergeCell ref="F150:G150"/>
    <mergeCell ref="J150:K150"/>
    <mergeCell ref="L150:M150"/>
    <mergeCell ref="B149:C149"/>
    <mergeCell ref="D149:E149"/>
    <mergeCell ref="F149:G149"/>
    <mergeCell ref="J149:K149"/>
    <mergeCell ref="L149:M149"/>
    <mergeCell ref="B148:C148"/>
    <mergeCell ref="D148:E148"/>
    <mergeCell ref="F148:G148"/>
    <mergeCell ref="J148:K148"/>
    <mergeCell ref="L148:M148"/>
    <mergeCell ref="B147:C147"/>
    <mergeCell ref="D147:E147"/>
    <mergeCell ref="F147:G147"/>
    <mergeCell ref="J147:K147"/>
    <mergeCell ref="L147:M147"/>
    <mergeCell ref="B146:C146"/>
    <mergeCell ref="D146:E146"/>
    <mergeCell ref="F146:G146"/>
    <mergeCell ref="J146:K146"/>
    <mergeCell ref="L146:M146"/>
    <mergeCell ref="B157:C157"/>
    <mergeCell ref="D157:E157"/>
    <mergeCell ref="F157:G157"/>
    <mergeCell ref="J157:K157"/>
    <mergeCell ref="L157:M157"/>
    <mergeCell ref="B156:C156"/>
    <mergeCell ref="D156:E156"/>
    <mergeCell ref="F156:G156"/>
    <mergeCell ref="J156:K156"/>
    <mergeCell ref="L156:M156"/>
    <mergeCell ref="B155:C155"/>
    <mergeCell ref="D155:E155"/>
    <mergeCell ref="F155:G155"/>
    <mergeCell ref="J155:K155"/>
    <mergeCell ref="L155:M155"/>
    <mergeCell ref="B154:C154"/>
    <mergeCell ref="D154:E154"/>
    <mergeCell ref="F154:G154"/>
    <mergeCell ref="J154:K154"/>
    <mergeCell ref="L154:M154"/>
    <mergeCell ref="B153:C153"/>
    <mergeCell ref="D153:E153"/>
    <mergeCell ref="F153:G153"/>
    <mergeCell ref="J153:K153"/>
    <mergeCell ref="L153:M153"/>
    <mergeCell ref="B152:C152"/>
    <mergeCell ref="D152:E152"/>
    <mergeCell ref="F152:G152"/>
    <mergeCell ref="J152:K152"/>
    <mergeCell ref="L152:M152"/>
    <mergeCell ref="B163:C163"/>
    <mergeCell ref="D163:E163"/>
    <mergeCell ref="F163:G163"/>
    <mergeCell ref="J163:K163"/>
    <mergeCell ref="L163:M163"/>
    <mergeCell ref="B162:C162"/>
    <mergeCell ref="D162:E162"/>
    <mergeCell ref="F162:G162"/>
    <mergeCell ref="J162:K162"/>
    <mergeCell ref="L162:M162"/>
    <mergeCell ref="B161:C161"/>
    <mergeCell ref="D161:E161"/>
    <mergeCell ref="F161:G161"/>
    <mergeCell ref="J161:K161"/>
    <mergeCell ref="L161:M161"/>
    <mergeCell ref="B160:C160"/>
    <mergeCell ref="D160:E160"/>
    <mergeCell ref="F160:G160"/>
    <mergeCell ref="J160:K160"/>
    <mergeCell ref="L160:M160"/>
    <mergeCell ref="B159:C159"/>
    <mergeCell ref="D159:E159"/>
    <mergeCell ref="F159:G159"/>
    <mergeCell ref="J159:K159"/>
    <mergeCell ref="L159:M159"/>
    <mergeCell ref="B158:C158"/>
    <mergeCell ref="D158:E158"/>
    <mergeCell ref="F158:G158"/>
    <mergeCell ref="J158:K158"/>
    <mergeCell ref="L158:M158"/>
    <mergeCell ref="B169:C169"/>
    <mergeCell ref="D169:E169"/>
    <mergeCell ref="F169:G169"/>
    <mergeCell ref="J169:K169"/>
    <mergeCell ref="L169:M169"/>
    <mergeCell ref="B168:C168"/>
    <mergeCell ref="D168:E168"/>
    <mergeCell ref="F168:G168"/>
    <mergeCell ref="J168:K168"/>
    <mergeCell ref="L168:M168"/>
    <mergeCell ref="B167:C167"/>
    <mergeCell ref="D167:E167"/>
    <mergeCell ref="F167:G167"/>
    <mergeCell ref="J167:K167"/>
    <mergeCell ref="L167:M167"/>
    <mergeCell ref="B166:C166"/>
    <mergeCell ref="D166:E166"/>
    <mergeCell ref="F166:G166"/>
    <mergeCell ref="J166:K166"/>
    <mergeCell ref="L166:M166"/>
    <mergeCell ref="B165:C165"/>
    <mergeCell ref="D165:E165"/>
    <mergeCell ref="F165:G165"/>
    <mergeCell ref="J165:K165"/>
    <mergeCell ref="L165:M165"/>
    <mergeCell ref="B164:C164"/>
    <mergeCell ref="D164:E164"/>
    <mergeCell ref="F164:G164"/>
    <mergeCell ref="J164:K164"/>
    <mergeCell ref="L164:M164"/>
    <mergeCell ref="B175:C175"/>
    <mergeCell ref="D175:E175"/>
    <mergeCell ref="F175:G175"/>
    <mergeCell ref="J175:K175"/>
    <mergeCell ref="L175:M175"/>
    <mergeCell ref="B174:C174"/>
    <mergeCell ref="D174:E174"/>
    <mergeCell ref="F174:G174"/>
    <mergeCell ref="J174:K174"/>
    <mergeCell ref="L174:M174"/>
    <mergeCell ref="B173:C173"/>
    <mergeCell ref="D173:E173"/>
    <mergeCell ref="F173:G173"/>
    <mergeCell ref="J173:K173"/>
    <mergeCell ref="L173:M173"/>
    <mergeCell ref="B172:C172"/>
    <mergeCell ref="D172:E172"/>
    <mergeCell ref="F172:G172"/>
    <mergeCell ref="J172:K172"/>
    <mergeCell ref="L172:M172"/>
    <mergeCell ref="B171:C171"/>
    <mergeCell ref="D171:E171"/>
    <mergeCell ref="F171:G171"/>
    <mergeCell ref="J171:K171"/>
    <mergeCell ref="L171:M171"/>
    <mergeCell ref="B170:C170"/>
    <mergeCell ref="D170:E170"/>
    <mergeCell ref="F170:G170"/>
    <mergeCell ref="J170:K170"/>
    <mergeCell ref="L170:M170"/>
    <mergeCell ref="B181:C181"/>
    <mergeCell ref="D181:E181"/>
    <mergeCell ref="F181:G181"/>
    <mergeCell ref="J181:K181"/>
    <mergeCell ref="L181:M181"/>
    <mergeCell ref="B180:C180"/>
    <mergeCell ref="D180:E180"/>
    <mergeCell ref="F180:G180"/>
    <mergeCell ref="J180:K180"/>
    <mergeCell ref="L180:M180"/>
    <mergeCell ref="B179:C179"/>
    <mergeCell ref="D179:E179"/>
    <mergeCell ref="F179:G179"/>
    <mergeCell ref="J179:K179"/>
    <mergeCell ref="L179:M179"/>
    <mergeCell ref="B178:C178"/>
    <mergeCell ref="D178:E178"/>
    <mergeCell ref="F178:G178"/>
    <mergeCell ref="J178:K178"/>
    <mergeCell ref="L178:M178"/>
    <mergeCell ref="B177:C177"/>
    <mergeCell ref="D177:E177"/>
    <mergeCell ref="F177:G177"/>
    <mergeCell ref="J177:K177"/>
    <mergeCell ref="L177:M177"/>
    <mergeCell ref="B176:C176"/>
    <mergeCell ref="D176:E176"/>
    <mergeCell ref="F176:G176"/>
    <mergeCell ref="J176:K176"/>
    <mergeCell ref="L176:M176"/>
    <mergeCell ref="B187:C187"/>
    <mergeCell ref="D187:E187"/>
    <mergeCell ref="F187:G187"/>
    <mergeCell ref="J187:K187"/>
    <mergeCell ref="L187:M187"/>
    <mergeCell ref="B186:C186"/>
    <mergeCell ref="D186:E186"/>
    <mergeCell ref="F186:G186"/>
    <mergeCell ref="J186:K186"/>
    <mergeCell ref="L186:M186"/>
    <mergeCell ref="B185:C185"/>
    <mergeCell ref="D185:E185"/>
    <mergeCell ref="F185:G185"/>
    <mergeCell ref="J185:K185"/>
    <mergeCell ref="L185:M185"/>
    <mergeCell ref="B184:C184"/>
    <mergeCell ref="D184:E184"/>
    <mergeCell ref="F184:G184"/>
    <mergeCell ref="J184:K184"/>
    <mergeCell ref="L184:M184"/>
    <mergeCell ref="B183:C183"/>
    <mergeCell ref="D183:E183"/>
    <mergeCell ref="F183:G183"/>
    <mergeCell ref="J183:K183"/>
    <mergeCell ref="L183:M183"/>
    <mergeCell ref="B182:C182"/>
    <mergeCell ref="D182:E182"/>
    <mergeCell ref="F182:G182"/>
    <mergeCell ref="J182:K182"/>
    <mergeCell ref="L182:M182"/>
    <mergeCell ref="B193:C193"/>
    <mergeCell ref="D193:E193"/>
    <mergeCell ref="F193:G193"/>
    <mergeCell ref="J193:K193"/>
    <mergeCell ref="L193:M193"/>
    <mergeCell ref="B192:C192"/>
    <mergeCell ref="D192:E192"/>
    <mergeCell ref="F192:G192"/>
    <mergeCell ref="J192:K192"/>
    <mergeCell ref="L192:M192"/>
    <mergeCell ref="B191:C191"/>
    <mergeCell ref="D191:E191"/>
    <mergeCell ref="F191:G191"/>
    <mergeCell ref="J191:K191"/>
    <mergeCell ref="L191:M191"/>
    <mergeCell ref="B190:C190"/>
    <mergeCell ref="D190:E190"/>
    <mergeCell ref="F190:G190"/>
    <mergeCell ref="J190:K190"/>
    <mergeCell ref="L190:M190"/>
    <mergeCell ref="B189:C189"/>
    <mergeCell ref="D189:E189"/>
    <mergeCell ref="F189:G189"/>
    <mergeCell ref="J189:K189"/>
    <mergeCell ref="L189:M189"/>
    <mergeCell ref="B188:C188"/>
    <mergeCell ref="D188:E188"/>
    <mergeCell ref="F188:G188"/>
    <mergeCell ref="J188:K188"/>
    <mergeCell ref="L188:M188"/>
    <mergeCell ref="B199:C199"/>
    <mergeCell ref="D199:E199"/>
    <mergeCell ref="F199:G199"/>
    <mergeCell ref="J199:K199"/>
    <mergeCell ref="L199:M199"/>
    <mergeCell ref="B198:C198"/>
    <mergeCell ref="D198:E198"/>
    <mergeCell ref="F198:G198"/>
    <mergeCell ref="J198:K198"/>
    <mergeCell ref="L198:M198"/>
    <mergeCell ref="B197:C197"/>
    <mergeCell ref="D197:E197"/>
    <mergeCell ref="F197:G197"/>
    <mergeCell ref="J197:K197"/>
    <mergeCell ref="L197:M197"/>
    <mergeCell ref="B196:C196"/>
    <mergeCell ref="D196:E196"/>
    <mergeCell ref="F196:G196"/>
    <mergeCell ref="J196:K196"/>
    <mergeCell ref="L196:M196"/>
    <mergeCell ref="B195:C195"/>
    <mergeCell ref="D195:E195"/>
    <mergeCell ref="F195:G195"/>
    <mergeCell ref="J195:K195"/>
    <mergeCell ref="L195:M195"/>
    <mergeCell ref="B194:C194"/>
    <mergeCell ref="D194:E194"/>
    <mergeCell ref="F194:G194"/>
    <mergeCell ref="J194:K194"/>
    <mergeCell ref="L194:M194"/>
    <mergeCell ref="B205:C205"/>
    <mergeCell ref="D205:E205"/>
    <mergeCell ref="F205:G205"/>
    <mergeCell ref="J205:K205"/>
    <mergeCell ref="L205:M205"/>
    <mergeCell ref="B204:C204"/>
    <mergeCell ref="D204:E204"/>
    <mergeCell ref="F204:G204"/>
    <mergeCell ref="J204:K204"/>
    <mergeCell ref="L204:M204"/>
    <mergeCell ref="B203:C203"/>
    <mergeCell ref="D203:E203"/>
    <mergeCell ref="F203:G203"/>
    <mergeCell ref="J203:K203"/>
    <mergeCell ref="L203:M203"/>
    <mergeCell ref="B202:C202"/>
    <mergeCell ref="D202:E202"/>
    <mergeCell ref="F202:G202"/>
    <mergeCell ref="J202:K202"/>
    <mergeCell ref="L202:M202"/>
    <mergeCell ref="B201:C201"/>
    <mergeCell ref="D201:E201"/>
    <mergeCell ref="F201:G201"/>
    <mergeCell ref="J201:K201"/>
    <mergeCell ref="L201:M201"/>
    <mergeCell ref="B200:C200"/>
    <mergeCell ref="D200:E200"/>
    <mergeCell ref="F200:G200"/>
    <mergeCell ref="J200:K200"/>
    <mergeCell ref="L200:M200"/>
    <mergeCell ref="B211:C211"/>
    <mergeCell ref="D211:E211"/>
    <mergeCell ref="F211:G211"/>
    <mergeCell ref="J211:K211"/>
    <mergeCell ref="L211:M211"/>
    <mergeCell ref="B210:C210"/>
    <mergeCell ref="D210:E210"/>
    <mergeCell ref="F210:G210"/>
    <mergeCell ref="J210:K210"/>
    <mergeCell ref="L210:M210"/>
    <mergeCell ref="B209:C209"/>
    <mergeCell ref="D209:E209"/>
    <mergeCell ref="F209:G209"/>
    <mergeCell ref="J209:K209"/>
    <mergeCell ref="L209:M209"/>
    <mergeCell ref="B208:C208"/>
    <mergeCell ref="D208:E208"/>
    <mergeCell ref="F208:G208"/>
    <mergeCell ref="J208:K208"/>
    <mergeCell ref="L208:M208"/>
    <mergeCell ref="B207:C207"/>
    <mergeCell ref="D207:E207"/>
    <mergeCell ref="F207:G207"/>
    <mergeCell ref="J207:K207"/>
    <mergeCell ref="L207:M207"/>
    <mergeCell ref="B206:C206"/>
    <mergeCell ref="D206:E206"/>
    <mergeCell ref="F206:G206"/>
    <mergeCell ref="J206:K206"/>
    <mergeCell ref="L206:M206"/>
    <mergeCell ref="B217:C217"/>
    <mergeCell ref="D217:E217"/>
    <mergeCell ref="F217:G217"/>
    <mergeCell ref="J217:K217"/>
    <mergeCell ref="L217:M217"/>
    <mergeCell ref="B216:C216"/>
    <mergeCell ref="D216:E216"/>
    <mergeCell ref="F216:G216"/>
    <mergeCell ref="J216:K216"/>
    <mergeCell ref="L216:M216"/>
    <mergeCell ref="B215:C215"/>
    <mergeCell ref="D215:E215"/>
    <mergeCell ref="F215:G215"/>
    <mergeCell ref="J215:K215"/>
    <mergeCell ref="L215:M215"/>
    <mergeCell ref="B214:C214"/>
    <mergeCell ref="D214:E214"/>
    <mergeCell ref="F214:G214"/>
    <mergeCell ref="J214:K214"/>
    <mergeCell ref="L214:M214"/>
    <mergeCell ref="B213:C213"/>
    <mergeCell ref="D213:E213"/>
    <mergeCell ref="F213:G213"/>
    <mergeCell ref="J213:K213"/>
    <mergeCell ref="L213:M213"/>
    <mergeCell ref="B212:C212"/>
    <mergeCell ref="D212:E212"/>
    <mergeCell ref="F212:G212"/>
    <mergeCell ref="J212:K212"/>
    <mergeCell ref="L212:M212"/>
    <mergeCell ref="B223:C223"/>
    <mergeCell ref="D223:E223"/>
    <mergeCell ref="F223:G223"/>
    <mergeCell ref="J223:K223"/>
    <mergeCell ref="L223:M223"/>
    <mergeCell ref="B222:C222"/>
    <mergeCell ref="D222:E222"/>
    <mergeCell ref="F222:G222"/>
    <mergeCell ref="J222:K222"/>
    <mergeCell ref="L222:M222"/>
    <mergeCell ref="B221:C221"/>
    <mergeCell ref="D221:E221"/>
    <mergeCell ref="F221:G221"/>
    <mergeCell ref="J221:K221"/>
    <mergeCell ref="L221:M221"/>
    <mergeCell ref="B220:C220"/>
    <mergeCell ref="D220:E220"/>
    <mergeCell ref="F220:G220"/>
    <mergeCell ref="J220:K220"/>
    <mergeCell ref="L220:M220"/>
    <mergeCell ref="B219:C219"/>
    <mergeCell ref="D219:E219"/>
    <mergeCell ref="F219:G219"/>
    <mergeCell ref="J219:K219"/>
    <mergeCell ref="L219:M219"/>
    <mergeCell ref="B218:C218"/>
    <mergeCell ref="D218:E218"/>
    <mergeCell ref="F218:G218"/>
    <mergeCell ref="J218:K218"/>
    <mergeCell ref="L218:M218"/>
    <mergeCell ref="B229:C229"/>
    <mergeCell ref="D229:E229"/>
    <mergeCell ref="F229:G229"/>
    <mergeCell ref="J229:K229"/>
    <mergeCell ref="L229:M229"/>
    <mergeCell ref="B228:C228"/>
    <mergeCell ref="D228:E228"/>
    <mergeCell ref="F228:G228"/>
    <mergeCell ref="J228:K228"/>
    <mergeCell ref="L228:M228"/>
    <mergeCell ref="B227:C227"/>
    <mergeCell ref="D227:E227"/>
    <mergeCell ref="F227:G227"/>
    <mergeCell ref="J227:K227"/>
    <mergeCell ref="L227:M227"/>
    <mergeCell ref="B226:C226"/>
    <mergeCell ref="D226:E226"/>
    <mergeCell ref="F226:G226"/>
    <mergeCell ref="J226:K226"/>
    <mergeCell ref="L226:M226"/>
    <mergeCell ref="B225:C225"/>
    <mergeCell ref="D225:E225"/>
    <mergeCell ref="F225:G225"/>
    <mergeCell ref="J225:K225"/>
    <mergeCell ref="L225:M225"/>
    <mergeCell ref="B224:C224"/>
    <mergeCell ref="D224:E224"/>
    <mergeCell ref="F224:G224"/>
    <mergeCell ref="J224:K224"/>
    <mergeCell ref="L224:M224"/>
    <mergeCell ref="B235:C235"/>
    <mergeCell ref="D235:E235"/>
    <mergeCell ref="J235:K235"/>
    <mergeCell ref="L235:M235"/>
    <mergeCell ref="B236:C236"/>
    <mergeCell ref="D236:E236"/>
    <mergeCell ref="J236:K236"/>
    <mergeCell ref="L236:M236"/>
    <mergeCell ref="B233:C233"/>
    <mergeCell ref="D233:E233"/>
    <mergeCell ref="J233:K233"/>
    <mergeCell ref="L233:M233"/>
    <mergeCell ref="B234:C234"/>
    <mergeCell ref="D234:E234"/>
    <mergeCell ref="J234:K234"/>
    <mergeCell ref="L234:M234"/>
    <mergeCell ref="B232:C232"/>
    <mergeCell ref="D232:E232"/>
    <mergeCell ref="F232:G232"/>
    <mergeCell ref="J232:K232"/>
    <mergeCell ref="L232:M232"/>
    <mergeCell ref="B231:C231"/>
    <mergeCell ref="D231:E231"/>
    <mergeCell ref="F231:G231"/>
    <mergeCell ref="J231:K231"/>
    <mergeCell ref="L231:M231"/>
    <mergeCell ref="B230:C230"/>
    <mergeCell ref="D230:E230"/>
    <mergeCell ref="F230:G230"/>
    <mergeCell ref="J230:K230"/>
    <mergeCell ref="L230:M230"/>
    <mergeCell ref="B243:C243"/>
    <mergeCell ref="D243:E243"/>
    <mergeCell ref="J243:K243"/>
    <mergeCell ref="L243:M243"/>
    <mergeCell ref="B244:C244"/>
    <mergeCell ref="D244:E244"/>
    <mergeCell ref="J244:K244"/>
    <mergeCell ref="L244:M244"/>
    <mergeCell ref="B241:C241"/>
    <mergeCell ref="D241:E241"/>
    <mergeCell ref="J241:K241"/>
    <mergeCell ref="L241:M241"/>
    <mergeCell ref="B242:C242"/>
    <mergeCell ref="D242:E242"/>
    <mergeCell ref="J242:K242"/>
    <mergeCell ref="L242:M242"/>
    <mergeCell ref="B239:C239"/>
    <mergeCell ref="D239:E239"/>
    <mergeCell ref="J239:K239"/>
    <mergeCell ref="L239:M239"/>
    <mergeCell ref="B240:C240"/>
    <mergeCell ref="D240:E240"/>
    <mergeCell ref="J240:K240"/>
    <mergeCell ref="L240:M240"/>
    <mergeCell ref="B237:C237"/>
    <mergeCell ref="D237:E237"/>
    <mergeCell ref="J237:K237"/>
    <mergeCell ref="L237:M237"/>
    <mergeCell ref="B238:C238"/>
    <mergeCell ref="D238:E238"/>
    <mergeCell ref="J238:K238"/>
    <mergeCell ref="L238:M238"/>
    <mergeCell ref="B251:C251"/>
    <mergeCell ref="J251:K251"/>
    <mergeCell ref="L251:M251"/>
    <mergeCell ref="B252:C252"/>
    <mergeCell ref="J252:K252"/>
    <mergeCell ref="L252:M252"/>
    <mergeCell ref="B249:C249"/>
    <mergeCell ref="J249:K249"/>
    <mergeCell ref="L249:M249"/>
    <mergeCell ref="B250:C250"/>
    <mergeCell ref="J250:K250"/>
    <mergeCell ref="L250:M250"/>
    <mergeCell ref="B247:C247"/>
    <mergeCell ref="J247:K247"/>
    <mergeCell ref="L247:M247"/>
    <mergeCell ref="B248:C248"/>
    <mergeCell ref="J248:K248"/>
    <mergeCell ref="L248:M248"/>
    <mergeCell ref="B245:C245"/>
    <mergeCell ref="D245:E245"/>
    <mergeCell ref="J245:K245"/>
    <mergeCell ref="L245:M245"/>
    <mergeCell ref="B246:C246"/>
    <mergeCell ref="J246:K246"/>
    <mergeCell ref="L246:M246"/>
    <mergeCell ref="B261:C261"/>
    <mergeCell ref="J261:K261"/>
    <mergeCell ref="L261:M261"/>
    <mergeCell ref="B262:C262"/>
    <mergeCell ref="J262:K262"/>
    <mergeCell ref="L262:M262"/>
    <mergeCell ref="B259:C259"/>
    <mergeCell ref="J259:K259"/>
    <mergeCell ref="L259:M259"/>
    <mergeCell ref="B260:C260"/>
    <mergeCell ref="J260:K260"/>
    <mergeCell ref="L260:M260"/>
    <mergeCell ref="B257:C257"/>
    <mergeCell ref="J257:K257"/>
    <mergeCell ref="L257:M257"/>
    <mergeCell ref="B258:C258"/>
    <mergeCell ref="J258:K258"/>
    <mergeCell ref="L258:M258"/>
    <mergeCell ref="B255:C255"/>
    <mergeCell ref="J255:K255"/>
    <mergeCell ref="L255:M255"/>
    <mergeCell ref="B256:C256"/>
    <mergeCell ref="J256:K256"/>
    <mergeCell ref="L256:M256"/>
    <mergeCell ref="B253:C253"/>
    <mergeCell ref="J253:K253"/>
    <mergeCell ref="L253:M253"/>
    <mergeCell ref="B254:C254"/>
    <mergeCell ref="J254:K254"/>
    <mergeCell ref="L254:M254"/>
    <mergeCell ref="B271:C271"/>
    <mergeCell ref="J271:K271"/>
    <mergeCell ref="L271:M271"/>
    <mergeCell ref="B272:C272"/>
    <mergeCell ref="J272:K272"/>
    <mergeCell ref="L272:M272"/>
    <mergeCell ref="B269:C269"/>
    <mergeCell ref="J269:K269"/>
    <mergeCell ref="L269:M269"/>
    <mergeCell ref="B270:C270"/>
    <mergeCell ref="J270:K270"/>
    <mergeCell ref="L270:M270"/>
    <mergeCell ref="B267:C267"/>
    <mergeCell ref="J267:K267"/>
    <mergeCell ref="L267:M267"/>
    <mergeCell ref="B268:C268"/>
    <mergeCell ref="J268:K268"/>
    <mergeCell ref="L268:M268"/>
    <mergeCell ref="B265:C265"/>
    <mergeCell ref="J265:K265"/>
    <mergeCell ref="L265:M265"/>
    <mergeCell ref="B266:C266"/>
    <mergeCell ref="J266:K266"/>
    <mergeCell ref="L266:M266"/>
    <mergeCell ref="B263:C263"/>
    <mergeCell ref="J263:K263"/>
    <mergeCell ref="L263:M263"/>
    <mergeCell ref="B264:C264"/>
    <mergeCell ref="J264:K264"/>
    <mergeCell ref="L264:M264"/>
    <mergeCell ref="B281:C281"/>
    <mergeCell ref="J281:K281"/>
    <mergeCell ref="L281:M281"/>
    <mergeCell ref="B282:C282"/>
    <mergeCell ref="J282:K282"/>
    <mergeCell ref="L282:M282"/>
    <mergeCell ref="B279:C279"/>
    <mergeCell ref="J279:K279"/>
    <mergeCell ref="L279:M279"/>
    <mergeCell ref="B280:C280"/>
    <mergeCell ref="J280:K280"/>
    <mergeCell ref="L280:M280"/>
    <mergeCell ref="B277:C277"/>
    <mergeCell ref="J277:K277"/>
    <mergeCell ref="L277:M277"/>
    <mergeCell ref="B278:C278"/>
    <mergeCell ref="J278:K278"/>
    <mergeCell ref="L278:M278"/>
    <mergeCell ref="B275:C275"/>
    <mergeCell ref="J275:K275"/>
    <mergeCell ref="L275:M275"/>
    <mergeCell ref="B276:C276"/>
    <mergeCell ref="J276:K276"/>
    <mergeCell ref="L276:M276"/>
    <mergeCell ref="B273:C273"/>
    <mergeCell ref="J273:K273"/>
    <mergeCell ref="L273:M273"/>
    <mergeCell ref="B274:C274"/>
    <mergeCell ref="J274:K274"/>
    <mergeCell ref="L274:M274"/>
    <mergeCell ref="B291:C291"/>
    <mergeCell ref="J291:K291"/>
    <mergeCell ref="L291:M291"/>
    <mergeCell ref="B292:C292"/>
    <mergeCell ref="J292:K292"/>
    <mergeCell ref="L292:M292"/>
    <mergeCell ref="B289:C289"/>
    <mergeCell ref="J289:K289"/>
    <mergeCell ref="L289:M289"/>
    <mergeCell ref="B290:C290"/>
    <mergeCell ref="J290:K290"/>
    <mergeCell ref="L290:M290"/>
    <mergeCell ref="B287:C287"/>
    <mergeCell ref="J287:K287"/>
    <mergeCell ref="L287:M287"/>
    <mergeCell ref="B288:C288"/>
    <mergeCell ref="J288:K288"/>
    <mergeCell ref="L288:M288"/>
    <mergeCell ref="B285:C285"/>
    <mergeCell ref="J285:K285"/>
    <mergeCell ref="L285:M285"/>
    <mergeCell ref="B286:C286"/>
    <mergeCell ref="J286:K286"/>
    <mergeCell ref="L286:M286"/>
    <mergeCell ref="B283:C283"/>
    <mergeCell ref="J283:K283"/>
    <mergeCell ref="L283:M283"/>
    <mergeCell ref="B284:C284"/>
    <mergeCell ref="J284:K284"/>
    <mergeCell ref="L284:M284"/>
    <mergeCell ref="B301:C301"/>
    <mergeCell ref="J301:K301"/>
    <mergeCell ref="L301:M301"/>
    <mergeCell ref="B302:C302"/>
    <mergeCell ref="J302:K302"/>
    <mergeCell ref="L302:M302"/>
    <mergeCell ref="B299:C299"/>
    <mergeCell ref="J299:K299"/>
    <mergeCell ref="L299:M299"/>
    <mergeCell ref="B300:C300"/>
    <mergeCell ref="J300:K300"/>
    <mergeCell ref="L300:M300"/>
    <mergeCell ref="B297:C297"/>
    <mergeCell ref="J297:K297"/>
    <mergeCell ref="L297:M297"/>
    <mergeCell ref="B298:C298"/>
    <mergeCell ref="J298:K298"/>
    <mergeCell ref="L298:M298"/>
    <mergeCell ref="B295:C295"/>
    <mergeCell ref="J295:K295"/>
    <mergeCell ref="L295:M295"/>
    <mergeCell ref="B296:C296"/>
    <mergeCell ref="J296:K296"/>
    <mergeCell ref="L296:M296"/>
    <mergeCell ref="B293:C293"/>
    <mergeCell ref="J293:K293"/>
    <mergeCell ref="L293:M293"/>
    <mergeCell ref="B294:C294"/>
    <mergeCell ref="J294:K294"/>
    <mergeCell ref="L294:M294"/>
    <mergeCell ref="B311:C311"/>
    <mergeCell ref="J311:K311"/>
    <mergeCell ref="L311:M311"/>
    <mergeCell ref="B312:C312"/>
    <mergeCell ref="J312:K312"/>
    <mergeCell ref="L312:M312"/>
    <mergeCell ref="B309:C309"/>
    <mergeCell ref="J309:K309"/>
    <mergeCell ref="L309:M309"/>
    <mergeCell ref="B310:C310"/>
    <mergeCell ref="J310:K310"/>
    <mergeCell ref="L310:M310"/>
    <mergeCell ref="B307:C307"/>
    <mergeCell ref="J307:K307"/>
    <mergeCell ref="L307:M307"/>
    <mergeCell ref="B308:C308"/>
    <mergeCell ref="J308:K308"/>
    <mergeCell ref="L308:M308"/>
    <mergeCell ref="B305:C305"/>
    <mergeCell ref="J305:K305"/>
    <mergeCell ref="L305:M305"/>
    <mergeCell ref="B306:C306"/>
    <mergeCell ref="J306:K306"/>
    <mergeCell ref="L306:M306"/>
    <mergeCell ref="B303:C303"/>
    <mergeCell ref="J303:K303"/>
    <mergeCell ref="L303:M303"/>
    <mergeCell ref="B304:C304"/>
    <mergeCell ref="J304:K304"/>
    <mergeCell ref="L304:M304"/>
    <mergeCell ref="B321:C321"/>
    <mergeCell ref="J321:K321"/>
    <mergeCell ref="L321:M321"/>
    <mergeCell ref="B322:C322"/>
    <mergeCell ref="J322:K322"/>
    <mergeCell ref="L322:M322"/>
    <mergeCell ref="B319:C319"/>
    <mergeCell ref="J319:K319"/>
    <mergeCell ref="L319:M319"/>
    <mergeCell ref="B320:C320"/>
    <mergeCell ref="J320:K320"/>
    <mergeCell ref="L320:M320"/>
    <mergeCell ref="B317:C317"/>
    <mergeCell ref="J317:K317"/>
    <mergeCell ref="L317:M317"/>
    <mergeCell ref="B318:C318"/>
    <mergeCell ref="J318:K318"/>
    <mergeCell ref="L318:M318"/>
    <mergeCell ref="B315:C315"/>
    <mergeCell ref="J315:K315"/>
    <mergeCell ref="L315:M315"/>
    <mergeCell ref="B316:C316"/>
    <mergeCell ref="J316:K316"/>
    <mergeCell ref="L316:M316"/>
    <mergeCell ref="B313:C313"/>
    <mergeCell ref="J313:K313"/>
    <mergeCell ref="L313:M313"/>
    <mergeCell ref="B314:C314"/>
    <mergeCell ref="J314:K314"/>
    <mergeCell ref="L314:M314"/>
    <mergeCell ref="B331:C331"/>
    <mergeCell ref="J331:K331"/>
    <mergeCell ref="L331:M331"/>
    <mergeCell ref="B332:C332"/>
    <mergeCell ref="J332:K332"/>
    <mergeCell ref="L332:M332"/>
    <mergeCell ref="B329:C329"/>
    <mergeCell ref="J329:K329"/>
    <mergeCell ref="L329:M329"/>
    <mergeCell ref="B330:C330"/>
    <mergeCell ref="J330:K330"/>
    <mergeCell ref="L330:M330"/>
    <mergeCell ref="B327:C327"/>
    <mergeCell ref="J327:K327"/>
    <mergeCell ref="L327:M327"/>
    <mergeCell ref="B328:C328"/>
    <mergeCell ref="J328:K328"/>
    <mergeCell ref="L328:M328"/>
    <mergeCell ref="B325:C325"/>
    <mergeCell ref="J325:K325"/>
    <mergeCell ref="L325:M325"/>
    <mergeCell ref="B326:C326"/>
    <mergeCell ref="J326:K326"/>
    <mergeCell ref="L326:M326"/>
    <mergeCell ref="B323:C323"/>
    <mergeCell ref="J323:K323"/>
    <mergeCell ref="L323:M323"/>
    <mergeCell ref="B324:C324"/>
    <mergeCell ref="J324:K324"/>
    <mergeCell ref="L324:M324"/>
    <mergeCell ref="B339:C339"/>
    <mergeCell ref="J339:K339"/>
    <mergeCell ref="L339:M339"/>
    <mergeCell ref="B340:C340"/>
    <mergeCell ref="D340:E340"/>
    <mergeCell ref="F340:G340"/>
    <mergeCell ref="J340:K340"/>
    <mergeCell ref="B337:C337"/>
    <mergeCell ref="J337:K337"/>
    <mergeCell ref="L337:M337"/>
    <mergeCell ref="B338:C338"/>
    <mergeCell ref="J338:K338"/>
    <mergeCell ref="L338:M338"/>
    <mergeCell ref="B335:C335"/>
    <mergeCell ref="J335:K335"/>
    <mergeCell ref="L335:M335"/>
    <mergeCell ref="B336:C336"/>
    <mergeCell ref="J336:K336"/>
    <mergeCell ref="L336:M336"/>
    <mergeCell ref="B333:C333"/>
    <mergeCell ref="J333:K333"/>
    <mergeCell ref="L333:M333"/>
    <mergeCell ref="B334:C334"/>
    <mergeCell ref="J334:K334"/>
    <mergeCell ref="L334:M334"/>
    <mergeCell ref="L344:M344"/>
    <mergeCell ref="B345:C345"/>
    <mergeCell ref="D345:E345"/>
    <mergeCell ref="F345:G345"/>
    <mergeCell ref="J345:K345"/>
    <mergeCell ref="L345:M345"/>
    <mergeCell ref="B344:C344"/>
    <mergeCell ref="D344:E344"/>
    <mergeCell ref="F344:G344"/>
    <mergeCell ref="J344:K344"/>
    <mergeCell ref="L342:M342"/>
    <mergeCell ref="B343:C343"/>
    <mergeCell ref="D343:E343"/>
    <mergeCell ref="F343:G343"/>
    <mergeCell ref="J343:K343"/>
    <mergeCell ref="L343:M343"/>
    <mergeCell ref="B342:C342"/>
    <mergeCell ref="D342:E342"/>
    <mergeCell ref="F342:G342"/>
    <mergeCell ref="J342:K342"/>
    <mergeCell ref="L340:M340"/>
    <mergeCell ref="B341:C341"/>
    <mergeCell ref="D341:E341"/>
    <mergeCell ref="F341:G341"/>
    <mergeCell ref="J341:K341"/>
    <mergeCell ref="L341:M341"/>
    <mergeCell ref="L350:M350"/>
    <mergeCell ref="B351:C351"/>
    <mergeCell ref="D351:E351"/>
    <mergeCell ref="F351:G351"/>
    <mergeCell ref="J351:K351"/>
    <mergeCell ref="L351:M351"/>
    <mergeCell ref="B350:C350"/>
    <mergeCell ref="D350:E350"/>
    <mergeCell ref="F350:G350"/>
    <mergeCell ref="J350:K350"/>
    <mergeCell ref="L348:M348"/>
    <mergeCell ref="B349:C349"/>
    <mergeCell ref="D349:E349"/>
    <mergeCell ref="F349:G349"/>
    <mergeCell ref="J349:K349"/>
    <mergeCell ref="L349:M349"/>
    <mergeCell ref="B348:C348"/>
    <mergeCell ref="D348:E348"/>
    <mergeCell ref="F348:G348"/>
    <mergeCell ref="J348:K348"/>
    <mergeCell ref="L346:M346"/>
    <mergeCell ref="B347:C347"/>
    <mergeCell ref="D347:E347"/>
    <mergeCell ref="F347:G347"/>
    <mergeCell ref="J347:K347"/>
    <mergeCell ref="L347:M347"/>
    <mergeCell ref="B346:C346"/>
    <mergeCell ref="D346:E346"/>
    <mergeCell ref="F346:G346"/>
    <mergeCell ref="J346:K346"/>
    <mergeCell ref="L356:M356"/>
    <mergeCell ref="B357:C357"/>
    <mergeCell ref="D357:E357"/>
    <mergeCell ref="F357:G357"/>
    <mergeCell ref="J357:K357"/>
    <mergeCell ref="L357:M357"/>
    <mergeCell ref="B356:C356"/>
    <mergeCell ref="D356:E356"/>
    <mergeCell ref="F356:G356"/>
    <mergeCell ref="J356:K356"/>
    <mergeCell ref="L354:M354"/>
    <mergeCell ref="B355:C355"/>
    <mergeCell ref="D355:E355"/>
    <mergeCell ref="F355:G355"/>
    <mergeCell ref="J355:K355"/>
    <mergeCell ref="L355:M355"/>
    <mergeCell ref="B354:C354"/>
    <mergeCell ref="D354:E354"/>
    <mergeCell ref="F354:G354"/>
    <mergeCell ref="J354:K354"/>
    <mergeCell ref="L352:M352"/>
    <mergeCell ref="B353:C353"/>
    <mergeCell ref="D353:E353"/>
    <mergeCell ref="F353:G353"/>
    <mergeCell ref="J353:K353"/>
    <mergeCell ref="L353:M353"/>
    <mergeCell ref="B352:C352"/>
    <mergeCell ref="D352:E352"/>
    <mergeCell ref="F352:G352"/>
    <mergeCell ref="J352:K352"/>
    <mergeCell ref="L362:M362"/>
    <mergeCell ref="B363:C363"/>
    <mergeCell ref="D363:E363"/>
    <mergeCell ref="F363:G363"/>
    <mergeCell ref="J363:K363"/>
    <mergeCell ref="L363:M363"/>
    <mergeCell ref="B362:C362"/>
    <mergeCell ref="D362:E362"/>
    <mergeCell ref="F362:G362"/>
    <mergeCell ref="J362:K362"/>
    <mergeCell ref="L360:M360"/>
    <mergeCell ref="B361:C361"/>
    <mergeCell ref="D361:E361"/>
    <mergeCell ref="F361:G361"/>
    <mergeCell ref="J361:K361"/>
    <mergeCell ref="L361:M361"/>
    <mergeCell ref="B360:C360"/>
    <mergeCell ref="D360:E360"/>
    <mergeCell ref="F360:G360"/>
    <mergeCell ref="J360:K360"/>
    <mergeCell ref="L358:M358"/>
    <mergeCell ref="B359:C359"/>
    <mergeCell ref="D359:E359"/>
    <mergeCell ref="F359:G359"/>
    <mergeCell ref="J359:K359"/>
    <mergeCell ref="L359:M359"/>
    <mergeCell ref="B358:C358"/>
    <mergeCell ref="D358:E358"/>
    <mergeCell ref="F358:G358"/>
    <mergeCell ref="J358:K358"/>
    <mergeCell ref="L368:M368"/>
    <mergeCell ref="B369:C369"/>
    <mergeCell ref="D369:E369"/>
    <mergeCell ref="F369:G369"/>
    <mergeCell ref="J369:K369"/>
    <mergeCell ref="L369:M369"/>
    <mergeCell ref="B368:C368"/>
    <mergeCell ref="D368:E368"/>
    <mergeCell ref="F368:G368"/>
    <mergeCell ref="J368:K368"/>
    <mergeCell ref="L366:M366"/>
    <mergeCell ref="B367:C367"/>
    <mergeCell ref="D367:E367"/>
    <mergeCell ref="F367:G367"/>
    <mergeCell ref="J367:K367"/>
    <mergeCell ref="L367:M367"/>
    <mergeCell ref="B366:C366"/>
    <mergeCell ref="D366:E366"/>
    <mergeCell ref="F366:G366"/>
    <mergeCell ref="J366:K366"/>
    <mergeCell ref="L364:M364"/>
    <mergeCell ref="B365:C365"/>
    <mergeCell ref="D365:E365"/>
    <mergeCell ref="F365:G365"/>
    <mergeCell ref="J365:K365"/>
    <mergeCell ref="L365:M365"/>
    <mergeCell ref="B364:C364"/>
    <mergeCell ref="D364:E364"/>
    <mergeCell ref="F364:G364"/>
    <mergeCell ref="J364:K364"/>
    <mergeCell ref="L374:M374"/>
    <mergeCell ref="B375:C375"/>
    <mergeCell ref="D375:E375"/>
    <mergeCell ref="F375:G375"/>
    <mergeCell ref="J375:K375"/>
    <mergeCell ref="L375:M375"/>
    <mergeCell ref="B374:C374"/>
    <mergeCell ref="D374:E374"/>
    <mergeCell ref="F374:G374"/>
    <mergeCell ref="J374:K374"/>
    <mergeCell ref="L372:M372"/>
    <mergeCell ref="B373:C373"/>
    <mergeCell ref="D373:E373"/>
    <mergeCell ref="F373:G373"/>
    <mergeCell ref="J373:K373"/>
    <mergeCell ref="L373:M373"/>
    <mergeCell ref="B372:C372"/>
    <mergeCell ref="D372:E372"/>
    <mergeCell ref="F372:G372"/>
    <mergeCell ref="J372:K372"/>
    <mergeCell ref="L370:M370"/>
    <mergeCell ref="B371:C371"/>
    <mergeCell ref="D371:E371"/>
    <mergeCell ref="F371:G371"/>
    <mergeCell ref="J371:K371"/>
    <mergeCell ref="L371:M371"/>
    <mergeCell ref="B370:C370"/>
    <mergeCell ref="D370:E370"/>
    <mergeCell ref="F370:G370"/>
    <mergeCell ref="J370:K370"/>
    <mergeCell ref="L380:M380"/>
    <mergeCell ref="B381:C381"/>
    <mergeCell ref="D381:E381"/>
    <mergeCell ref="F381:G381"/>
    <mergeCell ref="J381:K381"/>
    <mergeCell ref="L381:M381"/>
    <mergeCell ref="B380:C380"/>
    <mergeCell ref="D380:E380"/>
    <mergeCell ref="F380:G380"/>
    <mergeCell ref="J380:K380"/>
    <mergeCell ref="L378:M378"/>
    <mergeCell ref="B379:C379"/>
    <mergeCell ref="D379:E379"/>
    <mergeCell ref="F379:G379"/>
    <mergeCell ref="J379:K379"/>
    <mergeCell ref="L379:M379"/>
    <mergeCell ref="B378:C378"/>
    <mergeCell ref="D378:E378"/>
    <mergeCell ref="F378:G378"/>
    <mergeCell ref="J378:K378"/>
    <mergeCell ref="L376:M376"/>
    <mergeCell ref="B377:C377"/>
    <mergeCell ref="D377:E377"/>
    <mergeCell ref="F377:G377"/>
    <mergeCell ref="J377:K377"/>
    <mergeCell ref="L377:M377"/>
    <mergeCell ref="B376:C376"/>
    <mergeCell ref="D376:E376"/>
    <mergeCell ref="F376:G376"/>
    <mergeCell ref="J376:K376"/>
    <mergeCell ref="L386:M386"/>
    <mergeCell ref="B387:C387"/>
    <mergeCell ref="D387:E387"/>
    <mergeCell ref="F387:G387"/>
    <mergeCell ref="J387:K387"/>
    <mergeCell ref="L387:M387"/>
    <mergeCell ref="B386:C386"/>
    <mergeCell ref="D386:E386"/>
    <mergeCell ref="F386:G386"/>
    <mergeCell ref="J386:K386"/>
    <mergeCell ref="L384:M384"/>
    <mergeCell ref="B385:C385"/>
    <mergeCell ref="D385:E385"/>
    <mergeCell ref="F385:G385"/>
    <mergeCell ref="J385:K385"/>
    <mergeCell ref="L385:M385"/>
    <mergeCell ref="B384:C384"/>
    <mergeCell ref="D384:E384"/>
    <mergeCell ref="F384:G384"/>
    <mergeCell ref="J384:K384"/>
    <mergeCell ref="L382:M382"/>
    <mergeCell ref="B383:C383"/>
    <mergeCell ref="D383:E383"/>
    <mergeCell ref="F383:G383"/>
    <mergeCell ref="J383:K383"/>
    <mergeCell ref="L383:M383"/>
    <mergeCell ref="B382:C382"/>
    <mergeCell ref="D382:E382"/>
    <mergeCell ref="F382:G382"/>
    <mergeCell ref="J382:K382"/>
    <mergeCell ref="L392:M392"/>
    <mergeCell ref="B393:C393"/>
    <mergeCell ref="D393:E393"/>
    <mergeCell ref="F393:G393"/>
    <mergeCell ref="J393:K393"/>
    <mergeCell ref="L393:M393"/>
    <mergeCell ref="B392:C392"/>
    <mergeCell ref="D392:E392"/>
    <mergeCell ref="F392:G392"/>
    <mergeCell ref="J392:K392"/>
    <mergeCell ref="L390:M390"/>
    <mergeCell ref="B391:C391"/>
    <mergeCell ref="D391:E391"/>
    <mergeCell ref="F391:G391"/>
    <mergeCell ref="J391:K391"/>
    <mergeCell ref="L391:M391"/>
    <mergeCell ref="B390:C390"/>
    <mergeCell ref="D390:E390"/>
    <mergeCell ref="F390:G390"/>
    <mergeCell ref="J390:K390"/>
    <mergeCell ref="L388:M388"/>
    <mergeCell ref="B389:C389"/>
    <mergeCell ref="D389:E389"/>
    <mergeCell ref="F389:G389"/>
    <mergeCell ref="J389:K389"/>
    <mergeCell ref="L389:M389"/>
    <mergeCell ref="B388:C388"/>
    <mergeCell ref="D388:E388"/>
    <mergeCell ref="F388:G388"/>
    <mergeCell ref="J388:K388"/>
    <mergeCell ref="L398:M398"/>
    <mergeCell ref="B399:C399"/>
    <mergeCell ref="D399:E399"/>
    <mergeCell ref="F399:G399"/>
    <mergeCell ref="J399:K399"/>
    <mergeCell ref="L399:M399"/>
    <mergeCell ref="B398:C398"/>
    <mergeCell ref="D398:E398"/>
    <mergeCell ref="F398:G398"/>
    <mergeCell ref="J398:K398"/>
    <mergeCell ref="L396:M396"/>
    <mergeCell ref="B397:C397"/>
    <mergeCell ref="D397:E397"/>
    <mergeCell ref="F397:G397"/>
    <mergeCell ref="J397:K397"/>
    <mergeCell ref="L397:M397"/>
    <mergeCell ref="B396:C396"/>
    <mergeCell ref="D396:E396"/>
    <mergeCell ref="F396:G396"/>
    <mergeCell ref="J396:K396"/>
    <mergeCell ref="L394:M394"/>
    <mergeCell ref="B395:C395"/>
    <mergeCell ref="D395:E395"/>
    <mergeCell ref="F395:G395"/>
    <mergeCell ref="J395:K395"/>
    <mergeCell ref="L395:M395"/>
    <mergeCell ref="B394:C394"/>
    <mergeCell ref="D394:E394"/>
    <mergeCell ref="F394:G394"/>
    <mergeCell ref="J394:K394"/>
    <mergeCell ref="L404:M404"/>
    <mergeCell ref="B405:C405"/>
    <mergeCell ref="D405:E405"/>
    <mergeCell ref="F405:G405"/>
    <mergeCell ref="J405:K405"/>
    <mergeCell ref="L405:M405"/>
    <mergeCell ref="B404:C404"/>
    <mergeCell ref="D404:E404"/>
    <mergeCell ref="F404:G404"/>
    <mergeCell ref="J404:K404"/>
    <mergeCell ref="L402:M402"/>
    <mergeCell ref="B403:C403"/>
    <mergeCell ref="D403:E403"/>
    <mergeCell ref="F403:G403"/>
    <mergeCell ref="J403:K403"/>
    <mergeCell ref="L403:M403"/>
    <mergeCell ref="B402:C402"/>
    <mergeCell ref="D402:E402"/>
    <mergeCell ref="F402:G402"/>
    <mergeCell ref="J402:K402"/>
    <mergeCell ref="L400:M400"/>
    <mergeCell ref="B401:C401"/>
    <mergeCell ref="D401:E401"/>
    <mergeCell ref="F401:G401"/>
    <mergeCell ref="J401:K401"/>
    <mergeCell ref="L401:M401"/>
    <mergeCell ref="B400:C400"/>
    <mergeCell ref="D400:E400"/>
    <mergeCell ref="F400:G400"/>
    <mergeCell ref="J400:K400"/>
    <mergeCell ref="L410:M410"/>
    <mergeCell ref="B411:C411"/>
    <mergeCell ref="D411:E411"/>
    <mergeCell ref="F411:G411"/>
    <mergeCell ref="J411:K411"/>
    <mergeCell ref="L411:M411"/>
    <mergeCell ref="B410:C410"/>
    <mergeCell ref="D410:E410"/>
    <mergeCell ref="F410:G410"/>
    <mergeCell ref="J410:K410"/>
    <mergeCell ref="L408:M408"/>
    <mergeCell ref="B409:C409"/>
    <mergeCell ref="D409:E409"/>
    <mergeCell ref="F409:G409"/>
    <mergeCell ref="J409:K409"/>
    <mergeCell ref="L409:M409"/>
    <mergeCell ref="B408:C408"/>
    <mergeCell ref="D408:E408"/>
    <mergeCell ref="F408:G408"/>
    <mergeCell ref="J408:K408"/>
    <mergeCell ref="L406:M406"/>
    <mergeCell ref="B407:C407"/>
    <mergeCell ref="D407:E407"/>
    <mergeCell ref="F407:G407"/>
    <mergeCell ref="J407:K407"/>
    <mergeCell ref="L407:M407"/>
    <mergeCell ref="B406:C406"/>
    <mergeCell ref="D406:E406"/>
    <mergeCell ref="F406:G406"/>
    <mergeCell ref="J406:K406"/>
    <mergeCell ref="L416:M416"/>
    <mergeCell ref="B417:C417"/>
    <mergeCell ref="D417:E417"/>
    <mergeCell ref="F417:G417"/>
    <mergeCell ref="J417:K417"/>
    <mergeCell ref="L417:M417"/>
    <mergeCell ref="B416:C416"/>
    <mergeCell ref="D416:E416"/>
    <mergeCell ref="F416:G416"/>
    <mergeCell ref="J416:K416"/>
    <mergeCell ref="L414:M414"/>
    <mergeCell ref="B415:C415"/>
    <mergeCell ref="D415:E415"/>
    <mergeCell ref="F415:G415"/>
    <mergeCell ref="J415:K415"/>
    <mergeCell ref="L415:M415"/>
    <mergeCell ref="B414:C414"/>
    <mergeCell ref="D414:E414"/>
    <mergeCell ref="F414:G414"/>
    <mergeCell ref="J414:K414"/>
    <mergeCell ref="L412:M412"/>
    <mergeCell ref="B413:C413"/>
    <mergeCell ref="D413:E413"/>
    <mergeCell ref="F413:G413"/>
    <mergeCell ref="J413:K413"/>
    <mergeCell ref="L413:M413"/>
    <mergeCell ref="B412:C412"/>
    <mergeCell ref="D412:E412"/>
    <mergeCell ref="F412:G412"/>
    <mergeCell ref="J412:K412"/>
    <mergeCell ref="L422:M422"/>
    <mergeCell ref="B423:C423"/>
    <mergeCell ref="D423:E423"/>
    <mergeCell ref="F423:G423"/>
    <mergeCell ref="J423:K423"/>
    <mergeCell ref="L423:M423"/>
    <mergeCell ref="B422:C422"/>
    <mergeCell ref="D422:E422"/>
    <mergeCell ref="F422:G422"/>
    <mergeCell ref="J422:K422"/>
    <mergeCell ref="L420:M420"/>
    <mergeCell ref="B421:C421"/>
    <mergeCell ref="D421:E421"/>
    <mergeCell ref="F421:G421"/>
    <mergeCell ref="J421:K421"/>
    <mergeCell ref="L421:M421"/>
    <mergeCell ref="B420:C420"/>
    <mergeCell ref="D420:E420"/>
    <mergeCell ref="F420:G420"/>
    <mergeCell ref="J420:K420"/>
    <mergeCell ref="L418:M418"/>
    <mergeCell ref="B419:C419"/>
    <mergeCell ref="D419:E419"/>
    <mergeCell ref="F419:G419"/>
    <mergeCell ref="J419:K419"/>
    <mergeCell ref="L419:M419"/>
    <mergeCell ref="B418:C418"/>
    <mergeCell ref="D418:E418"/>
    <mergeCell ref="F418:G418"/>
    <mergeCell ref="J418:K418"/>
    <mergeCell ref="L428:M428"/>
    <mergeCell ref="B429:C429"/>
    <mergeCell ref="D429:E429"/>
    <mergeCell ref="F429:G429"/>
    <mergeCell ref="J429:K429"/>
    <mergeCell ref="L429:M429"/>
    <mergeCell ref="B428:C428"/>
    <mergeCell ref="D428:E428"/>
    <mergeCell ref="F428:G428"/>
    <mergeCell ref="J428:K428"/>
    <mergeCell ref="L426:M426"/>
    <mergeCell ref="B427:C427"/>
    <mergeCell ref="D427:E427"/>
    <mergeCell ref="F427:G427"/>
    <mergeCell ref="J427:K427"/>
    <mergeCell ref="L427:M427"/>
    <mergeCell ref="B426:C426"/>
    <mergeCell ref="D426:E426"/>
    <mergeCell ref="F426:G426"/>
    <mergeCell ref="J426:K426"/>
    <mergeCell ref="L424:M424"/>
    <mergeCell ref="B425:C425"/>
    <mergeCell ref="D425:E425"/>
    <mergeCell ref="F425:G425"/>
    <mergeCell ref="J425:K425"/>
    <mergeCell ref="L425:M425"/>
    <mergeCell ref="B424:C424"/>
    <mergeCell ref="D424:E424"/>
    <mergeCell ref="F424:G424"/>
    <mergeCell ref="J424:K424"/>
    <mergeCell ref="L434:M434"/>
    <mergeCell ref="B435:C435"/>
    <mergeCell ref="D435:E435"/>
    <mergeCell ref="F435:G435"/>
    <mergeCell ref="J435:K435"/>
    <mergeCell ref="L435:M435"/>
    <mergeCell ref="B434:C434"/>
    <mergeCell ref="D434:E434"/>
    <mergeCell ref="F434:G434"/>
    <mergeCell ref="J434:K434"/>
    <mergeCell ref="L432:M432"/>
    <mergeCell ref="B433:C433"/>
    <mergeCell ref="D433:E433"/>
    <mergeCell ref="F433:G433"/>
    <mergeCell ref="J433:K433"/>
    <mergeCell ref="L433:M433"/>
    <mergeCell ref="B432:C432"/>
    <mergeCell ref="D432:E432"/>
    <mergeCell ref="F432:G432"/>
    <mergeCell ref="J432:K432"/>
    <mergeCell ref="L430:M430"/>
    <mergeCell ref="B431:C431"/>
    <mergeCell ref="D431:E431"/>
    <mergeCell ref="F431:G431"/>
    <mergeCell ref="J431:K431"/>
    <mergeCell ref="L431:M431"/>
    <mergeCell ref="B430:C430"/>
    <mergeCell ref="D430:E430"/>
    <mergeCell ref="F430:G430"/>
    <mergeCell ref="J430:K430"/>
    <mergeCell ref="L440:M440"/>
    <mergeCell ref="B441:C441"/>
    <mergeCell ref="D441:E441"/>
    <mergeCell ref="F441:G441"/>
    <mergeCell ref="J441:K441"/>
    <mergeCell ref="L441:M441"/>
    <mergeCell ref="B440:C440"/>
    <mergeCell ref="D440:E440"/>
    <mergeCell ref="F440:G440"/>
    <mergeCell ref="J440:K440"/>
    <mergeCell ref="L438:M438"/>
    <mergeCell ref="B439:C439"/>
    <mergeCell ref="D439:E439"/>
    <mergeCell ref="F439:G439"/>
    <mergeCell ref="J439:K439"/>
    <mergeCell ref="L439:M439"/>
    <mergeCell ref="B438:C438"/>
    <mergeCell ref="D438:E438"/>
    <mergeCell ref="F438:G438"/>
    <mergeCell ref="J438:K438"/>
    <mergeCell ref="L436:M436"/>
    <mergeCell ref="B437:C437"/>
    <mergeCell ref="D437:E437"/>
    <mergeCell ref="F437:G437"/>
    <mergeCell ref="J437:K437"/>
    <mergeCell ref="L437:M437"/>
    <mergeCell ref="B436:C436"/>
    <mergeCell ref="D436:E436"/>
    <mergeCell ref="F436:G436"/>
    <mergeCell ref="J436:K436"/>
    <mergeCell ref="L446:M446"/>
    <mergeCell ref="B447:C447"/>
    <mergeCell ref="D447:E447"/>
    <mergeCell ref="F447:G447"/>
    <mergeCell ref="J447:K447"/>
    <mergeCell ref="L447:M447"/>
    <mergeCell ref="B446:C446"/>
    <mergeCell ref="D446:E446"/>
    <mergeCell ref="F446:G446"/>
    <mergeCell ref="J446:K446"/>
    <mergeCell ref="L444:M444"/>
    <mergeCell ref="B445:C445"/>
    <mergeCell ref="D445:E445"/>
    <mergeCell ref="F445:G445"/>
    <mergeCell ref="J445:K445"/>
    <mergeCell ref="L445:M445"/>
    <mergeCell ref="B444:C444"/>
    <mergeCell ref="D444:E444"/>
    <mergeCell ref="F444:G444"/>
    <mergeCell ref="J444:K444"/>
    <mergeCell ref="L442:M442"/>
    <mergeCell ref="B443:C443"/>
    <mergeCell ref="D443:E443"/>
    <mergeCell ref="F443:G443"/>
    <mergeCell ref="J443:K443"/>
    <mergeCell ref="L443:M443"/>
    <mergeCell ref="B442:C442"/>
    <mergeCell ref="D442:E442"/>
    <mergeCell ref="F442:G442"/>
    <mergeCell ref="J442:K442"/>
    <mergeCell ref="L452:M452"/>
    <mergeCell ref="B453:C453"/>
    <mergeCell ref="D453:E453"/>
    <mergeCell ref="F453:G453"/>
    <mergeCell ref="J453:K453"/>
    <mergeCell ref="L453:M453"/>
    <mergeCell ref="B452:C452"/>
    <mergeCell ref="D452:E452"/>
    <mergeCell ref="F452:G452"/>
    <mergeCell ref="J452:K452"/>
    <mergeCell ref="L450:M450"/>
    <mergeCell ref="B451:C451"/>
    <mergeCell ref="D451:E451"/>
    <mergeCell ref="F451:G451"/>
    <mergeCell ref="J451:K451"/>
    <mergeCell ref="L451:M451"/>
    <mergeCell ref="B450:C450"/>
    <mergeCell ref="D450:E450"/>
    <mergeCell ref="F450:G450"/>
    <mergeCell ref="J450:K450"/>
    <mergeCell ref="L448:M448"/>
    <mergeCell ref="B449:C449"/>
    <mergeCell ref="D449:E449"/>
    <mergeCell ref="F449:G449"/>
    <mergeCell ref="J449:K449"/>
    <mergeCell ref="L449:M449"/>
    <mergeCell ref="B448:C448"/>
    <mergeCell ref="D448:E448"/>
    <mergeCell ref="F448:G448"/>
    <mergeCell ref="J448:K448"/>
    <mergeCell ref="L458:M458"/>
    <mergeCell ref="B459:C459"/>
    <mergeCell ref="D459:E459"/>
    <mergeCell ref="F459:G459"/>
    <mergeCell ref="J459:K459"/>
    <mergeCell ref="L459:M459"/>
    <mergeCell ref="B458:C458"/>
    <mergeCell ref="D458:E458"/>
    <mergeCell ref="F458:G458"/>
    <mergeCell ref="J458:K458"/>
    <mergeCell ref="L456:M456"/>
    <mergeCell ref="B457:C457"/>
    <mergeCell ref="D457:E457"/>
    <mergeCell ref="F457:G457"/>
    <mergeCell ref="J457:K457"/>
    <mergeCell ref="L457:M457"/>
    <mergeCell ref="B456:C456"/>
    <mergeCell ref="D456:E456"/>
    <mergeCell ref="F456:G456"/>
    <mergeCell ref="J456:K456"/>
    <mergeCell ref="L454:M454"/>
    <mergeCell ref="B455:C455"/>
    <mergeCell ref="D455:E455"/>
    <mergeCell ref="F455:G455"/>
    <mergeCell ref="J455:K455"/>
    <mergeCell ref="L455:M455"/>
    <mergeCell ref="B454:C454"/>
    <mergeCell ref="D454:E454"/>
    <mergeCell ref="F454:G454"/>
    <mergeCell ref="J454:K454"/>
    <mergeCell ref="L464:M464"/>
    <mergeCell ref="B465:C465"/>
    <mergeCell ref="D465:E465"/>
    <mergeCell ref="F465:G465"/>
    <mergeCell ref="J465:K465"/>
    <mergeCell ref="L465:M465"/>
    <mergeCell ref="B464:C464"/>
    <mergeCell ref="D464:E464"/>
    <mergeCell ref="F464:G464"/>
    <mergeCell ref="J464:K464"/>
    <mergeCell ref="L462:M462"/>
    <mergeCell ref="B463:C463"/>
    <mergeCell ref="D463:E463"/>
    <mergeCell ref="F463:G463"/>
    <mergeCell ref="J463:K463"/>
    <mergeCell ref="L463:M463"/>
    <mergeCell ref="B462:C462"/>
    <mergeCell ref="D462:E462"/>
    <mergeCell ref="F462:G462"/>
    <mergeCell ref="J462:K462"/>
    <mergeCell ref="L460:M460"/>
    <mergeCell ref="B461:C461"/>
    <mergeCell ref="D461:E461"/>
    <mergeCell ref="F461:G461"/>
    <mergeCell ref="J461:K461"/>
    <mergeCell ref="L461:M461"/>
    <mergeCell ref="B460:C460"/>
    <mergeCell ref="D460:E460"/>
    <mergeCell ref="F460:G460"/>
    <mergeCell ref="J460:K460"/>
    <mergeCell ref="L470:M470"/>
    <mergeCell ref="B471:C471"/>
    <mergeCell ref="D471:E471"/>
    <mergeCell ref="F471:G471"/>
    <mergeCell ref="J471:K471"/>
    <mergeCell ref="L471:M471"/>
    <mergeCell ref="B470:C470"/>
    <mergeCell ref="D470:E470"/>
    <mergeCell ref="F470:G470"/>
    <mergeCell ref="J470:K470"/>
    <mergeCell ref="L468:M468"/>
    <mergeCell ref="B469:C469"/>
    <mergeCell ref="D469:E469"/>
    <mergeCell ref="F469:G469"/>
    <mergeCell ref="J469:K469"/>
    <mergeCell ref="L469:M469"/>
    <mergeCell ref="B468:C468"/>
    <mergeCell ref="D468:E468"/>
    <mergeCell ref="F468:G468"/>
    <mergeCell ref="J468:K468"/>
    <mergeCell ref="L466:M466"/>
    <mergeCell ref="B467:C467"/>
    <mergeCell ref="D467:E467"/>
    <mergeCell ref="F467:G467"/>
    <mergeCell ref="J467:K467"/>
    <mergeCell ref="L467:M467"/>
    <mergeCell ref="B466:C466"/>
    <mergeCell ref="D466:E466"/>
    <mergeCell ref="F466:G466"/>
    <mergeCell ref="J466:K466"/>
    <mergeCell ref="L476:M476"/>
    <mergeCell ref="B477:C477"/>
    <mergeCell ref="D477:E477"/>
    <mergeCell ref="F477:G477"/>
    <mergeCell ref="J477:K477"/>
    <mergeCell ref="L477:M477"/>
    <mergeCell ref="B476:C476"/>
    <mergeCell ref="D476:E476"/>
    <mergeCell ref="F476:G476"/>
    <mergeCell ref="J476:K476"/>
    <mergeCell ref="L474:M474"/>
    <mergeCell ref="B475:C475"/>
    <mergeCell ref="D475:E475"/>
    <mergeCell ref="F475:G475"/>
    <mergeCell ref="J475:K475"/>
    <mergeCell ref="L475:M475"/>
    <mergeCell ref="B474:C474"/>
    <mergeCell ref="D474:E474"/>
    <mergeCell ref="F474:G474"/>
    <mergeCell ref="J474:K474"/>
    <mergeCell ref="L472:M472"/>
    <mergeCell ref="B473:C473"/>
    <mergeCell ref="D473:E473"/>
    <mergeCell ref="F473:G473"/>
    <mergeCell ref="J473:K473"/>
    <mergeCell ref="L473:M473"/>
    <mergeCell ref="B472:C472"/>
    <mergeCell ref="D472:E472"/>
    <mergeCell ref="F472:G472"/>
    <mergeCell ref="J472:K472"/>
    <mergeCell ref="B483:C483"/>
    <mergeCell ref="D483:E483"/>
    <mergeCell ref="F483:G483"/>
    <mergeCell ref="J483:K483"/>
    <mergeCell ref="L483:M483"/>
    <mergeCell ref="B480:C480"/>
    <mergeCell ref="D480:E480"/>
    <mergeCell ref="B482:C482"/>
    <mergeCell ref="D482:E482"/>
    <mergeCell ref="F482:G482"/>
    <mergeCell ref="J482:K482"/>
    <mergeCell ref="L482:M482"/>
    <mergeCell ref="B481:C481"/>
    <mergeCell ref="D481:E481"/>
    <mergeCell ref="J481:K481"/>
    <mergeCell ref="L481:M481"/>
    <mergeCell ref="J480:K480"/>
    <mergeCell ref="L480:M480"/>
    <mergeCell ref="L478:M478"/>
    <mergeCell ref="L479:M479"/>
    <mergeCell ref="B479:C479"/>
    <mergeCell ref="D479:E479"/>
    <mergeCell ref="F479:G479"/>
    <mergeCell ref="J479:K479"/>
    <mergeCell ref="B478:C478"/>
    <mergeCell ref="D478:E478"/>
    <mergeCell ref="F478:G478"/>
    <mergeCell ref="J478:K478"/>
    <mergeCell ref="L488:M488"/>
    <mergeCell ref="B489:C489"/>
    <mergeCell ref="D489:E489"/>
    <mergeCell ref="F489:G489"/>
    <mergeCell ref="J489:K489"/>
    <mergeCell ref="L489:M489"/>
    <mergeCell ref="B488:C488"/>
    <mergeCell ref="D488:E488"/>
    <mergeCell ref="F488:G488"/>
    <mergeCell ref="J488:K488"/>
    <mergeCell ref="L486:M486"/>
    <mergeCell ref="B487:C487"/>
    <mergeCell ref="D487:E487"/>
    <mergeCell ref="F487:G487"/>
    <mergeCell ref="J487:K487"/>
    <mergeCell ref="L487:M487"/>
    <mergeCell ref="B486:C486"/>
    <mergeCell ref="D486:E486"/>
    <mergeCell ref="F486:G486"/>
    <mergeCell ref="J486:K486"/>
    <mergeCell ref="L484:M484"/>
    <mergeCell ref="B485:C485"/>
    <mergeCell ref="D485:E485"/>
    <mergeCell ref="F485:G485"/>
    <mergeCell ref="J485:K485"/>
    <mergeCell ref="L485:M485"/>
    <mergeCell ref="B484:C484"/>
    <mergeCell ref="D484:E484"/>
    <mergeCell ref="F484:G484"/>
    <mergeCell ref="J484:K484"/>
    <mergeCell ref="L494:M494"/>
    <mergeCell ref="B495:C495"/>
    <mergeCell ref="D495:E495"/>
    <mergeCell ref="F495:G495"/>
    <mergeCell ref="J495:K495"/>
    <mergeCell ref="L495:M495"/>
    <mergeCell ref="B494:C494"/>
    <mergeCell ref="D494:E494"/>
    <mergeCell ref="F494:G494"/>
    <mergeCell ref="J494:K494"/>
    <mergeCell ref="L492:M492"/>
    <mergeCell ref="B493:C493"/>
    <mergeCell ref="D493:E493"/>
    <mergeCell ref="F493:G493"/>
    <mergeCell ref="J493:K493"/>
    <mergeCell ref="L493:M493"/>
    <mergeCell ref="B492:C492"/>
    <mergeCell ref="D492:E492"/>
    <mergeCell ref="F492:G492"/>
    <mergeCell ref="J492:K492"/>
    <mergeCell ref="L490:M490"/>
    <mergeCell ref="B491:C491"/>
    <mergeCell ref="D491:E491"/>
    <mergeCell ref="F491:G491"/>
    <mergeCell ref="J491:K491"/>
    <mergeCell ref="L491:M491"/>
    <mergeCell ref="B490:C490"/>
    <mergeCell ref="D490:E490"/>
    <mergeCell ref="F490:G490"/>
    <mergeCell ref="J490:K490"/>
    <mergeCell ref="L500:M500"/>
    <mergeCell ref="B501:C501"/>
    <mergeCell ref="D501:E501"/>
    <mergeCell ref="F501:G501"/>
    <mergeCell ref="L501:M501"/>
    <mergeCell ref="B500:C500"/>
    <mergeCell ref="D500:E500"/>
    <mergeCell ref="F500:G500"/>
    <mergeCell ref="J500:K500"/>
    <mergeCell ref="L498:M498"/>
    <mergeCell ref="D498:E498"/>
    <mergeCell ref="F498:G498"/>
    <mergeCell ref="B499:C499"/>
    <mergeCell ref="D499:E499"/>
    <mergeCell ref="F499:G499"/>
    <mergeCell ref="J499:K499"/>
    <mergeCell ref="L499:M499"/>
    <mergeCell ref="B498:C498"/>
    <mergeCell ref="J498:K498"/>
    <mergeCell ref="L496:M496"/>
    <mergeCell ref="B497:C497"/>
    <mergeCell ref="D497:E497"/>
    <mergeCell ref="F497:G497"/>
    <mergeCell ref="J497:K497"/>
    <mergeCell ref="L497:M497"/>
    <mergeCell ref="B496:C496"/>
    <mergeCell ref="D496:E496"/>
    <mergeCell ref="F496:G496"/>
    <mergeCell ref="J496:K496"/>
    <mergeCell ref="L506:M506"/>
    <mergeCell ref="B507:C507"/>
    <mergeCell ref="D507:E507"/>
    <mergeCell ref="F507:G507"/>
    <mergeCell ref="J507:K507"/>
    <mergeCell ref="L507:M507"/>
    <mergeCell ref="B506:C506"/>
    <mergeCell ref="D506:E506"/>
    <mergeCell ref="F506:G506"/>
    <mergeCell ref="J506:K506"/>
    <mergeCell ref="L504:M504"/>
    <mergeCell ref="B505:C505"/>
    <mergeCell ref="D505:E505"/>
    <mergeCell ref="F505:G505"/>
    <mergeCell ref="J505:K505"/>
    <mergeCell ref="L505:M505"/>
    <mergeCell ref="B504:C504"/>
    <mergeCell ref="D504:E504"/>
    <mergeCell ref="F504:G504"/>
    <mergeCell ref="J504:K504"/>
    <mergeCell ref="L502:M502"/>
    <mergeCell ref="B503:C503"/>
    <mergeCell ref="D503:E503"/>
    <mergeCell ref="F503:G503"/>
    <mergeCell ref="J503:K503"/>
    <mergeCell ref="L503:M503"/>
    <mergeCell ref="B502:C502"/>
    <mergeCell ref="D502:E502"/>
    <mergeCell ref="F502:G502"/>
    <mergeCell ref="J502:K502"/>
    <mergeCell ref="L512:M512"/>
    <mergeCell ref="B513:C513"/>
    <mergeCell ref="D513:E513"/>
    <mergeCell ref="F513:G513"/>
    <mergeCell ref="J513:K513"/>
    <mergeCell ref="L513:M513"/>
    <mergeCell ref="B512:C512"/>
    <mergeCell ref="D512:E512"/>
    <mergeCell ref="F512:G512"/>
    <mergeCell ref="J512:K512"/>
    <mergeCell ref="L510:M510"/>
    <mergeCell ref="B511:C511"/>
    <mergeCell ref="D511:E511"/>
    <mergeCell ref="F511:G511"/>
    <mergeCell ref="J511:K511"/>
    <mergeCell ref="L511:M511"/>
    <mergeCell ref="B510:C510"/>
    <mergeCell ref="D510:E510"/>
    <mergeCell ref="F510:G510"/>
    <mergeCell ref="J510:K510"/>
    <mergeCell ref="L508:M508"/>
    <mergeCell ref="B509:C509"/>
    <mergeCell ref="D509:E509"/>
    <mergeCell ref="F509:G509"/>
    <mergeCell ref="J509:K509"/>
    <mergeCell ref="L509:M509"/>
    <mergeCell ref="B508:C508"/>
    <mergeCell ref="D508:E508"/>
    <mergeCell ref="F508:G508"/>
    <mergeCell ref="J508:K508"/>
    <mergeCell ref="L518:M518"/>
    <mergeCell ref="B519:C519"/>
    <mergeCell ref="D519:E519"/>
    <mergeCell ref="F519:G519"/>
    <mergeCell ref="J519:K519"/>
    <mergeCell ref="L519:M519"/>
    <mergeCell ref="B518:C518"/>
    <mergeCell ref="D518:E518"/>
    <mergeCell ref="F518:G518"/>
    <mergeCell ref="J518:K518"/>
    <mergeCell ref="L516:M516"/>
    <mergeCell ref="B517:C517"/>
    <mergeCell ref="D517:E517"/>
    <mergeCell ref="F517:G517"/>
    <mergeCell ref="J517:K517"/>
    <mergeCell ref="L517:M517"/>
    <mergeCell ref="B516:C516"/>
    <mergeCell ref="D516:E516"/>
    <mergeCell ref="F516:G516"/>
    <mergeCell ref="J516:K516"/>
    <mergeCell ref="L514:M514"/>
    <mergeCell ref="B515:C515"/>
    <mergeCell ref="D515:E515"/>
    <mergeCell ref="F515:G515"/>
    <mergeCell ref="J515:K515"/>
    <mergeCell ref="L515:M515"/>
    <mergeCell ref="B514:C514"/>
    <mergeCell ref="D514:E514"/>
    <mergeCell ref="F514:G514"/>
    <mergeCell ref="J514:K514"/>
    <mergeCell ref="L524:M524"/>
    <mergeCell ref="B525:C525"/>
    <mergeCell ref="D525:E525"/>
    <mergeCell ref="F525:G525"/>
    <mergeCell ref="J525:K525"/>
    <mergeCell ref="L525:M525"/>
    <mergeCell ref="B524:C524"/>
    <mergeCell ref="D524:E524"/>
    <mergeCell ref="F524:G524"/>
    <mergeCell ref="J524:K524"/>
    <mergeCell ref="L522:M522"/>
    <mergeCell ref="B523:C523"/>
    <mergeCell ref="D523:E523"/>
    <mergeCell ref="F523:G523"/>
    <mergeCell ref="J523:K523"/>
    <mergeCell ref="L523:M523"/>
    <mergeCell ref="B522:C522"/>
    <mergeCell ref="D522:E522"/>
    <mergeCell ref="F522:G522"/>
    <mergeCell ref="J522:K522"/>
    <mergeCell ref="L520:M520"/>
    <mergeCell ref="B521:C521"/>
    <mergeCell ref="D521:E521"/>
    <mergeCell ref="F521:G521"/>
    <mergeCell ref="J521:K521"/>
    <mergeCell ref="L521:M521"/>
    <mergeCell ref="B520:C520"/>
    <mergeCell ref="D520:E520"/>
    <mergeCell ref="F520:G520"/>
    <mergeCell ref="J520:K520"/>
    <mergeCell ref="L530:M530"/>
    <mergeCell ref="B531:C531"/>
    <mergeCell ref="D531:E531"/>
    <mergeCell ref="F531:G531"/>
    <mergeCell ref="J531:K531"/>
    <mergeCell ref="L531:M531"/>
    <mergeCell ref="B530:C530"/>
    <mergeCell ref="D530:E530"/>
    <mergeCell ref="F530:G530"/>
    <mergeCell ref="J530:K530"/>
    <mergeCell ref="L528:M528"/>
    <mergeCell ref="B529:C529"/>
    <mergeCell ref="D529:E529"/>
    <mergeCell ref="F529:G529"/>
    <mergeCell ref="J529:K529"/>
    <mergeCell ref="L529:M529"/>
    <mergeCell ref="B528:C528"/>
    <mergeCell ref="D528:E528"/>
    <mergeCell ref="F528:G528"/>
    <mergeCell ref="J528:K528"/>
    <mergeCell ref="L526:M526"/>
    <mergeCell ref="B527:C527"/>
    <mergeCell ref="D527:E527"/>
    <mergeCell ref="F527:G527"/>
    <mergeCell ref="J527:K527"/>
    <mergeCell ref="L527:M527"/>
    <mergeCell ref="B526:C526"/>
    <mergeCell ref="D526:E526"/>
    <mergeCell ref="F526:G526"/>
    <mergeCell ref="J526:K526"/>
    <mergeCell ref="L536:M536"/>
    <mergeCell ref="B537:C537"/>
    <mergeCell ref="D537:E537"/>
    <mergeCell ref="F537:G537"/>
    <mergeCell ref="J537:K537"/>
    <mergeCell ref="L537:M537"/>
    <mergeCell ref="B536:C536"/>
    <mergeCell ref="D536:E536"/>
    <mergeCell ref="F536:G536"/>
    <mergeCell ref="J536:K536"/>
    <mergeCell ref="L534:M534"/>
    <mergeCell ref="B535:C535"/>
    <mergeCell ref="D535:E535"/>
    <mergeCell ref="F535:G535"/>
    <mergeCell ref="J535:K535"/>
    <mergeCell ref="L535:M535"/>
    <mergeCell ref="B534:C534"/>
    <mergeCell ref="D534:E534"/>
    <mergeCell ref="F534:G534"/>
    <mergeCell ref="J534:K534"/>
    <mergeCell ref="L532:M532"/>
    <mergeCell ref="B533:C533"/>
    <mergeCell ref="D533:E533"/>
    <mergeCell ref="F533:G533"/>
    <mergeCell ref="J533:K533"/>
    <mergeCell ref="L533:M533"/>
    <mergeCell ref="B532:C532"/>
    <mergeCell ref="D532:E532"/>
    <mergeCell ref="F532:G532"/>
    <mergeCell ref="J532:K532"/>
    <mergeCell ref="L542:M542"/>
    <mergeCell ref="B543:C543"/>
    <mergeCell ref="D543:E543"/>
    <mergeCell ref="F543:G543"/>
    <mergeCell ref="J543:K543"/>
    <mergeCell ref="L543:M543"/>
    <mergeCell ref="B542:C542"/>
    <mergeCell ref="D542:E542"/>
    <mergeCell ref="F542:G542"/>
    <mergeCell ref="J542:K542"/>
    <mergeCell ref="L540:M540"/>
    <mergeCell ref="B541:C541"/>
    <mergeCell ref="D541:E541"/>
    <mergeCell ref="F541:G541"/>
    <mergeCell ref="J541:K541"/>
    <mergeCell ref="L541:M541"/>
    <mergeCell ref="B540:C540"/>
    <mergeCell ref="D540:E540"/>
    <mergeCell ref="F540:G540"/>
    <mergeCell ref="J540:K540"/>
    <mergeCell ref="L538:M538"/>
    <mergeCell ref="B539:C539"/>
    <mergeCell ref="D539:E539"/>
    <mergeCell ref="F539:G539"/>
    <mergeCell ref="J539:K539"/>
    <mergeCell ref="L539:M539"/>
    <mergeCell ref="B538:C538"/>
    <mergeCell ref="D538:E538"/>
    <mergeCell ref="F538:G538"/>
    <mergeCell ref="J538:K538"/>
    <mergeCell ref="L548:M548"/>
    <mergeCell ref="B549:C549"/>
    <mergeCell ref="D549:E549"/>
    <mergeCell ref="F549:G549"/>
    <mergeCell ref="J549:K549"/>
    <mergeCell ref="L549:M549"/>
    <mergeCell ref="B548:C548"/>
    <mergeCell ref="D548:E548"/>
    <mergeCell ref="F548:G548"/>
    <mergeCell ref="J548:K548"/>
    <mergeCell ref="L546:M546"/>
    <mergeCell ref="B547:C547"/>
    <mergeCell ref="D547:E547"/>
    <mergeCell ref="F547:G547"/>
    <mergeCell ref="J547:K547"/>
    <mergeCell ref="L547:M547"/>
    <mergeCell ref="B546:C546"/>
    <mergeCell ref="D546:E546"/>
    <mergeCell ref="F546:G546"/>
    <mergeCell ref="J546:K546"/>
    <mergeCell ref="L544:M544"/>
    <mergeCell ref="B545:C545"/>
    <mergeCell ref="D545:E545"/>
    <mergeCell ref="F545:G545"/>
    <mergeCell ref="J545:K545"/>
    <mergeCell ref="L545:M545"/>
    <mergeCell ref="B544:C544"/>
    <mergeCell ref="D544:E544"/>
    <mergeCell ref="F544:G544"/>
    <mergeCell ref="J544:K544"/>
    <mergeCell ref="L554:M554"/>
    <mergeCell ref="B555:C555"/>
    <mergeCell ref="D555:E555"/>
    <mergeCell ref="F555:G555"/>
    <mergeCell ref="J555:K555"/>
    <mergeCell ref="L555:M555"/>
    <mergeCell ref="B554:C554"/>
    <mergeCell ref="D554:E554"/>
    <mergeCell ref="F554:G554"/>
    <mergeCell ref="J554:K554"/>
    <mergeCell ref="L552:M552"/>
    <mergeCell ref="B553:C553"/>
    <mergeCell ref="D553:E553"/>
    <mergeCell ref="F553:G553"/>
    <mergeCell ref="J553:K553"/>
    <mergeCell ref="L553:M553"/>
    <mergeCell ref="B552:C552"/>
    <mergeCell ref="D552:E552"/>
    <mergeCell ref="F552:G552"/>
    <mergeCell ref="J552:K552"/>
    <mergeCell ref="L550:M550"/>
    <mergeCell ref="B551:C551"/>
    <mergeCell ref="D551:E551"/>
    <mergeCell ref="F551:G551"/>
    <mergeCell ref="J551:K551"/>
    <mergeCell ref="L551:M551"/>
    <mergeCell ref="B550:C550"/>
    <mergeCell ref="D550:E550"/>
    <mergeCell ref="F550:G550"/>
    <mergeCell ref="J550:K550"/>
    <mergeCell ref="L560:M560"/>
    <mergeCell ref="B561:C561"/>
    <mergeCell ref="D561:E561"/>
    <mergeCell ref="F561:G561"/>
    <mergeCell ref="J561:K561"/>
    <mergeCell ref="L561:M561"/>
    <mergeCell ref="B560:C560"/>
    <mergeCell ref="D560:E560"/>
    <mergeCell ref="F560:G560"/>
    <mergeCell ref="J560:K560"/>
    <mergeCell ref="L558:M558"/>
    <mergeCell ref="B559:C559"/>
    <mergeCell ref="D559:E559"/>
    <mergeCell ref="F559:G559"/>
    <mergeCell ref="J559:K559"/>
    <mergeCell ref="L559:M559"/>
    <mergeCell ref="B558:C558"/>
    <mergeCell ref="D558:E558"/>
    <mergeCell ref="F558:G558"/>
    <mergeCell ref="J558:K558"/>
    <mergeCell ref="L556:M556"/>
    <mergeCell ref="B557:C557"/>
    <mergeCell ref="D557:E557"/>
    <mergeCell ref="F557:G557"/>
    <mergeCell ref="J557:K557"/>
    <mergeCell ref="L557:M557"/>
    <mergeCell ref="B556:C556"/>
    <mergeCell ref="D556:E556"/>
    <mergeCell ref="F556:G556"/>
    <mergeCell ref="J556:K556"/>
    <mergeCell ref="L566:M566"/>
    <mergeCell ref="B567:C567"/>
    <mergeCell ref="D567:E567"/>
    <mergeCell ref="F567:G567"/>
    <mergeCell ref="J567:K567"/>
    <mergeCell ref="L567:M567"/>
    <mergeCell ref="B566:C566"/>
    <mergeCell ref="D566:E566"/>
    <mergeCell ref="F566:G566"/>
    <mergeCell ref="J566:K566"/>
    <mergeCell ref="L564:M564"/>
    <mergeCell ref="B565:C565"/>
    <mergeCell ref="D565:E565"/>
    <mergeCell ref="F565:G565"/>
    <mergeCell ref="J565:K565"/>
    <mergeCell ref="L565:M565"/>
    <mergeCell ref="B564:C564"/>
    <mergeCell ref="D564:E564"/>
    <mergeCell ref="F564:G564"/>
    <mergeCell ref="J564:K564"/>
    <mergeCell ref="L562:M562"/>
    <mergeCell ref="B563:C563"/>
    <mergeCell ref="D563:E563"/>
    <mergeCell ref="F563:G563"/>
    <mergeCell ref="J563:K563"/>
    <mergeCell ref="L563:M563"/>
    <mergeCell ref="B562:C562"/>
    <mergeCell ref="D562:E562"/>
    <mergeCell ref="F562:G562"/>
    <mergeCell ref="J562:K562"/>
    <mergeCell ref="L572:M572"/>
    <mergeCell ref="B573:C573"/>
    <mergeCell ref="D573:E573"/>
    <mergeCell ref="F573:G573"/>
    <mergeCell ref="J573:K573"/>
    <mergeCell ref="L573:M573"/>
    <mergeCell ref="B572:C572"/>
    <mergeCell ref="D572:E572"/>
    <mergeCell ref="F572:G572"/>
    <mergeCell ref="J572:K572"/>
    <mergeCell ref="L570:M570"/>
    <mergeCell ref="B571:C571"/>
    <mergeCell ref="D571:E571"/>
    <mergeCell ref="F571:G571"/>
    <mergeCell ref="J571:K571"/>
    <mergeCell ref="L571:M571"/>
    <mergeCell ref="B570:C570"/>
    <mergeCell ref="D570:E570"/>
    <mergeCell ref="F570:G570"/>
    <mergeCell ref="J570:K570"/>
    <mergeCell ref="L568:M568"/>
    <mergeCell ref="B569:C569"/>
    <mergeCell ref="D569:E569"/>
    <mergeCell ref="F569:G569"/>
    <mergeCell ref="J569:K569"/>
    <mergeCell ref="L569:M569"/>
    <mergeCell ref="B568:C568"/>
    <mergeCell ref="D568:E568"/>
    <mergeCell ref="F568:G568"/>
    <mergeCell ref="J568:K568"/>
    <mergeCell ref="L578:M578"/>
    <mergeCell ref="B579:C579"/>
    <mergeCell ref="D579:E579"/>
    <mergeCell ref="F579:G579"/>
    <mergeCell ref="J579:K579"/>
    <mergeCell ref="L579:M579"/>
    <mergeCell ref="B578:C578"/>
    <mergeCell ref="D578:E578"/>
    <mergeCell ref="F578:G578"/>
    <mergeCell ref="J578:K578"/>
    <mergeCell ref="L576:M576"/>
    <mergeCell ref="B577:C577"/>
    <mergeCell ref="D577:E577"/>
    <mergeCell ref="F577:G577"/>
    <mergeCell ref="J577:K577"/>
    <mergeCell ref="L577:M577"/>
    <mergeCell ref="B576:C576"/>
    <mergeCell ref="D576:E576"/>
    <mergeCell ref="F576:G576"/>
    <mergeCell ref="J576:K576"/>
    <mergeCell ref="L574:M574"/>
    <mergeCell ref="B575:C575"/>
    <mergeCell ref="D575:E575"/>
    <mergeCell ref="F575:G575"/>
    <mergeCell ref="J575:K575"/>
    <mergeCell ref="L575:M575"/>
    <mergeCell ref="B574:C574"/>
    <mergeCell ref="D574:E574"/>
    <mergeCell ref="F574:G574"/>
    <mergeCell ref="J574:K574"/>
    <mergeCell ref="L584:M584"/>
    <mergeCell ref="B585:C585"/>
    <mergeCell ref="D585:E585"/>
    <mergeCell ref="F585:G585"/>
    <mergeCell ref="J585:K585"/>
    <mergeCell ref="L585:M585"/>
    <mergeCell ref="B584:C584"/>
    <mergeCell ref="D584:E584"/>
    <mergeCell ref="F584:G584"/>
    <mergeCell ref="J584:K584"/>
    <mergeCell ref="L582:M582"/>
    <mergeCell ref="B583:C583"/>
    <mergeCell ref="D583:E583"/>
    <mergeCell ref="F583:G583"/>
    <mergeCell ref="J583:K583"/>
    <mergeCell ref="L583:M583"/>
    <mergeCell ref="B582:C582"/>
    <mergeCell ref="D582:E582"/>
    <mergeCell ref="F582:G582"/>
    <mergeCell ref="J582:K582"/>
    <mergeCell ref="L580:M580"/>
    <mergeCell ref="B581:C581"/>
    <mergeCell ref="D581:E581"/>
    <mergeCell ref="F581:G581"/>
    <mergeCell ref="J581:K581"/>
    <mergeCell ref="L581:M581"/>
    <mergeCell ref="B580:C580"/>
    <mergeCell ref="D580:E580"/>
    <mergeCell ref="F580:G580"/>
    <mergeCell ref="J580:K580"/>
    <mergeCell ref="L590:M590"/>
    <mergeCell ref="B591:C591"/>
    <mergeCell ref="D591:E591"/>
    <mergeCell ref="F591:G591"/>
    <mergeCell ref="J591:K591"/>
    <mergeCell ref="L591:M591"/>
    <mergeCell ref="B590:C590"/>
    <mergeCell ref="D590:E590"/>
    <mergeCell ref="F590:G590"/>
    <mergeCell ref="J590:K590"/>
    <mergeCell ref="L588:M588"/>
    <mergeCell ref="B589:C589"/>
    <mergeCell ref="D589:E589"/>
    <mergeCell ref="F589:G589"/>
    <mergeCell ref="J589:K589"/>
    <mergeCell ref="L589:M589"/>
    <mergeCell ref="B588:C588"/>
    <mergeCell ref="D588:E588"/>
    <mergeCell ref="F588:G588"/>
    <mergeCell ref="J588:K588"/>
    <mergeCell ref="L586:M586"/>
    <mergeCell ref="B587:C587"/>
    <mergeCell ref="D587:E587"/>
    <mergeCell ref="F587:G587"/>
    <mergeCell ref="J587:K587"/>
    <mergeCell ref="L587:M587"/>
    <mergeCell ref="B586:C586"/>
    <mergeCell ref="D586:E586"/>
    <mergeCell ref="F586:G586"/>
    <mergeCell ref="J586:K586"/>
    <mergeCell ref="L596:M596"/>
    <mergeCell ref="B597:C597"/>
    <mergeCell ref="D597:E597"/>
    <mergeCell ref="F597:G597"/>
    <mergeCell ref="J597:K597"/>
    <mergeCell ref="L597:M597"/>
    <mergeCell ref="B596:C596"/>
    <mergeCell ref="D596:E596"/>
    <mergeCell ref="F596:G596"/>
    <mergeCell ref="J596:K596"/>
    <mergeCell ref="L594:M594"/>
    <mergeCell ref="B595:C595"/>
    <mergeCell ref="D595:E595"/>
    <mergeCell ref="F595:G595"/>
    <mergeCell ref="J595:K595"/>
    <mergeCell ref="L595:M595"/>
    <mergeCell ref="B594:C594"/>
    <mergeCell ref="D594:E594"/>
    <mergeCell ref="F594:G594"/>
    <mergeCell ref="J594:K594"/>
    <mergeCell ref="L592:M592"/>
    <mergeCell ref="B593:C593"/>
    <mergeCell ref="D593:E593"/>
    <mergeCell ref="F593:G593"/>
    <mergeCell ref="J593:K593"/>
    <mergeCell ref="L593:M593"/>
    <mergeCell ref="B592:C592"/>
    <mergeCell ref="D592:E592"/>
    <mergeCell ref="F592:G592"/>
    <mergeCell ref="J592:K592"/>
    <mergeCell ref="L602:M602"/>
    <mergeCell ref="B603:C603"/>
    <mergeCell ref="D603:E603"/>
    <mergeCell ref="F603:G603"/>
    <mergeCell ref="J603:K603"/>
    <mergeCell ref="L603:M603"/>
    <mergeCell ref="B602:C602"/>
    <mergeCell ref="D602:E602"/>
    <mergeCell ref="F602:G602"/>
    <mergeCell ref="J602:K602"/>
    <mergeCell ref="L600:M600"/>
    <mergeCell ref="B601:C601"/>
    <mergeCell ref="D601:E601"/>
    <mergeCell ref="F601:G601"/>
    <mergeCell ref="J601:K601"/>
    <mergeCell ref="L601:M601"/>
    <mergeCell ref="B600:C600"/>
    <mergeCell ref="D600:E600"/>
    <mergeCell ref="F600:G600"/>
    <mergeCell ref="J600:K600"/>
    <mergeCell ref="L598:M598"/>
    <mergeCell ref="B599:C599"/>
    <mergeCell ref="D599:E599"/>
    <mergeCell ref="F599:G599"/>
    <mergeCell ref="J599:K599"/>
    <mergeCell ref="L599:M599"/>
    <mergeCell ref="B598:C598"/>
    <mergeCell ref="D598:E598"/>
    <mergeCell ref="F598:G598"/>
    <mergeCell ref="J598:K598"/>
    <mergeCell ref="L608:M608"/>
    <mergeCell ref="B609:C609"/>
    <mergeCell ref="D609:E609"/>
    <mergeCell ref="F609:G609"/>
    <mergeCell ref="J609:K609"/>
    <mergeCell ref="L609:M609"/>
    <mergeCell ref="B608:C608"/>
    <mergeCell ref="D608:E608"/>
    <mergeCell ref="F608:G608"/>
    <mergeCell ref="J608:K608"/>
    <mergeCell ref="L606:M606"/>
    <mergeCell ref="B607:C607"/>
    <mergeCell ref="D607:E607"/>
    <mergeCell ref="F607:G607"/>
    <mergeCell ref="J607:K607"/>
    <mergeCell ref="L607:M607"/>
    <mergeCell ref="B606:C606"/>
    <mergeCell ref="D606:E606"/>
    <mergeCell ref="F606:G606"/>
    <mergeCell ref="J606:K606"/>
    <mergeCell ref="L604:M604"/>
    <mergeCell ref="B605:C605"/>
    <mergeCell ref="D605:E605"/>
    <mergeCell ref="F605:G605"/>
    <mergeCell ref="J605:K605"/>
    <mergeCell ref="L605:M605"/>
    <mergeCell ref="B604:C604"/>
    <mergeCell ref="D604:E604"/>
    <mergeCell ref="F604:G604"/>
    <mergeCell ref="J604:K604"/>
    <mergeCell ref="L614:M614"/>
    <mergeCell ref="B615:C615"/>
    <mergeCell ref="D615:E615"/>
    <mergeCell ref="F615:G615"/>
    <mergeCell ref="J615:K615"/>
    <mergeCell ref="L615:M615"/>
    <mergeCell ref="B614:C614"/>
    <mergeCell ref="D614:E614"/>
    <mergeCell ref="F614:G614"/>
    <mergeCell ref="J614:K614"/>
    <mergeCell ref="L612:M612"/>
    <mergeCell ref="B613:C613"/>
    <mergeCell ref="D613:E613"/>
    <mergeCell ref="F613:G613"/>
    <mergeCell ref="J613:K613"/>
    <mergeCell ref="L613:M613"/>
    <mergeCell ref="B612:C612"/>
    <mergeCell ref="D612:E612"/>
    <mergeCell ref="F612:G612"/>
    <mergeCell ref="J612:K612"/>
    <mergeCell ref="L610:M610"/>
    <mergeCell ref="B611:C611"/>
    <mergeCell ref="D611:E611"/>
    <mergeCell ref="F611:G611"/>
    <mergeCell ref="J611:K611"/>
    <mergeCell ref="L611:M611"/>
    <mergeCell ref="B610:C610"/>
    <mergeCell ref="D610:E610"/>
    <mergeCell ref="F610:G610"/>
    <mergeCell ref="J610:K610"/>
    <mergeCell ref="L620:M620"/>
    <mergeCell ref="B621:C621"/>
    <mergeCell ref="D621:E621"/>
    <mergeCell ref="F621:G621"/>
    <mergeCell ref="J621:K621"/>
    <mergeCell ref="L621:M621"/>
    <mergeCell ref="B620:C620"/>
    <mergeCell ref="D620:E620"/>
    <mergeCell ref="F620:G620"/>
    <mergeCell ref="J620:K620"/>
    <mergeCell ref="L618:M618"/>
    <mergeCell ref="B619:C619"/>
    <mergeCell ref="D619:E619"/>
    <mergeCell ref="F619:G619"/>
    <mergeCell ref="J619:K619"/>
    <mergeCell ref="L619:M619"/>
    <mergeCell ref="B618:C618"/>
    <mergeCell ref="D618:E618"/>
    <mergeCell ref="F618:G618"/>
    <mergeCell ref="J618:K618"/>
    <mergeCell ref="L616:M616"/>
    <mergeCell ref="B617:C617"/>
    <mergeCell ref="D617:E617"/>
    <mergeCell ref="F617:G617"/>
    <mergeCell ref="J617:K617"/>
    <mergeCell ref="L617:M617"/>
    <mergeCell ref="B616:C616"/>
    <mergeCell ref="D616:E616"/>
    <mergeCell ref="F616:G616"/>
    <mergeCell ref="J616:K616"/>
    <mergeCell ref="L626:M626"/>
    <mergeCell ref="B627:C627"/>
    <mergeCell ref="D627:E627"/>
    <mergeCell ref="F627:G627"/>
    <mergeCell ref="J627:K627"/>
    <mergeCell ref="L627:M627"/>
    <mergeCell ref="B626:C626"/>
    <mergeCell ref="D626:E626"/>
    <mergeCell ref="F626:G626"/>
    <mergeCell ref="J626:K626"/>
    <mergeCell ref="L624:M624"/>
    <mergeCell ref="B625:C625"/>
    <mergeCell ref="D625:E625"/>
    <mergeCell ref="F625:G625"/>
    <mergeCell ref="J625:K625"/>
    <mergeCell ref="L625:M625"/>
    <mergeCell ref="B624:C624"/>
    <mergeCell ref="D624:E624"/>
    <mergeCell ref="F624:G624"/>
    <mergeCell ref="J624:K624"/>
    <mergeCell ref="L622:M622"/>
    <mergeCell ref="B623:C623"/>
    <mergeCell ref="D623:E623"/>
    <mergeCell ref="F623:G623"/>
    <mergeCell ref="J623:K623"/>
    <mergeCell ref="L623:M623"/>
    <mergeCell ref="B622:C622"/>
    <mergeCell ref="D622:E622"/>
    <mergeCell ref="F622:G622"/>
    <mergeCell ref="J622:K622"/>
    <mergeCell ref="L632:M632"/>
    <mergeCell ref="B633:C633"/>
    <mergeCell ref="D633:E633"/>
    <mergeCell ref="F633:G633"/>
    <mergeCell ref="J633:K633"/>
    <mergeCell ref="L633:M633"/>
    <mergeCell ref="B632:C632"/>
    <mergeCell ref="D632:E632"/>
    <mergeCell ref="F632:G632"/>
    <mergeCell ref="J632:K632"/>
    <mergeCell ref="L630:M630"/>
    <mergeCell ref="B631:C631"/>
    <mergeCell ref="D631:E631"/>
    <mergeCell ref="F631:G631"/>
    <mergeCell ref="J631:K631"/>
    <mergeCell ref="L631:M631"/>
    <mergeCell ref="B630:C630"/>
    <mergeCell ref="D630:E630"/>
    <mergeCell ref="F630:G630"/>
    <mergeCell ref="J630:K630"/>
    <mergeCell ref="L628:M628"/>
    <mergeCell ref="B629:C629"/>
    <mergeCell ref="D629:E629"/>
    <mergeCell ref="F629:G629"/>
    <mergeCell ref="J629:K629"/>
    <mergeCell ref="L629:M629"/>
    <mergeCell ref="B628:C628"/>
    <mergeCell ref="D628:E628"/>
    <mergeCell ref="F628:G628"/>
    <mergeCell ref="J628:K628"/>
    <mergeCell ref="L638:M638"/>
    <mergeCell ref="B639:C639"/>
    <mergeCell ref="D639:E639"/>
    <mergeCell ref="F639:G639"/>
    <mergeCell ref="J639:K639"/>
    <mergeCell ref="L639:M639"/>
    <mergeCell ref="B638:C638"/>
    <mergeCell ref="D638:E638"/>
    <mergeCell ref="F638:G638"/>
    <mergeCell ref="J638:K638"/>
    <mergeCell ref="L636:M636"/>
    <mergeCell ref="B637:C637"/>
    <mergeCell ref="D637:E637"/>
    <mergeCell ref="F637:G637"/>
    <mergeCell ref="J637:K637"/>
    <mergeCell ref="L637:M637"/>
    <mergeCell ref="B636:C636"/>
    <mergeCell ref="D636:E636"/>
    <mergeCell ref="F636:G636"/>
    <mergeCell ref="J636:K636"/>
    <mergeCell ref="L634:M634"/>
    <mergeCell ref="B635:C635"/>
    <mergeCell ref="D635:E635"/>
    <mergeCell ref="F635:G635"/>
    <mergeCell ref="J635:K635"/>
    <mergeCell ref="L635:M635"/>
    <mergeCell ref="B634:C634"/>
    <mergeCell ref="D634:E634"/>
    <mergeCell ref="F634:G634"/>
    <mergeCell ref="J634:K634"/>
    <mergeCell ref="L644:M644"/>
    <mergeCell ref="B645:C645"/>
    <mergeCell ref="D645:E645"/>
    <mergeCell ref="F645:G645"/>
    <mergeCell ref="J645:K645"/>
    <mergeCell ref="L645:M645"/>
    <mergeCell ref="B644:C644"/>
    <mergeCell ref="D644:E644"/>
    <mergeCell ref="F644:G644"/>
    <mergeCell ref="J644:K644"/>
    <mergeCell ref="L642:M642"/>
    <mergeCell ref="B643:C643"/>
    <mergeCell ref="D643:E643"/>
    <mergeCell ref="F643:G643"/>
    <mergeCell ref="J643:K643"/>
    <mergeCell ref="L643:M643"/>
    <mergeCell ref="B642:C642"/>
    <mergeCell ref="D642:E642"/>
    <mergeCell ref="F642:G642"/>
    <mergeCell ref="J642:K642"/>
    <mergeCell ref="L640:M640"/>
    <mergeCell ref="B641:C641"/>
    <mergeCell ref="D641:E641"/>
    <mergeCell ref="F641:G641"/>
    <mergeCell ref="J641:K641"/>
    <mergeCell ref="L641:M641"/>
    <mergeCell ref="B640:C640"/>
    <mergeCell ref="D640:E640"/>
    <mergeCell ref="F640:G640"/>
    <mergeCell ref="J640:K640"/>
    <mergeCell ref="L650:M650"/>
    <mergeCell ref="B651:C651"/>
    <mergeCell ref="D651:E651"/>
    <mergeCell ref="F651:G651"/>
    <mergeCell ref="J651:K651"/>
    <mergeCell ref="L651:M651"/>
    <mergeCell ref="B650:C650"/>
    <mergeCell ref="D650:E650"/>
    <mergeCell ref="F650:G650"/>
    <mergeCell ref="J650:K650"/>
    <mergeCell ref="L648:M648"/>
    <mergeCell ref="B649:C649"/>
    <mergeCell ref="D649:E649"/>
    <mergeCell ref="F649:G649"/>
    <mergeCell ref="J649:K649"/>
    <mergeCell ref="L649:M649"/>
    <mergeCell ref="B648:C648"/>
    <mergeCell ref="D648:E648"/>
    <mergeCell ref="F648:G648"/>
    <mergeCell ref="J648:K648"/>
    <mergeCell ref="L646:M646"/>
    <mergeCell ref="B647:C647"/>
    <mergeCell ref="D647:E647"/>
    <mergeCell ref="F647:G647"/>
    <mergeCell ref="J647:K647"/>
    <mergeCell ref="L647:M647"/>
    <mergeCell ref="B646:C646"/>
    <mergeCell ref="D646:E646"/>
    <mergeCell ref="F646:G646"/>
    <mergeCell ref="J646:K646"/>
    <mergeCell ref="L656:M656"/>
    <mergeCell ref="B657:C657"/>
    <mergeCell ref="D657:E657"/>
    <mergeCell ref="F657:G657"/>
    <mergeCell ref="J657:K657"/>
    <mergeCell ref="L657:M657"/>
    <mergeCell ref="B656:C656"/>
    <mergeCell ref="D656:E656"/>
    <mergeCell ref="F656:G656"/>
    <mergeCell ref="J656:K656"/>
    <mergeCell ref="L654:M654"/>
    <mergeCell ref="B655:C655"/>
    <mergeCell ref="D655:E655"/>
    <mergeCell ref="F655:G655"/>
    <mergeCell ref="J655:K655"/>
    <mergeCell ref="L655:M655"/>
    <mergeCell ref="B654:C654"/>
    <mergeCell ref="D654:E654"/>
    <mergeCell ref="F654:G654"/>
    <mergeCell ref="J654:K654"/>
    <mergeCell ref="L652:M652"/>
    <mergeCell ref="B653:C653"/>
    <mergeCell ref="D653:E653"/>
    <mergeCell ref="F653:G653"/>
    <mergeCell ref="J653:K653"/>
    <mergeCell ref="L653:M653"/>
    <mergeCell ref="B652:C652"/>
    <mergeCell ref="D652:E652"/>
    <mergeCell ref="F652:G652"/>
    <mergeCell ref="J652:K652"/>
    <mergeCell ref="L662:M662"/>
    <mergeCell ref="B663:C663"/>
    <mergeCell ref="D663:E663"/>
    <mergeCell ref="F663:G663"/>
    <mergeCell ref="J663:K663"/>
    <mergeCell ref="L663:M663"/>
    <mergeCell ref="B662:C662"/>
    <mergeCell ref="D662:E662"/>
    <mergeCell ref="F662:G662"/>
    <mergeCell ref="J662:K662"/>
    <mergeCell ref="L660:M660"/>
    <mergeCell ref="B661:C661"/>
    <mergeCell ref="D661:E661"/>
    <mergeCell ref="F661:G661"/>
    <mergeCell ref="J661:K661"/>
    <mergeCell ref="L661:M661"/>
    <mergeCell ref="B660:C660"/>
    <mergeCell ref="D660:E660"/>
    <mergeCell ref="F660:G660"/>
    <mergeCell ref="J660:K660"/>
    <mergeCell ref="L658:M658"/>
    <mergeCell ref="B659:C659"/>
    <mergeCell ref="D659:E659"/>
    <mergeCell ref="F659:G659"/>
    <mergeCell ref="J659:K659"/>
    <mergeCell ref="L659:M659"/>
    <mergeCell ref="B658:C658"/>
    <mergeCell ref="D658:E658"/>
    <mergeCell ref="F658:G658"/>
    <mergeCell ref="J658:K658"/>
    <mergeCell ref="L668:M668"/>
    <mergeCell ref="B669:C669"/>
    <mergeCell ref="D669:E669"/>
    <mergeCell ref="F669:G669"/>
    <mergeCell ref="J669:K669"/>
    <mergeCell ref="L669:M669"/>
    <mergeCell ref="B668:C668"/>
    <mergeCell ref="D668:E668"/>
    <mergeCell ref="F668:G668"/>
    <mergeCell ref="J668:K668"/>
    <mergeCell ref="L666:M666"/>
    <mergeCell ref="B667:C667"/>
    <mergeCell ref="D667:E667"/>
    <mergeCell ref="F667:G667"/>
    <mergeCell ref="J667:K667"/>
    <mergeCell ref="L667:M667"/>
    <mergeCell ref="B666:C666"/>
    <mergeCell ref="D666:E666"/>
    <mergeCell ref="F666:G666"/>
    <mergeCell ref="J666:K666"/>
    <mergeCell ref="L664:M664"/>
    <mergeCell ref="B665:C665"/>
    <mergeCell ref="D665:E665"/>
    <mergeCell ref="F665:G665"/>
    <mergeCell ref="J665:K665"/>
    <mergeCell ref="L665:M665"/>
    <mergeCell ref="B664:C664"/>
    <mergeCell ref="D664:E664"/>
    <mergeCell ref="F664:G664"/>
    <mergeCell ref="J664:K664"/>
    <mergeCell ref="B675:C675"/>
    <mergeCell ref="D675:E675"/>
    <mergeCell ref="F675:G675"/>
    <mergeCell ref="J675:K675"/>
    <mergeCell ref="L675:M675"/>
    <mergeCell ref="L673:M673"/>
    <mergeCell ref="B672:C672"/>
    <mergeCell ref="B674:C674"/>
    <mergeCell ref="D674:E674"/>
    <mergeCell ref="F674:G674"/>
    <mergeCell ref="J674:K674"/>
    <mergeCell ref="L674:M674"/>
    <mergeCell ref="B673:C673"/>
    <mergeCell ref="D673:E673"/>
    <mergeCell ref="F673:G673"/>
    <mergeCell ref="J673:K673"/>
    <mergeCell ref="D672:E672"/>
    <mergeCell ref="F672:G672"/>
    <mergeCell ref="L672:M672"/>
    <mergeCell ref="B671:C671"/>
    <mergeCell ref="D671:E671"/>
    <mergeCell ref="F671:G671"/>
    <mergeCell ref="L671:M671"/>
    <mergeCell ref="B670:C670"/>
    <mergeCell ref="D670:E670"/>
    <mergeCell ref="F670:G670"/>
    <mergeCell ref="L670:M670"/>
    <mergeCell ref="L680:M680"/>
    <mergeCell ref="B681:C681"/>
    <mergeCell ref="D681:E681"/>
    <mergeCell ref="F681:G681"/>
    <mergeCell ref="J681:K681"/>
    <mergeCell ref="L681:M681"/>
    <mergeCell ref="B680:C680"/>
    <mergeCell ref="D680:E680"/>
    <mergeCell ref="F680:G680"/>
    <mergeCell ref="J680:K680"/>
    <mergeCell ref="L678:M678"/>
    <mergeCell ref="B679:C679"/>
    <mergeCell ref="D679:E679"/>
    <mergeCell ref="F679:G679"/>
    <mergeCell ref="J679:K679"/>
    <mergeCell ref="L679:M679"/>
    <mergeCell ref="B678:C678"/>
    <mergeCell ref="D678:E678"/>
    <mergeCell ref="F678:G678"/>
    <mergeCell ref="J678:K678"/>
    <mergeCell ref="L676:M676"/>
    <mergeCell ref="B677:C677"/>
    <mergeCell ref="D677:E677"/>
    <mergeCell ref="F677:G677"/>
    <mergeCell ref="J677:K677"/>
    <mergeCell ref="L677:M677"/>
    <mergeCell ref="B676:C676"/>
    <mergeCell ref="D676:E676"/>
    <mergeCell ref="F676:G676"/>
    <mergeCell ref="J676:K676"/>
    <mergeCell ref="L686:M686"/>
    <mergeCell ref="B687:C687"/>
    <mergeCell ref="D687:E687"/>
    <mergeCell ref="F687:G687"/>
    <mergeCell ref="J687:K687"/>
    <mergeCell ref="L687:M687"/>
    <mergeCell ref="B686:C686"/>
    <mergeCell ref="D686:E686"/>
    <mergeCell ref="F686:G686"/>
    <mergeCell ref="J686:K686"/>
    <mergeCell ref="L684:M684"/>
    <mergeCell ref="B685:C685"/>
    <mergeCell ref="D685:E685"/>
    <mergeCell ref="F685:G685"/>
    <mergeCell ref="J685:K685"/>
    <mergeCell ref="L685:M685"/>
    <mergeCell ref="B684:C684"/>
    <mergeCell ref="D684:E684"/>
    <mergeCell ref="F684:G684"/>
    <mergeCell ref="J684:K684"/>
    <mergeCell ref="L682:M682"/>
    <mergeCell ref="B683:C683"/>
    <mergeCell ref="D683:E683"/>
    <mergeCell ref="F683:G683"/>
    <mergeCell ref="J683:K683"/>
    <mergeCell ref="L683:M683"/>
    <mergeCell ref="B682:C682"/>
    <mergeCell ref="D682:E682"/>
    <mergeCell ref="F682:G682"/>
    <mergeCell ref="J682:K682"/>
    <mergeCell ref="L692:M692"/>
    <mergeCell ref="B693:C693"/>
    <mergeCell ref="D693:E693"/>
    <mergeCell ref="F693:G693"/>
    <mergeCell ref="J693:K693"/>
    <mergeCell ref="L693:M693"/>
    <mergeCell ref="B692:C692"/>
    <mergeCell ref="D692:E692"/>
    <mergeCell ref="F692:G692"/>
    <mergeCell ref="J692:K692"/>
    <mergeCell ref="L690:M690"/>
    <mergeCell ref="B691:C691"/>
    <mergeCell ref="D691:E691"/>
    <mergeCell ref="F691:G691"/>
    <mergeCell ref="J691:K691"/>
    <mergeCell ref="L691:M691"/>
    <mergeCell ref="B690:C690"/>
    <mergeCell ref="D690:E690"/>
    <mergeCell ref="F690:G690"/>
    <mergeCell ref="J690:K690"/>
    <mergeCell ref="L688:M688"/>
    <mergeCell ref="B689:C689"/>
    <mergeCell ref="D689:E689"/>
    <mergeCell ref="F689:G689"/>
    <mergeCell ref="J689:K689"/>
    <mergeCell ref="L689:M689"/>
    <mergeCell ref="B688:C688"/>
    <mergeCell ref="D688:E688"/>
    <mergeCell ref="F688:G688"/>
    <mergeCell ref="J688:K688"/>
    <mergeCell ref="L698:M698"/>
    <mergeCell ref="B699:C699"/>
    <mergeCell ref="D699:E699"/>
    <mergeCell ref="F699:G699"/>
    <mergeCell ref="J699:K699"/>
    <mergeCell ref="L699:M699"/>
    <mergeCell ref="B698:C698"/>
    <mergeCell ref="D698:E698"/>
    <mergeCell ref="F698:G698"/>
    <mergeCell ref="J698:K698"/>
    <mergeCell ref="L696:M696"/>
    <mergeCell ref="B697:C697"/>
    <mergeCell ref="D697:E697"/>
    <mergeCell ref="F697:G697"/>
    <mergeCell ref="J697:K697"/>
    <mergeCell ref="L697:M697"/>
    <mergeCell ref="B696:C696"/>
    <mergeCell ref="D696:E696"/>
    <mergeCell ref="F696:G696"/>
    <mergeCell ref="J696:K696"/>
    <mergeCell ref="L694:M694"/>
    <mergeCell ref="B695:C695"/>
    <mergeCell ref="D695:E695"/>
    <mergeCell ref="F695:G695"/>
    <mergeCell ref="J695:K695"/>
    <mergeCell ref="L695:M695"/>
    <mergeCell ref="B694:C694"/>
    <mergeCell ref="D694:E694"/>
    <mergeCell ref="F694:G694"/>
    <mergeCell ref="J694:K694"/>
    <mergeCell ref="L704:M704"/>
    <mergeCell ref="B705:C705"/>
    <mergeCell ref="D705:E705"/>
    <mergeCell ref="F705:G705"/>
    <mergeCell ref="J705:K705"/>
    <mergeCell ref="L705:M705"/>
    <mergeCell ref="B704:C704"/>
    <mergeCell ref="D704:E704"/>
    <mergeCell ref="F704:G704"/>
    <mergeCell ref="J704:K704"/>
    <mergeCell ref="L702:M702"/>
    <mergeCell ref="B703:C703"/>
    <mergeCell ref="D703:E703"/>
    <mergeCell ref="F703:G703"/>
    <mergeCell ref="J703:K703"/>
    <mergeCell ref="L703:M703"/>
    <mergeCell ref="B702:C702"/>
    <mergeCell ref="D702:E702"/>
    <mergeCell ref="F702:G702"/>
    <mergeCell ref="J702:K702"/>
    <mergeCell ref="L700:M700"/>
    <mergeCell ref="B701:C701"/>
    <mergeCell ref="D701:E701"/>
    <mergeCell ref="F701:G701"/>
    <mergeCell ref="J701:K701"/>
    <mergeCell ref="L701:M701"/>
    <mergeCell ref="B700:C700"/>
    <mergeCell ref="D700:E700"/>
    <mergeCell ref="F700:G700"/>
    <mergeCell ref="J700:K700"/>
    <mergeCell ref="L710:M710"/>
    <mergeCell ref="B711:C711"/>
    <mergeCell ref="D711:E711"/>
    <mergeCell ref="F711:G711"/>
    <mergeCell ref="J711:K711"/>
    <mergeCell ref="L711:M711"/>
    <mergeCell ref="B710:C710"/>
    <mergeCell ref="D710:E710"/>
    <mergeCell ref="F710:G710"/>
    <mergeCell ref="J710:K710"/>
    <mergeCell ref="L708:M708"/>
    <mergeCell ref="B709:C709"/>
    <mergeCell ref="D709:E709"/>
    <mergeCell ref="F709:G709"/>
    <mergeCell ref="J709:K709"/>
    <mergeCell ref="L709:M709"/>
    <mergeCell ref="B708:C708"/>
    <mergeCell ref="D708:E708"/>
    <mergeCell ref="F708:G708"/>
    <mergeCell ref="J708:K708"/>
    <mergeCell ref="L706:M706"/>
    <mergeCell ref="B707:C707"/>
    <mergeCell ref="D707:E707"/>
    <mergeCell ref="F707:G707"/>
    <mergeCell ref="J707:K707"/>
    <mergeCell ref="L707:M707"/>
    <mergeCell ref="B706:C706"/>
    <mergeCell ref="D706:E706"/>
    <mergeCell ref="F706:G706"/>
    <mergeCell ref="J706:K706"/>
    <mergeCell ref="L716:M716"/>
    <mergeCell ref="B717:C717"/>
    <mergeCell ref="D717:E717"/>
    <mergeCell ref="F717:G717"/>
    <mergeCell ref="J717:K717"/>
    <mergeCell ref="L717:M717"/>
    <mergeCell ref="B716:C716"/>
    <mergeCell ref="D716:E716"/>
    <mergeCell ref="F716:G716"/>
    <mergeCell ref="J716:K716"/>
    <mergeCell ref="L714:M714"/>
    <mergeCell ref="B715:C715"/>
    <mergeCell ref="D715:E715"/>
    <mergeCell ref="F715:G715"/>
    <mergeCell ref="J715:K715"/>
    <mergeCell ref="L715:M715"/>
    <mergeCell ref="B714:C714"/>
    <mergeCell ref="D714:E714"/>
    <mergeCell ref="F714:G714"/>
    <mergeCell ref="J714:K714"/>
    <mergeCell ref="L712:M712"/>
    <mergeCell ref="B713:C713"/>
    <mergeCell ref="D713:E713"/>
    <mergeCell ref="F713:G713"/>
    <mergeCell ref="J713:K713"/>
    <mergeCell ref="L713:M713"/>
    <mergeCell ref="B712:C712"/>
    <mergeCell ref="D712:E712"/>
    <mergeCell ref="F712:G712"/>
    <mergeCell ref="J712:K712"/>
    <mergeCell ref="L722:M722"/>
    <mergeCell ref="B723:C723"/>
    <mergeCell ref="D723:E723"/>
    <mergeCell ref="F723:G723"/>
    <mergeCell ref="J723:K723"/>
    <mergeCell ref="L723:M723"/>
    <mergeCell ref="B722:C722"/>
    <mergeCell ref="D722:E722"/>
    <mergeCell ref="F722:G722"/>
    <mergeCell ref="J722:K722"/>
    <mergeCell ref="L720:M720"/>
    <mergeCell ref="B721:C721"/>
    <mergeCell ref="D721:E721"/>
    <mergeCell ref="F721:G721"/>
    <mergeCell ref="J721:K721"/>
    <mergeCell ref="L721:M721"/>
    <mergeCell ref="B720:C720"/>
    <mergeCell ref="D720:E720"/>
    <mergeCell ref="F720:G720"/>
    <mergeCell ref="J720:K720"/>
    <mergeCell ref="L718:M718"/>
    <mergeCell ref="B719:C719"/>
    <mergeCell ref="D719:E719"/>
    <mergeCell ref="F719:G719"/>
    <mergeCell ref="J719:K719"/>
    <mergeCell ref="L719:M719"/>
    <mergeCell ref="B718:C718"/>
    <mergeCell ref="D718:E718"/>
    <mergeCell ref="F718:G718"/>
    <mergeCell ref="J718:K718"/>
    <mergeCell ref="L728:M728"/>
    <mergeCell ref="B729:C729"/>
    <mergeCell ref="D729:E729"/>
    <mergeCell ref="F729:G729"/>
    <mergeCell ref="J729:K729"/>
    <mergeCell ref="L729:M729"/>
    <mergeCell ref="B728:C728"/>
    <mergeCell ref="D728:E728"/>
    <mergeCell ref="F728:G728"/>
    <mergeCell ref="J728:K728"/>
    <mergeCell ref="L726:M726"/>
    <mergeCell ref="B727:C727"/>
    <mergeCell ref="D727:E727"/>
    <mergeCell ref="F727:G727"/>
    <mergeCell ref="J727:K727"/>
    <mergeCell ref="L727:M727"/>
    <mergeCell ref="B726:C726"/>
    <mergeCell ref="D726:E726"/>
    <mergeCell ref="F726:G726"/>
    <mergeCell ref="J726:K726"/>
    <mergeCell ref="L724:M724"/>
    <mergeCell ref="B725:C725"/>
    <mergeCell ref="D725:E725"/>
    <mergeCell ref="F725:G725"/>
    <mergeCell ref="J725:K725"/>
    <mergeCell ref="L725:M725"/>
    <mergeCell ref="B724:C724"/>
    <mergeCell ref="D724:E724"/>
    <mergeCell ref="F724:G724"/>
    <mergeCell ref="J724:K724"/>
    <mergeCell ref="L734:M734"/>
    <mergeCell ref="B735:C735"/>
    <mergeCell ref="D735:E735"/>
    <mergeCell ref="F735:G735"/>
    <mergeCell ref="J735:K735"/>
    <mergeCell ref="L735:M735"/>
    <mergeCell ref="B734:C734"/>
    <mergeCell ref="D734:E734"/>
    <mergeCell ref="F734:G734"/>
    <mergeCell ref="J734:K734"/>
    <mergeCell ref="L732:M732"/>
    <mergeCell ref="B733:C733"/>
    <mergeCell ref="D733:E733"/>
    <mergeCell ref="F733:G733"/>
    <mergeCell ref="J733:K733"/>
    <mergeCell ref="L733:M733"/>
    <mergeCell ref="B732:C732"/>
    <mergeCell ref="D732:E732"/>
    <mergeCell ref="F732:G732"/>
    <mergeCell ref="J732:K732"/>
    <mergeCell ref="L730:M730"/>
    <mergeCell ref="B731:C731"/>
    <mergeCell ref="D731:E731"/>
    <mergeCell ref="F731:G731"/>
    <mergeCell ref="J731:K731"/>
    <mergeCell ref="L731:M731"/>
    <mergeCell ref="B730:C730"/>
    <mergeCell ref="D730:E730"/>
    <mergeCell ref="F730:G730"/>
    <mergeCell ref="J730:K730"/>
    <mergeCell ref="L740:M740"/>
    <mergeCell ref="B741:C741"/>
    <mergeCell ref="D741:E741"/>
    <mergeCell ref="F741:G741"/>
    <mergeCell ref="J741:K741"/>
    <mergeCell ref="L741:M741"/>
    <mergeCell ref="B740:C740"/>
    <mergeCell ref="D740:E740"/>
    <mergeCell ref="F740:G740"/>
    <mergeCell ref="J740:K740"/>
    <mergeCell ref="L738:M738"/>
    <mergeCell ref="B739:C739"/>
    <mergeCell ref="D739:E739"/>
    <mergeCell ref="F739:G739"/>
    <mergeCell ref="J739:K739"/>
    <mergeCell ref="L739:M739"/>
    <mergeCell ref="B738:C738"/>
    <mergeCell ref="D738:E738"/>
    <mergeCell ref="F738:G738"/>
    <mergeCell ref="J738:K738"/>
    <mergeCell ref="L736:M736"/>
    <mergeCell ref="B737:C737"/>
    <mergeCell ref="D737:E737"/>
    <mergeCell ref="F737:G737"/>
    <mergeCell ref="J737:K737"/>
    <mergeCell ref="L737:M737"/>
    <mergeCell ref="B736:C736"/>
    <mergeCell ref="D736:E736"/>
    <mergeCell ref="F736:G736"/>
    <mergeCell ref="J736:K736"/>
    <mergeCell ref="L746:M746"/>
    <mergeCell ref="B747:C747"/>
    <mergeCell ref="D747:E747"/>
    <mergeCell ref="F747:G747"/>
    <mergeCell ref="J747:K747"/>
    <mergeCell ref="L747:M747"/>
    <mergeCell ref="B746:C746"/>
    <mergeCell ref="D746:E746"/>
    <mergeCell ref="F746:G746"/>
    <mergeCell ref="J746:K746"/>
    <mergeCell ref="L744:M744"/>
    <mergeCell ref="B745:C745"/>
    <mergeCell ref="D745:E745"/>
    <mergeCell ref="F745:G745"/>
    <mergeCell ref="J745:K745"/>
    <mergeCell ref="L745:M745"/>
    <mergeCell ref="B744:C744"/>
    <mergeCell ref="D744:E744"/>
    <mergeCell ref="F744:G744"/>
    <mergeCell ref="J744:K744"/>
    <mergeCell ref="L742:M742"/>
    <mergeCell ref="B743:C743"/>
    <mergeCell ref="D743:E743"/>
    <mergeCell ref="F743:G743"/>
    <mergeCell ref="J743:K743"/>
    <mergeCell ref="L743:M743"/>
    <mergeCell ref="B742:C742"/>
    <mergeCell ref="D742:E742"/>
    <mergeCell ref="F742:G742"/>
    <mergeCell ref="J742:K742"/>
    <mergeCell ref="L752:M752"/>
    <mergeCell ref="B753:C753"/>
    <mergeCell ref="D753:E753"/>
    <mergeCell ref="F753:G753"/>
    <mergeCell ref="J753:K753"/>
    <mergeCell ref="L753:M753"/>
    <mergeCell ref="B752:C752"/>
    <mergeCell ref="D752:E752"/>
    <mergeCell ref="F752:G752"/>
    <mergeCell ref="J752:K752"/>
    <mergeCell ref="L750:M750"/>
    <mergeCell ref="B751:C751"/>
    <mergeCell ref="D751:E751"/>
    <mergeCell ref="F751:G751"/>
    <mergeCell ref="J751:K751"/>
    <mergeCell ref="L751:M751"/>
    <mergeCell ref="B750:C750"/>
    <mergeCell ref="D750:E750"/>
    <mergeCell ref="F750:G750"/>
    <mergeCell ref="J750:K750"/>
    <mergeCell ref="L748:M748"/>
    <mergeCell ref="B749:C749"/>
    <mergeCell ref="D749:E749"/>
    <mergeCell ref="F749:G749"/>
    <mergeCell ref="J749:K749"/>
    <mergeCell ref="L749:M749"/>
    <mergeCell ref="B748:C748"/>
    <mergeCell ref="D748:E748"/>
    <mergeCell ref="F748:G748"/>
    <mergeCell ref="J748:K748"/>
    <mergeCell ref="L758:M758"/>
    <mergeCell ref="B759:C759"/>
    <mergeCell ref="D759:E759"/>
    <mergeCell ref="F759:G759"/>
    <mergeCell ref="J759:K759"/>
    <mergeCell ref="L759:M759"/>
    <mergeCell ref="B758:C758"/>
    <mergeCell ref="D758:E758"/>
    <mergeCell ref="F758:G758"/>
    <mergeCell ref="J758:K758"/>
    <mergeCell ref="L756:M756"/>
    <mergeCell ref="B757:C757"/>
    <mergeCell ref="D757:E757"/>
    <mergeCell ref="F757:G757"/>
    <mergeCell ref="J757:K757"/>
    <mergeCell ref="L757:M757"/>
    <mergeCell ref="B756:C756"/>
    <mergeCell ref="D756:E756"/>
    <mergeCell ref="F756:G756"/>
    <mergeCell ref="J756:K756"/>
    <mergeCell ref="L754:M754"/>
    <mergeCell ref="B755:C755"/>
    <mergeCell ref="D755:E755"/>
    <mergeCell ref="F755:G755"/>
    <mergeCell ref="J755:K755"/>
    <mergeCell ref="L755:M755"/>
    <mergeCell ref="B754:C754"/>
    <mergeCell ref="D754:E754"/>
    <mergeCell ref="F754:G754"/>
    <mergeCell ref="J754:K754"/>
    <mergeCell ref="L764:M764"/>
    <mergeCell ref="B765:C765"/>
    <mergeCell ref="D765:E765"/>
    <mergeCell ref="F765:G765"/>
    <mergeCell ref="J765:K765"/>
    <mergeCell ref="L765:M765"/>
    <mergeCell ref="B764:C764"/>
    <mergeCell ref="D764:E764"/>
    <mergeCell ref="F764:G764"/>
    <mergeCell ref="J764:K764"/>
    <mergeCell ref="L762:M762"/>
    <mergeCell ref="B763:C763"/>
    <mergeCell ref="D763:E763"/>
    <mergeCell ref="F763:G763"/>
    <mergeCell ref="J763:K763"/>
    <mergeCell ref="L763:M763"/>
    <mergeCell ref="B762:C762"/>
    <mergeCell ref="D762:E762"/>
    <mergeCell ref="F762:G762"/>
    <mergeCell ref="J762:K762"/>
    <mergeCell ref="L760:M760"/>
    <mergeCell ref="B761:C761"/>
    <mergeCell ref="D761:E761"/>
    <mergeCell ref="F761:G761"/>
    <mergeCell ref="J761:K761"/>
    <mergeCell ref="L761:M761"/>
    <mergeCell ref="B760:C760"/>
    <mergeCell ref="D760:E760"/>
    <mergeCell ref="F760:G760"/>
    <mergeCell ref="J760:K760"/>
    <mergeCell ref="L770:M770"/>
    <mergeCell ref="B771:C771"/>
    <mergeCell ref="D771:E771"/>
    <mergeCell ref="F771:G771"/>
    <mergeCell ref="J771:K771"/>
    <mergeCell ref="L771:M771"/>
    <mergeCell ref="B770:C770"/>
    <mergeCell ref="D770:E770"/>
    <mergeCell ref="F770:G770"/>
    <mergeCell ref="J770:K770"/>
    <mergeCell ref="L768:M768"/>
    <mergeCell ref="B769:C769"/>
    <mergeCell ref="D769:E769"/>
    <mergeCell ref="F769:G769"/>
    <mergeCell ref="J769:K769"/>
    <mergeCell ref="L769:M769"/>
    <mergeCell ref="B768:C768"/>
    <mergeCell ref="D768:E768"/>
    <mergeCell ref="F768:G768"/>
    <mergeCell ref="J768:K768"/>
    <mergeCell ref="L766:M766"/>
    <mergeCell ref="B767:C767"/>
    <mergeCell ref="D767:E767"/>
    <mergeCell ref="F767:G767"/>
    <mergeCell ref="J767:K767"/>
    <mergeCell ref="L767:M767"/>
    <mergeCell ref="B766:C766"/>
    <mergeCell ref="D766:E766"/>
    <mergeCell ref="F766:G766"/>
    <mergeCell ref="J766:K766"/>
    <mergeCell ref="L776:M776"/>
    <mergeCell ref="B777:C777"/>
    <mergeCell ref="D777:E777"/>
    <mergeCell ref="F777:G777"/>
    <mergeCell ref="J777:K777"/>
    <mergeCell ref="L777:M777"/>
    <mergeCell ref="B776:C776"/>
    <mergeCell ref="D776:E776"/>
    <mergeCell ref="F776:G776"/>
    <mergeCell ref="J776:K776"/>
    <mergeCell ref="L774:M774"/>
    <mergeCell ref="B775:C775"/>
    <mergeCell ref="D775:E775"/>
    <mergeCell ref="F775:G775"/>
    <mergeCell ref="J775:K775"/>
    <mergeCell ref="L775:M775"/>
    <mergeCell ref="B774:C774"/>
    <mergeCell ref="D774:E774"/>
    <mergeCell ref="F774:G774"/>
    <mergeCell ref="J774:K774"/>
    <mergeCell ref="L772:M772"/>
    <mergeCell ref="B773:C773"/>
    <mergeCell ref="D773:E773"/>
    <mergeCell ref="F773:G773"/>
    <mergeCell ref="J773:K773"/>
    <mergeCell ref="L773:M773"/>
    <mergeCell ref="B772:C772"/>
    <mergeCell ref="D772:E772"/>
    <mergeCell ref="F772:G772"/>
    <mergeCell ref="J772:K772"/>
    <mergeCell ref="L782:M782"/>
    <mergeCell ref="B783:C783"/>
    <mergeCell ref="D783:E783"/>
    <mergeCell ref="F783:G783"/>
    <mergeCell ref="J783:K783"/>
    <mergeCell ref="L783:M783"/>
    <mergeCell ref="B782:C782"/>
    <mergeCell ref="D782:E782"/>
    <mergeCell ref="F782:G782"/>
    <mergeCell ref="J782:K782"/>
    <mergeCell ref="L780:M780"/>
    <mergeCell ref="B781:C781"/>
    <mergeCell ref="D781:E781"/>
    <mergeCell ref="F781:G781"/>
    <mergeCell ref="J781:K781"/>
    <mergeCell ref="L781:M781"/>
    <mergeCell ref="B780:C780"/>
    <mergeCell ref="D780:E780"/>
    <mergeCell ref="F780:G780"/>
    <mergeCell ref="J780:K780"/>
    <mergeCell ref="L778:M778"/>
    <mergeCell ref="B779:C779"/>
    <mergeCell ref="D779:E779"/>
    <mergeCell ref="F779:G779"/>
    <mergeCell ref="J779:K779"/>
    <mergeCell ref="L779:M779"/>
    <mergeCell ref="B778:C778"/>
    <mergeCell ref="D778:E778"/>
    <mergeCell ref="F778:G778"/>
    <mergeCell ref="J778:K778"/>
    <mergeCell ref="L788:M788"/>
    <mergeCell ref="B789:C789"/>
    <mergeCell ref="D789:E789"/>
    <mergeCell ref="F789:G789"/>
    <mergeCell ref="J789:K789"/>
    <mergeCell ref="L789:M789"/>
    <mergeCell ref="B788:C788"/>
    <mergeCell ref="D788:E788"/>
    <mergeCell ref="F788:G788"/>
    <mergeCell ref="J788:K788"/>
    <mergeCell ref="L786:M786"/>
    <mergeCell ref="B787:C787"/>
    <mergeCell ref="D787:E787"/>
    <mergeCell ref="F787:G787"/>
    <mergeCell ref="J787:K787"/>
    <mergeCell ref="L787:M787"/>
    <mergeCell ref="B786:C786"/>
    <mergeCell ref="D786:E786"/>
    <mergeCell ref="F786:G786"/>
    <mergeCell ref="J786:K786"/>
    <mergeCell ref="L784:M784"/>
    <mergeCell ref="B785:C785"/>
    <mergeCell ref="D785:E785"/>
    <mergeCell ref="F785:G785"/>
    <mergeCell ref="J785:K785"/>
    <mergeCell ref="L785:M785"/>
    <mergeCell ref="B784:C784"/>
    <mergeCell ref="D784:E784"/>
    <mergeCell ref="F784:G784"/>
    <mergeCell ref="J784:K784"/>
    <mergeCell ref="L794:M794"/>
    <mergeCell ref="B795:C795"/>
    <mergeCell ref="D795:E795"/>
    <mergeCell ref="F795:G795"/>
    <mergeCell ref="J795:K795"/>
    <mergeCell ref="L795:M795"/>
    <mergeCell ref="B794:C794"/>
    <mergeCell ref="D794:E794"/>
    <mergeCell ref="F794:G794"/>
    <mergeCell ref="J794:K794"/>
    <mergeCell ref="L792:M792"/>
    <mergeCell ref="B793:C793"/>
    <mergeCell ref="D793:E793"/>
    <mergeCell ref="F793:G793"/>
    <mergeCell ref="J793:K793"/>
    <mergeCell ref="L793:M793"/>
    <mergeCell ref="B792:C792"/>
    <mergeCell ref="D792:E792"/>
    <mergeCell ref="F792:G792"/>
    <mergeCell ref="J792:K792"/>
    <mergeCell ref="L790:M790"/>
    <mergeCell ref="B791:C791"/>
    <mergeCell ref="D791:E791"/>
    <mergeCell ref="F791:G791"/>
    <mergeCell ref="J791:K791"/>
    <mergeCell ref="L791:M791"/>
    <mergeCell ref="B790:C790"/>
    <mergeCell ref="D790:E790"/>
    <mergeCell ref="F790:G790"/>
    <mergeCell ref="J790:K790"/>
    <mergeCell ref="L800:M800"/>
    <mergeCell ref="B801:C801"/>
    <mergeCell ref="D801:E801"/>
    <mergeCell ref="F801:G801"/>
    <mergeCell ref="J801:K801"/>
    <mergeCell ref="L801:M801"/>
    <mergeCell ref="B800:C800"/>
    <mergeCell ref="D800:E800"/>
    <mergeCell ref="F800:G800"/>
    <mergeCell ref="J800:K800"/>
    <mergeCell ref="L798:M798"/>
    <mergeCell ref="B799:C799"/>
    <mergeCell ref="D799:E799"/>
    <mergeCell ref="F799:G799"/>
    <mergeCell ref="J799:K799"/>
    <mergeCell ref="L799:M799"/>
    <mergeCell ref="B798:C798"/>
    <mergeCell ref="D798:E798"/>
    <mergeCell ref="F798:G798"/>
    <mergeCell ref="J798:K798"/>
    <mergeCell ref="L796:M796"/>
    <mergeCell ref="B797:C797"/>
    <mergeCell ref="D797:E797"/>
    <mergeCell ref="F797:G797"/>
    <mergeCell ref="J797:K797"/>
    <mergeCell ref="L797:M797"/>
    <mergeCell ref="B796:C796"/>
    <mergeCell ref="D796:E796"/>
    <mergeCell ref="F796:G796"/>
    <mergeCell ref="J796:K796"/>
    <mergeCell ref="L806:M806"/>
    <mergeCell ref="B807:C807"/>
    <mergeCell ref="D807:E807"/>
    <mergeCell ref="F807:G807"/>
    <mergeCell ref="J807:K807"/>
    <mergeCell ref="L807:M807"/>
    <mergeCell ref="B806:C806"/>
    <mergeCell ref="D806:E806"/>
    <mergeCell ref="F806:G806"/>
    <mergeCell ref="J806:K806"/>
    <mergeCell ref="L804:M804"/>
    <mergeCell ref="B805:C805"/>
    <mergeCell ref="D805:E805"/>
    <mergeCell ref="F805:G805"/>
    <mergeCell ref="J805:K805"/>
    <mergeCell ref="L805:M805"/>
    <mergeCell ref="B804:C804"/>
    <mergeCell ref="D804:E804"/>
    <mergeCell ref="F804:G804"/>
    <mergeCell ref="J804:K804"/>
    <mergeCell ref="L802:M802"/>
    <mergeCell ref="B803:C803"/>
    <mergeCell ref="D803:E803"/>
    <mergeCell ref="F803:G803"/>
    <mergeCell ref="J803:K803"/>
    <mergeCell ref="L803:M803"/>
    <mergeCell ref="B802:C802"/>
    <mergeCell ref="D802:E802"/>
    <mergeCell ref="F802:G802"/>
    <mergeCell ref="J802:K802"/>
    <mergeCell ref="L812:M812"/>
    <mergeCell ref="B813:C813"/>
    <mergeCell ref="D813:E813"/>
    <mergeCell ref="F813:G813"/>
    <mergeCell ref="J813:K813"/>
    <mergeCell ref="L813:M813"/>
    <mergeCell ref="B812:C812"/>
    <mergeCell ref="D812:E812"/>
    <mergeCell ref="F812:G812"/>
    <mergeCell ref="J812:K812"/>
    <mergeCell ref="L810:M810"/>
    <mergeCell ref="B811:C811"/>
    <mergeCell ref="D811:E811"/>
    <mergeCell ref="F811:G811"/>
    <mergeCell ref="J811:K811"/>
    <mergeCell ref="L811:M811"/>
    <mergeCell ref="B810:C810"/>
    <mergeCell ref="D810:E810"/>
    <mergeCell ref="F810:G810"/>
    <mergeCell ref="J810:K810"/>
    <mergeCell ref="L808:M808"/>
    <mergeCell ref="B809:C809"/>
    <mergeCell ref="D809:E809"/>
    <mergeCell ref="F809:G809"/>
    <mergeCell ref="J809:K809"/>
    <mergeCell ref="L809:M809"/>
    <mergeCell ref="B808:C808"/>
    <mergeCell ref="D808:E808"/>
    <mergeCell ref="F808:G808"/>
    <mergeCell ref="J808:K808"/>
    <mergeCell ref="L818:M818"/>
    <mergeCell ref="B819:C819"/>
    <mergeCell ref="D819:E819"/>
    <mergeCell ref="F819:G819"/>
    <mergeCell ref="J819:K819"/>
    <mergeCell ref="L819:M819"/>
    <mergeCell ref="B818:C818"/>
    <mergeCell ref="D818:E818"/>
    <mergeCell ref="F818:G818"/>
    <mergeCell ref="J818:K818"/>
    <mergeCell ref="L816:M816"/>
    <mergeCell ref="B817:C817"/>
    <mergeCell ref="D817:E817"/>
    <mergeCell ref="F817:G817"/>
    <mergeCell ref="J817:K817"/>
    <mergeCell ref="L817:M817"/>
    <mergeCell ref="B816:C816"/>
    <mergeCell ref="D816:E816"/>
    <mergeCell ref="F816:G816"/>
    <mergeCell ref="J816:K816"/>
    <mergeCell ref="L814:M814"/>
    <mergeCell ref="B815:C815"/>
    <mergeCell ref="D815:E815"/>
    <mergeCell ref="F815:G815"/>
    <mergeCell ref="J815:K815"/>
    <mergeCell ref="L815:M815"/>
    <mergeCell ref="B814:C814"/>
    <mergeCell ref="D814:E814"/>
    <mergeCell ref="F814:G814"/>
    <mergeCell ref="J814:K814"/>
    <mergeCell ref="L824:M824"/>
    <mergeCell ref="B825:C825"/>
    <mergeCell ref="D825:E825"/>
    <mergeCell ref="F825:G825"/>
    <mergeCell ref="J825:K825"/>
    <mergeCell ref="L825:M825"/>
    <mergeCell ref="B824:C824"/>
    <mergeCell ref="D824:E824"/>
    <mergeCell ref="F824:G824"/>
    <mergeCell ref="J824:K824"/>
    <mergeCell ref="L822:M822"/>
    <mergeCell ref="B823:C823"/>
    <mergeCell ref="D823:E823"/>
    <mergeCell ref="F823:G823"/>
    <mergeCell ref="J823:K823"/>
    <mergeCell ref="L823:M823"/>
    <mergeCell ref="B822:C822"/>
    <mergeCell ref="D822:E822"/>
    <mergeCell ref="F822:G822"/>
    <mergeCell ref="J822:K822"/>
    <mergeCell ref="L820:M820"/>
    <mergeCell ref="B821:C821"/>
    <mergeCell ref="D821:E821"/>
    <mergeCell ref="F821:G821"/>
    <mergeCell ref="J821:K821"/>
    <mergeCell ref="L821:M821"/>
    <mergeCell ref="B820:C820"/>
    <mergeCell ref="D820:E820"/>
    <mergeCell ref="F820:G820"/>
    <mergeCell ref="J820:K820"/>
    <mergeCell ref="L830:M830"/>
    <mergeCell ref="B831:C831"/>
    <mergeCell ref="D831:E831"/>
    <mergeCell ref="F831:G831"/>
    <mergeCell ref="J831:K831"/>
    <mergeCell ref="L831:M831"/>
    <mergeCell ref="B830:C830"/>
    <mergeCell ref="D830:E830"/>
    <mergeCell ref="F830:G830"/>
    <mergeCell ref="J830:K830"/>
    <mergeCell ref="L828:M828"/>
    <mergeCell ref="B829:C829"/>
    <mergeCell ref="D829:E829"/>
    <mergeCell ref="F829:G829"/>
    <mergeCell ref="J829:K829"/>
    <mergeCell ref="L829:M829"/>
    <mergeCell ref="B828:C828"/>
    <mergeCell ref="D828:E828"/>
    <mergeCell ref="F828:G828"/>
    <mergeCell ref="J828:K828"/>
    <mergeCell ref="L826:M826"/>
    <mergeCell ref="B827:C827"/>
    <mergeCell ref="D827:E827"/>
    <mergeCell ref="F827:G827"/>
    <mergeCell ref="J827:K827"/>
    <mergeCell ref="L827:M827"/>
    <mergeCell ref="B826:C826"/>
    <mergeCell ref="D826:E826"/>
    <mergeCell ref="F826:G826"/>
    <mergeCell ref="J826:K826"/>
    <mergeCell ref="L836:M836"/>
    <mergeCell ref="B837:C837"/>
    <mergeCell ref="D837:E837"/>
    <mergeCell ref="F837:G837"/>
    <mergeCell ref="J837:K837"/>
    <mergeCell ref="L837:M837"/>
    <mergeCell ref="B836:C836"/>
    <mergeCell ref="D836:E836"/>
    <mergeCell ref="F836:G836"/>
    <mergeCell ref="J836:K836"/>
    <mergeCell ref="L834:M834"/>
    <mergeCell ref="B835:C835"/>
    <mergeCell ref="D835:E835"/>
    <mergeCell ref="F835:G835"/>
    <mergeCell ref="J835:K835"/>
    <mergeCell ref="L835:M835"/>
    <mergeCell ref="B834:C834"/>
    <mergeCell ref="D834:E834"/>
    <mergeCell ref="F834:G834"/>
    <mergeCell ref="J834:K834"/>
    <mergeCell ref="L832:M832"/>
    <mergeCell ref="B833:C833"/>
    <mergeCell ref="D833:E833"/>
    <mergeCell ref="F833:G833"/>
    <mergeCell ref="J833:K833"/>
    <mergeCell ref="L833:M833"/>
    <mergeCell ref="B832:C832"/>
    <mergeCell ref="D832:E832"/>
    <mergeCell ref="F832:G832"/>
    <mergeCell ref="J832:K832"/>
    <mergeCell ref="L842:M842"/>
    <mergeCell ref="B843:C843"/>
    <mergeCell ref="D843:E843"/>
    <mergeCell ref="F843:G843"/>
    <mergeCell ref="J843:K843"/>
    <mergeCell ref="L843:M843"/>
    <mergeCell ref="B842:C842"/>
    <mergeCell ref="D842:E842"/>
    <mergeCell ref="F842:G842"/>
    <mergeCell ref="J842:K842"/>
    <mergeCell ref="L840:M840"/>
    <mergeCell ref="B841:C841"/>
    <mergeCell ref="D841:E841"/>
    <mergeCell ref="F841:G841"/>
    <mergeCell ref="J841:K841"/>
    <mergeCell ref="L841:M841"/>
    <mergeCell ref="B840:C840"/>
    <mergeCell ref="D840:E840"/>
    <mergeCell ref="F840:G840"/>
    <mergeCell ref="J840:K840"/>
    <mergeCell ref="L838:M838"/>
    <mergeCell ref="B839:C839"/>
    <mergeCell ref="D839:E839"/>
    <mergeCell ref="F839:G839"/>
    <mergeCell ref="J839:K839"/>
    <mergeCell ref="L839:M839"/>
    <mergeCell ref="B838:C838"/>
    <mergeCell ref="D838:E838"/>
    <mergeCell ref="F838:G838"/>
    <mergeCell ref="J838:K838"/>
    <mergeCell ref="L848:M848"/>
    <mergeCell ref="B849:C849"/>
    <mergeCell ref="D849:E849"/>
    <mergeCell ref="F849:G849"/>
    <mergeCell ref="J849:K849"/>
    <mergeCell ref="L849:M849"/>
    <mergeCell ref="B848:C848"/>
    <mergeCell ref="D848:E848"/>
    <mergeCell ref="F848:G848"/>
    <mergeCell ref="J848:K848"/>
    <mergeCell ref="L846:M846"/>
    <mergeCell ref="B847:C847"/>
    <mergeCell ref="D847:E847"/>
    <mergeCell ref="F847:G847"/>
    <mergeCell ref="J847:K847"/>
    <mergeCell ref="L847:M847"/>
    <mergeCell ref="B846:C846"/>
    <mergeCell ref="D846:E846"/>
    <mergeCell ref="F846:G846"/>
    <mergeCell ref="J846:K846"/>
    <mergeCell ref="L844:M844"/>
    <mergeCell ref="B845:C845"/>
    <mergeCell ref="D845:E845"/>
    <mergeCell ref="F845:G845"/>
    <mergeCell ref="J845:K845"/>
    <mergeCell ref="L845:M845"/>
    <mergeCell ref="B844:C844"/>
    <mergeCell ref="D844:E844"/>
    <mergeCell ref="F844:G844"/>
    <mergeCell ref="J844:K844"/>
    <mergeCell ref="L854:M854"/>
    <mergeCell ref="B855:C855"/>
    <mergeCell ref="D855:E855"/>
    <mergeCell ref="F855:G855"/>
    <mergeCell ref="J855:K855"/>
    <mergeCell ref="L855:M855"/>
    <mergeCell ref="B854:C854"/>
    <mergeCell ref="D854:E854"/>
    <mergeCell ref="F854:G854"/>
    <mergeCell ref="J854:K854"/>
    <mergeCell ref="L852:M852"/>
    <mergeCell ref="B853:C853"/>
    <mergeCell ref="D853:E853"/>
    <mergeCell ref="F853:G853"/>
    <mergeCell ref="J853:K853"/>
    <mergeCell ref="L853:M853"/>
    <mergeCell ref="B852:C852"/>
    <mergeCell ref="D852:E852"/>
    <mergeCell ref="F852:G852"/>
    <mergeCell ref="J852:K852"/>
    <mergeCell ref="L850:M850"/>
    <mergeCell ref="B851:C851"/>
    <mergeCell ref="D851:E851"/>
    <mergeCell ref="F851:G851"/>
    <mergeCell ref="J851:K851"/>
    <mergeCell ref="L851:M851"/>
    <mergeCell ref="B850:C850"/>
    <mergeCell ref="D850:E850"/>
    <mergeCell ref="F850:G850"/>
    <mergeCell ref="J850:K850"/>
    <mergeCell ref="L860:M860"/>
    <mergeCell ref="B861:C861"/>
    <mergeCell ref="D861:E861"/>
    <mergeCell ref="F861:G861"/>
    <mergeCell ref="J861:K861"/>
    <mergeCell ref="L861:M861"/>
    <mergeCell ref="B860:C860"/>
    <mergeCell ref="D860:E860"/>
    <mergeCell ref="F860:G860"/>
    <mergeCell ref="J860:K860"/>
    <mergeCell ref="L858:M858"/>
    <mergeCell ref="B859:C859"/>
    <mergeCell ref="D859:E859"/>
    <mergeCell ref="F859:G859"/>
    <mergeCell ref="J859:K859"/>
    <mergeCell ref="L859:M859"/>
    <mergeCell ref="B858:C858"/>
    <mergeCell ref="D858:E858"/>
    <mergeCell ref="F858:G858"/>
    <mergeCell ref="J858:K858"/>
    <mergeCell ref="L856:M856"/>
    <mergeCell ref="B857:C857"/>
    <mergeCell ref="D857:E857"/>
    <mergeCell ref="F857:G857"/>
    <mergeCell ref="J857:K857"/>
    <mergeCell ref="L857:M857"/>
    <mergeCell ref="B856:C856"/>
    <mergeCell ref="D856:E856"/>
    <mergeCell ref="F856:G856"/>
    <mergeCell ref="J856:K856"/>
    <mergeCell ref="L866:M866"/>
    <mergeCell ref="B867:C867"/>
    <mergeCell ref="D867:E867"/>
    <mergeCell ref="F867:G867"/>
    <mergeCell ref="J867:K867"/>
    <mergeCell ref="L867:M867"/>
    <mergeCell ref="B866:C866"/>
    <mergeCell ref="D866:E866"/>
    <mergeCell ref="F866:G866"/>
    <mergeCell ref="J866:K866"/>
    <mergeCell ref="L864:M864"/>
    <mergeCell ref="B865:C865"/>
    <mergeCell ref="D865:E865"/>
    <mergeCell ref="F865:G865"/>
    <mergeCell ref="J865:K865"/>
    <mergeCell ref="L865:M865"/>
    <mergeCell ref="B864:C864"/>
    <mergeCell ref="D864:E864"/>
    <mergeCell ref="F864:G864"/>
    <mergeCell ref="J864:K864"/>
    <mergeCell ref="L862:M862"/>
    <mergeCell ref="B863:C863"/>
    <mergeCell ref="D863:E863"/>
    <mergeCell ref="F863:G863"/>
    <mergeCell ref="J863:K863"/>
    <mergeCell ref="L863:M863"/>
    <mergeCell ref="B862:C862"/>
    <mergeCell ref="D862:E862"/>
    <mergeCell ref="F862:G862"/>
    <mergeCell ref="J862:K862"/>
    <mergeCell ref="L872:M872"/>
    <mergeCell ref="B873:C873"/>
    <mergeCell ref="D873:E873"/>
    <mergeCell ref="F873:G873"/>
    <mergeCell ref="J873:K873"/>
    <mergeCell ref="L873:M873"/>
    <mergeCell ref="B872:C872"/>
    <mergeCell ref="D872:E872"/>
    <mergeCell ref="F872:G872"/>
    <mergeCell ref="J872:K872"/>
    <mergeCell ref="L870:M870"/>
    <mergeCell ref="B871:C871"/>
    <mergeCell ref="D871:E871"/>
    <mergeCell ref="F871:G871"/>
    <mergeCell ref="J871:K871"/>
    <mergeCell ref="L871:M871"/>
    <mergeCell ref="B870:C870"/>
    <mergeCell ref="D870:E870"/>
    <mergeCell ref="F870:G870"/>
    <mergeCell ref="J870:K870"/>
    <mergeCell ref="L868:M868"/>
    <mergeCell ref="B869:C869"/>
    <mergeCell ref="D869:E869"/>
    <mergeCell ref="F869:G869"/>
    <mergeCell ref="J869:K869"/>
    <mergeCell ref="L869:M869"/>
    <mergeCell ref="B868:C868"/>
    <mergeCell ref="D868:E868"/>
    <mergeCell ref="F868:G868"/>
    <mergeCell ref="J868:K868"/>
    <mergeCell ref="L878:M878"/>
    <mergeCell ref="B879:C879"/>
    <mergeCell ref="D879:E879"/>
    <mergeCell ref="F879:G879"/>
    <mergeCell ref="J879:K879"/>
    <mergeCell ref="L879:M879"/>
    <mergeCell ref="B878:C878"/>
    <mergeCell ref="D878:E878"/>
    <mergeCell ref="F878:G878"/>
    <mergeCell ref="J878:K878"/>
    <mergeCell ref="L876:M876"/>
    <mergeCell ref="B877:C877"/>
    <mergeCell ref="D877:E877"/>
    <mergeCell ref="F877:G877"/>
    <mergeCell ref="J877:K877"/>
    <mergeCell ref="L877:M877"/>
    <mergeCell ref="B876:C876"/>
    <mergeCell ref="D876:E876"/>
    <mergeCell ref="F876:G876"/>
    <mergeCell ref="J876:K876"/>
    <mergeCell ref="L874:M874"/>
    <mergeCell ref="B875:C875"/>
    <mergeCell ref="D875:E875"/>
    <mergeCell ref="F875:G875"/>
    <mergeCell ref="J875:K875"/>
    <mergeCell ref="L875:M875"/>
    <mergeCell ref="B874:C874"/>
    <mergeCell ref="D874:E874"/>
    <mergeCell ref="F874:G874"/>
    <mergeCell ref="J874:K874"/>
    <mergeCell ref="L884:M884"/>
    <mergeCell ref="B885:C885"/>
    <mergeCell ref="D885:E885"/>
    <mergeCell ref="F885:G885"/>
    <mergeCell ref="J885:K885"/>
    <mergeCell ref="L885:M885"/>
    <mergeCell ref="B884:C884"/>
    <mergeCell ref="D884:E884"/>
    <mergeCell ref="F884:G884"/>
    <mergeCell ref="J884:K884"/>
    <mergeCell ref="L882:M882"/>
    <mergeCell ref="B883:C883"/>
    <mergeCell ref="D883:E883"/>
    <mergeCell ref="F883:G883"/>
    <mergeCell ref="J883:K883"/>
    <mergeCell ref="L883:M883"/>
    <mergeCell ref="B882:C882"/>
    <mergeCell ref="D882:E882"/>
    <mergeCell ref="F882:G882"/>
    <mergeCell ref="J882:K882"/>
    <mergeCell ref="L880:M880"/>
    <mergeCell ref="B881:C881"/>
    <mergeCell ref="D881:E881"/>
    <mergeCell ref="F881:G881"/>
    <mergeCell ref="J881:K881"/>
    <mergeCell ref="L881:M881"/>
    <mergeCell ref="B880:C880"/>
    <mergeCell ref="D880:E880"/>
    <mergeCell ref="F880:G880"/>
    <mergeCell ref="J880:K880"/>
    <mergeCell ref="L890:M890"/>
    <mergeCell ref="B891:C891"/>
    <mergeCell ref="D891:E891"/>
    <mergeCell ref="F891:G891"/>
    <mergeCell ref="J891:K891"/>
    <mergeCell ref="L891:M891"/>
    <mergeCell ref="B890:C890"/>
    <mergeCell ref="D890:E890"/>
    <mergeCell ref="F890:G890"/>
    <mergeCell ref="J890:K890"/>
    <mergeCell ref="L888:M888"/>
    <mergeCell ref="B889:C889"/>
    <mergeCell ref="D889:E889"/>
    <mergeCell ref="F889:G889"/>
    <mergeCell ref="J889:K889"/>
    <mergeCell ref="L889:M889"/>
    <mergeCell ref="B888:C888"/>
    <mergeCell ref="D888:E888"/>
    <mergeCell ref="F888:G888"/>
    <mergeCell ref="J888:K888"/>
    <mergeCell ref="L886:M886"/>
    <mergeCell ref="B887:C887"/>
    <mergeCell ref="D887:E887"/>
    <mergeCell ref="F887:G887"/>
    <mergeCell ref="J887:K887"/>
    <mergeCell ref="L887:M887"/>
    <mergeCell ref="B886:C886"/>
    <mergeCell ref="D886:E886"/>
    <mergeCell ref="F886:G886"/>
    <mergeCell ref="J886:K886"/>
    <mergeCell ref="L896:M896"/>
    <mergeCell ref="B897:C897"/>
    <mergeCell ref="D897:E897"/>
    <mergeCell ref="F897:G897"/>
    <mergeCell ref="J897:K897"/>
    <mergeCell ref="L897:M897"/>
    <mergeCell ref="B896:C896"/>
    <mergeCell ref="D896:E896"/>
    <mergeCell ref="F896:G896"/>
    <mergeCell ref="J896:K896"/>
    <mergeCell ref="L894:M894"/>
    <mergeCell ref="B895:C895"/>
    <mergeCell ref="D895:E895"/>
    <mergeCell ref="F895:G895"/>
    <mergeCell ref="J895:K895"/>
    <mergeCell ref="L895:M895"/>
    <mergeCell ref="B894:C894"/>
    <mergeCell ref="D894:E894"/>
    <mergeCell ref="F894:G894"/>
    <mergeCell ref="J894:K894"/>
    <mergeCell ref="L892:M892"/>
    <mergeCell ref="B893:C893"/>
    <mergeCell ref="D893:E893"/>
    <mergeCell ref="F893:G893"/>
    <mergeCell ref="J893:K893"/>
    <mergeCell ref="L893:M893"/>
    <mergeCell ref="B892:C892"/>
    <mergeCell ref="D892:E892"/>
    <mergeCell ref="F892:G892"/>
    <mergeCell ref="J892:K892"/>
    <mergeCell ref="L902:M902"/>
    <mergeCell ref="B903:C903"/>
    <mergeCell ref="D903:E903"/>
    <mergeCell ref="F903:G903"/>
    <mergeCell ref="J903:K903"/>
    <mergeCell ref="L903:M903"/>
    <mergeCell ref="B902:C902"/>
    <mergeCell ref="D902:E902"/>
    <mergeCell ref="F902:G902"/>
    <mergeCell ref="J902:K902"/>
    <mergeCell ref="L900:M900"/>
    <mergeCell ref="B901:C901"/>
    <mergeCell ref="D901:E901"/>
    <mergeCell ref="F901:G901"/>
    <mergeCell ref="J901:K901"/>
    <mergeCell ref="L901:M901"/>
    <mergeCell ref="B900:C900"/>
    <mergeCell ref="D900:E900"/>
    <mergeCell ref="F900:G900"/>
    <mergeCell ref="J900:K900"/>
    <mergeCell ref="L898:M898"/>
    <mergeCell ref="B899:C899"/>
    <mergeCell ref="D899:E899"/>
    <mergeCell ref="F899:G899"/>
    <mergeCell ref="J899:K899"/>
    <mergeCell ref="L899:M899"/>
    <mergeCell ref="B898:C898"/>
    <mergeCell ref="D898:E898"/>
    <mergeCell ref="F898:G898"/>
    <mergeCell ref="J898:K898"/>
    <mergeCell ref="L908:M908"/>
    <mergeCell ref="B909:C909"/>
    <mergeCell ref="D909:E909"/>
    <mergeCell ref="F909:G909"/>
    <mergeCell ref="J909:K909"/>
    <mergeCell ref="L909:M909"/>
    <mergeCell ref="B908:C908"/>
    <mergeCell ref="D908:E908"/>
    <mergeCell ref="F908:G908"/>
    <mergeCell ref="J908:K908"/>
    <mergeCell ref="L906:M906"/>
    <mergeCell ref="B907:C907"/>
    <mergeCell ref="D907:E907"/>
    <mergeCell ref="F907:G907"/>
    <mergeCell ref="J907:K907"/>
    <mergeCell ref="L907:M907"/>
    <mergeCell ref="B906:C906"/>
    <mergeCell ref="D906:E906"/>
    <mergeCell ref="F906:G906"/>
    <mergeCell ref="J906:K906"/>
    <mergeCell ref="L904:M904"/>
    <mergeCell ref="B905:C905"/>
    <mergeCell ref="D905:E905"/>
    <mergeCell ref="F905:G905"/>
    <mergeCell ref="J905:K905"/>
    <mergeCell ref="L905:M905"/>
    <mergeCell ref="B904:C904"/>
    <mergeCell ref="D904:E904"/>
    <mergeCell ref="F904:G904"/>
    <mergeCell ref="J904:K904"/>
    <mergeCell ref="L914:M914"/>
    <mergeCell ref="B915:C915"/>
    <mergeCell ref="D915:E915"/>
    <mergeCell ref="F915:G915"/>
    <mergeCell ref="J915:K915"/>
    <mergeCell ref="L915:M915"/>
    <mergeCell ref="B914:C914"/>
    <mergeCell ref="D914:E914"/>
    <mergeCell ref="F914:G914"/>
    <mergeCell ref="J914:K914"/>
    <mergeCell ref="L912:M912"/>
    <mergeCell ref="B913:C913"/>
    <mergeCell ref="D913:E913"/>
    <mergeCell ref="F913:G913"/>
    <mergeCell ref="J913:K913"/>
    <mergeCell ref="L913:M913"/>
    <mergeCell ref="B912:C912"/>
    <mergeCell ref="D912:E912"/>
    <mergeCell ref="F912:G912"/>
    <mergeCell ref="J912:K912"/>
    <mergeCell ref="L910:M910"/>
    <mergeCell ref="B911:C911"/>
    <mergeCell ref="D911:E911"/>
    <mergeCell ref="F911:G911"/>
    <mergeCell ref="J911:K911"/>
    <mergeCell ref="L911:M911"/>
    <mergeCell ref="B910:C910"/>
    <mergeCell ref="D910:E910"/>
    <mergeCell ref="F910:G910"/>
    <mergeCell ref="J910:K910"/>
    <mergeCell ref="L920:M920"/>
    <mergeCell ref="B921:C921"/>
    <mergeCell ref="D921:E921"/>
    <mergeCell ref="F921:G921"/>
    <mergeCell ref="J921:K921"/>
    <mergeCell ref="L921:M921"/>
    <mergeCell ref="B920:C920"/>
    <mergeCell ref="D920:E920"/>
    <mergeCell ref="F920:G920"/>
    <mergeCell ref="J920:K920"/>
    <mergeCell ref="L918:M918"/>
    <mergeCell ref="B919:C919"/>
    <mergeCell ref="D919:E919"/>
    <mergeCell ref="F919:G919"/>
    <mergeCell ref="J919:K919"/>
    <mergeCell ref="L919:M919"/>
    <mergeCell ref="B918:C918"/>
    <mergeCell ref="D918:E918"/>
    <mergeCell ref="F918:G918"/>
    <mergeCell ref="J918:K918"/>
    <mergeCell ref="L916:M916"/>
    <mergeCell ref="B917:C917"/>
    <mergeCell ref="D917:E917"/>
    <mergeCell ref="F917:G917"/>
    <mergeCell ref="J917:K917"/>
    <mergeCell ref="L917:M917"/>
    <mergeCell ref="B916:C916"/>
    <mergeCell ref="D916:E916"/>
    <mergeCell ref="F916:G916"/>
    <mergeCell ref="J916:K916"/>
    <mergeCell ref="L926:M926"/>
    <mergeCell ref="B927:C927"/>
    <mergeCell ref="D927:E927"/>
    <mergeCell ref="F927:G927"/>
    <mergeCell ref="J927:K927"/>
    <mergeCell ref="L927:M927"/>
    <mergeCell ref="B926:C926"/>
    <mergeCell ref="D926:E926"/>
    <mergeCell ref="F926:G926"/>
    <mergeCell ref="J926:K926"/>
    <mergeCell ref="L924:M924"/>
    <mergeCell ref="B925:C925"/>
    <mergeCell ref="D925:E925"/>
    <mergeCell ref="F925:G925"/>
    <mergeCell ref="J925:K925"/>
    <mergeCell ref="L925:M925"/>
    <mergeCell ref="B924:C924"/>
    <mergeCell ref="D924:E924"/>
    <mergeCell ref="F924:G924"/>
    <mergeCell ref="J924:K924"/>
    <mergeCell ref="L922:M922"/>
    <mergeCell ref="B923:C923"/>
    <mergeCell ref="D923:E923"/>
    <mergeCell ref="F923:G923"/>
    <mergeCell ref="J923:K923"/>
    <mergeCell ref="L923:M923"/>
    <mergeCell ref="B922:C922"/>
    <mergeCell ref="D922:E922"/>
    <mergeCell ref="F922:G922"/>
    <mergeCell ref="J922:K922"/>
    <mergeCell ref="L932:M932"/>
    <mergeCell ref="B933:C933"/>
    <mergeCell ref="D933:E933"/>
    <mergeCell ref="F933:G933"/>
    <mergeCell ref="J933:K933"/>
    <mergeCell ref="L933:M933"/>
    <mergeCell ref="B932:C932"/>
    <mergeCell ref="D932:E932"/>
    <mergeCell ref="F932:G932"/>
    <mergeCell ref="J932:K932"/>
    <mergeCell ref="L930:M930"/>
    <mergeCell ref="B931:C931"/>
    <mergeCell ref="D931:E931"/>
    <mergeCell ref="F931:G931"/>
    <mergeCell ref="J931:K931"/>
    <mergeCell ref="L931:M931"/>
    <mergeCell ref="B930:C930"/>
    <mergeCell ref="D930:E930"/>
    <mergeCell ref="F930:G930"/>
    <mergeCell ref="J930:K930"/>
    <mergeCell ref="L928:M928"/>
    <mergeCell ref="B929:C929"/>
    <mergeCell ref="D929:E929"/>
    <mergeCell ref="F929:G929"/>
    <mergeCell ref="J929:K929"/>
    <mergeCell ref="L929:M929"/>
    <mergeCell ref="B928:C928"/>
    <mergeCell ref="D928:E928"/>
    <mergeCell ref="F928:G928"/>
    <mergeCell ref="J928:K928"/>
    <mergeCell ref="L938:M938"/>
    <mergeCell ref="B939:C939"/>
    <mergeCell ref="D939:E939"/>
    <mergeCell ref="F939:G939"/>
    <mergeCell ref="J939:K939"/>
    <mergeCell ref="L939:M939"/>
    <mergeCell ref="B938:C938"/>
    <mergeCell ref="D938:E938"/>
    <mergeCell ref="F938:G938"/>
    <mergeCell ref="J938:K938"/>
    <mergeCell ref="L936:M936"/>
    <mergeCell ref="B937:C937"/>
    <mergeCell ref="D937:E937"/>
    <mergeCell ref="F937:G937"/>
    <mergeCell ref="J937:K937"/>
    <mergeCell ref="L937:M937"/>
    <mergeCell ref="B936:C936"/>
    <mergeCell ref="D936:E936"/>
    <mergeCell ref="F936:G936"/>
    <mergeCell ref="J936:K936"/>
    <mergeCell ref="L934:M934"/>
    <mergeCell ref="B935:C935"/>
    <mergeCell ref="D935:E935"/>
    <mergeCell ref="F935:G935"/>
    <mergeCell ref="J935:K935"/>
    <mergeCell ref="L935:M935"/>
    <mergeCell ref="B934:C934"/>
    <mergeCell ref="D934:E934"/>
    <mergeCell ref="F934:G934"/>
    <mergeCell ref="J934:K934"/>
    <mergeCell ref="L944:M944"/>
    <mergeCell ref="B945:C945"/>
    <mergeCell ref="D945:E945"/>
    <mergeCell ref="F945:G945"/>
    <mergeCell ref="J945:K945"/>
    <mergeCell ref="L945:M945"/>
    <mergeCell ref="B944:C944"/>
    <mergeCell ref="D944:E944"/>
    <mergeCell ref="F944:G944"/>
    <mergeCell ref="J944:K944"/>
    <mergeCell ref="L942:M942"/>
    <mergeCell ref="B943:C943"/>
    <mergeCell ref="D943:E943"/>
    <mergeCell ref="F943:G943"/>
    <mergeCell ref="J943:K943"/>
    <mergeCell ref="L943:M943"/>
    <mergeCell ref="B942:C942"/>
    <mergeCell ref="D942:E942"/>
    <mergeCell ref="F942:G942"/>
    <mergeCell ref="J942:K942"/>
    <mergeCell ref="L940:M940"/>
    <mergeCell ref="B941:C941"/>
    <mergeCell ref="D941:E941"/>
    <mergeCell ref="F941:G941"/>
    <mergeCell ref="J941:K941"/>
    <mergeCell ref="L941:M941"/>
    <mergeCell ref="B940:C940"/>
    <mergeCell ref="D940:E940"/>
    <mergeCell ref="F940:G940"/>
    <mergeCell ref="J940:K940"/>
    <mergeCell ref="L950:M950"/>
    <mergeCell ref="F950:G950"/>
    <mergeCell ref="J950:K950"/>
    <mergeCell ref="B951:C951"/>
    <mergeCell ref="D951:E951"/>
    <mergeCell ref="J951:K951"/>
    <mergeCell ref="L951:M951"/>
    <mergeCell ref="B950:C950"/>
    <mergeCell ref="D950:E950"/>
    <mergeCell ref="L948:M948"/>
    <mergeCell ref="B949:C949"/>
    <mergeCell ref="D949:E949"/>
    <mergeCell ref="F949:G949"/>
    <mergeCell ref="J949:K949"/>
    <mergeCell ref="L949:M949"/>
    <mergeCell ref="B948:C948"/>
    <mergeCell ref="D948:E948"/>
    <mergeCell ref="F948:G948"/>
    <mergeCell ref="J948:K948"/>
    <mergeCell ref="L946:M946"/>
    <mergeCell ref="B947:C947"/>
    <mergeCell ref="D947:E947"/>
    <mergeCell ref="F947:G947"/>
    <mergeCell ref="J947:K947"/>
    <mergeCell ref="L947:M947"/>
    <mergeCell ref="B946:C946"/>
    <mergeCell ref="D946:E946"/>
    <mergeCell ref="F946:G946"/>
    <mergeCell ref="J946:K946"/>
    <mergeCell ref="L956:M956"/>
    <mergeCell ref="B957:C957"/>
    <mergeCell ref="D957:E957"/>
    <mergeCell ref="F957:G957"/>
    <mergeCell ref="J957:K957"/>
    <mergeCell ref="L957:M957"/>
    <mergeCell ref="B956:C956"/>
    <mergeCell ref="D956:E956"/>
    <mergeCell ref="F956:G956"/>
    <mergeCell ref="J956:K956"/>
    <mergeCell ref="L954:M954"/>
    <mergeCell ref="B955:C955"/>
    <mergeCell ref="D955:E955"/>
    <mergeCell ref="F955:G955"/>
    <mergeCell ref="J955:K955"/>
    <mergeCell ref="L955:M955"/>
    <mergeCell ref="B954:C954"/>
    <mergeCell ref="D954:E954"/>
    <mergeCell ref="F954:G954"/>
    <mergeCell ref="J954:K954"/>
    <mergeCell ref="B953:C953"/>
    <mergeCell ref="D953:E953"/>
    <mergeCell ref="F953:G953"/>
    <mergeCell ref="J953:K953"/>
    <mergeCell ref="L953:M953"/>
    <mergeCell ref="B952:C952"/>
    <mergeCell ref="D952:E952"/>
    <mergeCell ref="J952:K952"/>
    <mergeCell ref="L952:M952"/>
    <mergeCell ref="L962:M962"/>
    <mergeCell ref="B963:C963"/>
    <mergeCell ref="D963:E963"/>
    <mergeCell ref="F963:G963"/>
    <mergeCell ref="J963:K963"/>
    <mergeCell ref="L963:M963"/>
    <mergeCell ref="B962:C962"/>
    <mergeCell ref="D962:E962"/>
    <mergeCell ref="F962:G962"/>
    <mergeCell ref="J962:K962"/>
    <mergeCell ref="L960:M960"/>
    <mergeCell ref="B961:C961"/>
    <mergeCell ref="D961:E961"/>
    <mergeCell ref="F961:G961"/>
    <mergeCell ref="J961:K961"/>
    <mergeCell ref="L961:M961"/>
    <mergeCell ref="B960:C960"/>
    <mergeCell ref="D960:E960"/>
    <mergeCell ref="F960:G960"/>
    <mergeCell ref="J960:K960"/>
    <mergeCell ref="L958:M958"/>
    <mergeCell ref="B959:C959"/>
    <mergeCell ref="D959:E959"/>
    <mergeCell ref="F959:G959"/>
    <mergeCell ref="J959:K959"/>
    <mergeCell ref="L959:M959"/>
    <mergeCell ref="B958:C958"/>
    <mergeCell ref="D958:E958"/>
    <mergeCell ref="F958:G958"/>
    <mergeCell ref="J958:K958"/>
    <mergeCell ref="L968:M968"/>
    <mergeCell ref="B969:C969"/>
    <mergeCell ref="D969:E969"/>
    <mergeCell ref="F969:G969"/>
    <mergeCell ref="J969:K969"/>
    <mergeCell ref="L969:M969"/>
    <mergeCell ref="B968:C968"/>
    <mergeCell ref="D968:E968"/>
    <mergeCell ref="F968:G968"/>
    <mergeCell ref="J968:K968"/>
    <mergeCell ref="L966:M966"/>
    <mergeCell ref="B967:C967"/>
    <mergeCell ref="D967:E967"/>
    <mergeCell ref="F967:G967"/>
    <mergeCell ref="J967:K967"/>
    <mergeCell ref="L967:M967"/>
    <mergeCell ref="B966:C966"/>
    <mergeCell ref="D966:E966"/>
    <mergeCell ref="F966:G966"/>
    <mergeCell ref="J966:K966"/>
    <mergeCell ref="L964:M964"/>
    <mergeCell ref="B965:C965"/>
    <mergeCell ref="D965:E965"/>
    <mergeCell ref="F965:G965"/>
    <mergeCell ref="J965:K965"/>
    <mergeCell ref="L965:M965"/>
    <mergeCell ref="B964:C964"/>
    <mergeCell ref="D964:E964"/>
    <mergeCell ref="F964:G964"/>
    <mergeCell ref="J964:K964"/>
    <mergeCell ref="L974:M974"/>
    <mergeCell ref="B975:C975"/>
    <mergeCell ref="D975:E975"/>
    <mergeCell ref="F975:G975"/>
    <mergeCell ref="J975:K975"/>
    <mergeCell ref="L975:M975"/>
    <mergeCell ref="B974:C974"/>
    <mergeCell ref="D974:E974"/>
    <mergeCell ref="F974:G974"/>
    <mergeCell ref="J974:K974"/>
    <mergeCell ref="L972:M972"/>
    <mergeCell ref="B973:C973"/>
    <mergeCell ref="D973:E973"/>
    <mergeCell ref="F973:G973"/>
    <mergeCell ref="J973:K973"/>
    <mergeCell ref="L973:M973"/>
    <mergeCell ref="B972:C972"/>
    <mergeCell ref="D972:E972"/>
    <mergeCell ref="F972:G972"/>
    <mergeCell ref="J972:K972"/>
    <mergeCell ref="L970:M970"/>
    <mergeCell ref="B971:C971"/>
    <mergeCell ref="D971:E971"/>
    <mergeCell ref="F971:G971"/>
    <mergeCell ref="J971:K971"/>
    <mergeCell ref="L971:M971"/>
    <mergeCell ref="B970:C970"/>
    <mergeCell ref="D970:E970"/>
    <mergeCell ref="F970:G970"/>
    <mergeCell ref="J970:K970"/>
    <mergeCell ref="L980:M980"/>
    <mergeCell ref="B981:C981"/>
    <mergeCell ref="D981:E981"/>
    <mergeCell ref="F981:G981"/>
    <mergeCell ref="J981:K981"/>
    <mergeCell ref="L981:M981"/>
    <mergeCell ref="B980:C980"/>
    <mergeCell ref="D980:E980"/>
    <mergeCell ref="F980:G980"/>
    <mergeCell ref="J980:K980"/>
    <mergeCell ref="L978:M978"/>
    <mergeCell ref="B979:C979"/>
    <mergeCell ref="D979:E979"/>
    <mergeCell ref="F979:G979"/>
    <mergeCell ref="J979:K979"/>
    <mergeCell ref="L979:M979"/>
    <mergeCell ref="B978:C978"/>
    <mergeCell ref="D978:E978"/>
    <mergeCell ref="F978:G978"/>
    <mergeCell ref="J978:K978"/>
    <mergeCell ref="L976:M976"/>
    <mergeCell ref="B977:C977"/>
    <mergeCell ref="D977:E977"/>
    <mergeCell ref="F977:G977"/>
    <mergeCell ref="J977:K977"/>
    <mergeCell ref="L977:M977"/>
    <mergeCell ref="B976:C976"/>
    <mergeCell ref="D976:E976"/>
    <mergeCell ref="F976:G976"/>
    <mergeCell ref="J976:K976"/>
    <mergeCell ref="L986:M986"/>
    <mergeCell ref="B987:C987"/>
    <mergeCell ref="D987:E987"/>
    <mergeCell ref="F987:G987"/>
    <mergeCell ref="J987:K987"/>
    <mergeCell ref="L987:M987"/>
    <mergeCell ref="B986:C986"/>
    <mergeCell ref="D986:E986"/>
    <mergeCell ref="F986:G986"/>
    <mergeCell ref="J986:K986"/>
    <mergeCell ref="L984:M984"/>
    <mergeCell ref="B985:C985"/>
    <mergeCell ref="D985:E985"/>
    <mergeCell ref="F985:G985"/>
    <mergeCell ref="J985:K985"/>
    <mergeCell ref="L985:M985"/>
    <mergeCell ref="B984:C984"/>
    <mergeCell ref="D984:E984"/>
    <mergeCell ref="F984:G984"/>
    <mergeCell ref="J984:K984"/>
    <mergeCell ref="L982:M982"/>
    <mergeCell ref="B983:C983"/>
    <mergeCell ref="D983:E983"/>
    <mergeCell ref="F983:G983"/>
    <mergeCell ref="J983:K983"/>
    <mergeCell ref="L983:M983"/>
    <mergeCell ref="B982:C982"/>
    <mergeCell ref="D982:E982"/>
    <mergeCell ref="F982:G982"/>
    <mergeCell ref="J982:K982"/>
    <mergeCell ref="L992:M992"/>
    <mergeCell ref="B993:C993"/>
    <mergeCell ref="D993:E993"/>
    <mergeCell ref="F993:G993"/>
    <mergeCell ref="J993:K993"/>
    <mergeCell ref="L993:M993"/>
    <mergeCell ref="B992:C992"/>
    <mergeCell ref="D992:E992"/>
    <mergeCell ref="F992:G992"/>
    <mergeCell ref="J992:K992"/>
    <mergeCell ref="L990:M990"/>
    <mergeCell ref="B991:C991"/>
    <mergeCell ref="D991:E991"/>
    <mergeCell ref="F991:G991"/>
    <mergeCell ref="J991:K991"/>
    <mergeCell ref="L991:M991"/>
    <mergeCell ref="B990:C990"/>
    <mergeCell ref="D990:E990"/>
    <mergeCell ref="F990:G990"/>
    <mergeCell ref="J990:K990"/>
    <mergeCell ref="L988:M988"/>
    <mergeCell ref="B989:C989"/>
    <mergeCell ref="D989:E989"/>
    <mergeCell ref="F989:G989"/>
    <mergeCell ref="J989:K989"/>
    <mergeCell ref="L989:M989"/>
    <mergeCell ref="B988:C988"/>
    <mergeCell ref="D988:E988"/>
    <mergeCell ref="F988:G988"/>
    <mergeCell ref="J988:K988"/>
    <mergeCell ref="L998:M998"/>
    <mergeCell ref="B999:C999"/>
    <mergeCell ref="D999:E999"/>
    <mergeCell ref="F999:G999"/>
    <mergeCell ref="J999:K999"/>
    <mergeCell ref="L999:M999"/>
    <mergeCell ref="B998:C998"/>
    <mergeCell ref="D998:E998"/>
    <mergeCell ref="F998:G998"/>
    <mergeCell ref="J998:K998"/>
    <mergeCell ref="L996:M996"/>
    <mergeCell ref="B997:C997"/>
    <mergeCell ref="D997:E997"/>
    <mergeCell ref="F997:G997"/>
    <mergeCell ref="J997:K997"/>
    <mergeCell ref="L997:M997"/>
    <mergeCell ref="B996:C996"/>
    <mergeCell ref="D996:E996"/>
    <mergeCell ref="F996:G996"/>
    <mergeCell ref="J996:K996"/>
    <mergeCell ref="L994:M994"/>
    <mergeCell ref="B995:C995"/>
    <mergeCell ref="D995:E995"/>
    <mergeCell ref="F995:G995"/>
    <mergeCell ref="J995:K995"/>
    <mergeCell ref="L995:M995"/>
    <mergeCell ref="B994:C994"/>
    <mergeCell ref="D994:E994"/>
    <mergeCell ref="F994:G994"/>
    <mergeCell ref="J994:K994"/>
    <mergeCell ref="L1004:M1004"/>
    <mergeCell ref="B1005:C1005"/>
    <mergeCell ref="D1005:E1005"/>
    <mergeCell ref="F1005:G1005"/>
    <mergeCell ref="J1005:K1005"/>
    <mergeCell ref="L1005:M1005"/>
    <mergeCell ref="B1004:C1004"/>
    <mergeCell ref="D1004:E1004"/>
    <mergeCell ref="F1004:G1004"/>
    <mergeCell ref="J1004:K1004"/>
    <mergeCell ref="L1002:M1002"/>
    <mergeCell ref="B1003:C1003"/>
    <mergeCell ref="D1003:E1003"/>
    <mergeCell ref="F1003:G1003"/>
    <mergeCell ref="J1003:K1003"/>
    <mergeCell ref="L1003:M1003"/>
    <mergeCell ref="B1002:C1002"/>
    <mergeCell ref="D1002:E1002"/>
    <mergeCell ref="F1002:G1002"/>
    <mergeCell ref="J1002:K1002"/>
    <mergeCell ref="L1000:M1000"/>
    <mergeCell ref="B1001:C1001"/>
    <mergeCell ref="D1001:E1001"/>
    <mergeCell ref="F1001:G1001"/>
    <mergeCell ref="J1001:K1001"/>
    <mergeCell ref="L1001:M1001"/>
    <mergeCell ref="B1000:C1000"/>
    <mergeCell ref="D1000:E1000"/>
    <mergeCell ref="F1000:G1000"/>
    <mergeCell ref="J1000:K1000"/>
    <mergeCell ref="L1010:M1010"/>
    <mergeCell ref="B1011:C1011"/>
    <mergeCell ref="D1011:E1011"/>
    <mergeCell ref="F1011:G1011"/>
    <mergeCell ref="J1011:K1011"/>
    <mergeCell ref="L1011:M1011"/>
    <mergeCell ref="B1010:C1010"/>
    <mergeCell ref="D1010:E1010"/>
    <mergeCell ref="F1010:G1010"/>
    <mergeCell ref="J1010:K1010"/>
    <mergeCell ref="L1008:M1008"/>
    <mergeCell ref="B1009:C1009"/>
    <mergeCell ref="D1009:E1009"/>
    <mergeCell ref="F1009:G1009"/>
    <mergeCell ref="J1009:K1009"/>
    <mergeCell ref="L1009:M1009"/>
    <mergeCell ref="B1008:C1008"/>
    <mergeCell ref="D1008:E1008"/>
    <mergeCell ref="F1008:G1008"/>
    <mergeCell ref="J1008:K1008"/>
    <mergeCell ref="L1006:M1006"/>
    <mergeCell ref="B1007:C1007"/>
    <mergeCell ref="D1007:E1007"/>
    <mergeCell ref="F1007:G1007"/>
    <mergeCell ref="J1007:K1007"/>
    <mergeCell ref="L1007:M1007"/>
    <mergeCell ref="B1006:C1006"/>
    <mergeCell ref="D1006:E1006"/>
    <mergeCell ref="F1006:G1006"/>
    <mergeCell ref="J1006:K1006"/>
    <mergeCell ref="L1016:M1016"/>
    <mergeCell ref="B1017:C1017"/>
    <mergeCell ref="D1017:E1017"/>
    <mergeCell ref="F1017:G1017"/>
    <mergeCell ref="J1017:K1017"/>
    <mergeCell ref="L1017:M1017"/>
    <mergeCell ref="B1016:C1016"/>
    <mergeCell ref="D1016:E1016"/>
    <mergeCell ref="F1016:G1016"/>
    <mergeCell ref="J1016:K1016"/>
    <mergeCell ref="L1014:M1014"/>
    <mergeCell ref="B1015:C1015"/>
    <mergeCell ref="D1015:E1015"/>
    <mergeCell ref="F1015:G1015"/>
    <mergeCell ref="J1015:K1015"/>
    <mergeCell ref="L1015:M1015"/>
    <mergeCell ref="B1014:C1014"/>
    <mergeCell ref="D1014:E1014"/>
    <mergeCell ref="F1014:G1014"/>
    <mergeCell ref="J1014:K1014"/>
    <mergeCell ref="L1012:M1012"/>
    <mergeCell ref="B1013:C1013"/>
    <mergeCell ref="D1013:E1013"/>
    <mergeCell ref="F1013:G1013"/>
    <mergeCell ref="J1013:K1013"/>
    <mergeCell ref="L1013:M1013"/>
    <mergeCell ref="B1012:C1012"/>
    <mergeCell ref="D1012:E1012"/>
    <mergeCell ref="F1012:G1012"/>
    <mergeCell ref="J1012:K1012"/>
    <mergeCell ref="L1022:M1022"/>
    <mergeCell ref="B1023:C1023"/>
    <mergeCell ref="D1023:E1023"/>
    <mergeCell ref="F1023:G1023"/>
    <mergeCell ref="J1023:K1023"/>
    <mergeCell ref="L1023:M1023"/>
    <mergeCell ref="B1022:C1022"/>
    <mergeCell ref="D1022:E1022"/>
    <mergeCell ref="F1022:G1022"/>
    <mergeCell ref="J1022:K1022"/>
    <mergeCell ref="L1020:M1020"/>
    <mergeCell ref="B1021:C1021"/>
    <mergeCell ref="D1021:E1021"/>
    <mergeCell ref="F1021:G1021"/>
    <mergeCell ref="J1021:K1021"/>
    <mergeCell ref="L1021:M1021"/>
    <mergeCell ref="B1020:C1020"/>
    <mergeCell ref="D1020:E1020"/>
    <mergeCell ref="F1020:G1020"/>
    <mergeCell ref="J1020:K1020"/>
    <mergeCell ref="L1018:M1018"/>
    <mergeCell ref="B1019:C1019"/>
    <mergeCell ref="D1019:E1019"/>
    <mergeCell ref="F1019:G1019"/>
    <mergeCell ref="J1019:K1019"/>
    <mergeCell ref="L1019:M1019"/>
    <mergeCell ref="B1018:C1018"/>
    <mergeCell ref="D1018:E1018"/>
    <mergeCell ref="F1018:G1018"/>
    <mergeCell ref="J1018:K1018"/>
    <mergeCell ref="L1028:M1028"/>
    <mergeCell ref="B1029:C1029"/>
    <mergeCell ref="D1029:E1029"/>
    <mergeCell ref="F1029:G1029"/>
    <mergeCell ref="J1029:K1029"/>
    <mergeCell ref="L1029:M1029"/>
    <mergeCell ref="B1028:C1028"/>
    <mergeCell ref="D1028:E1028"/>
    <mergeCell ref="F1028:G1028"/>
    <mergeCell ref="J1028:K1028"/>
    <mergeCell ref="L1026:M1026"/>
    <mergeCell ref="B1027:C1027"/>
    <mergeCell ref="D1027:E1027"/>
    <mergeCell ref="F1027:G1027"/>
    <mergeCell ref="J1027:K1027"/>
    <mergeCell ref="L1027:M1027"/>
    <mergeCell ref="B1026:C1026"/>
    <mergeCell ref="D1026:E1026"/>
    <mergeCell ref="F1026:G1026"/>
    <mergeCell ref="J1026:K1026"/>
    <mergeCell ref="L1024:M1024"/>
    <mergeCell ref="B1025:C1025"/>
    <mergeCell ref="D1025:E1025"/>
    <mergeCell ref="F1025:G1025"/>
    <mergeCell ref="J1025:K1025"/>
    <mergeCell ref="L1025:M1025"/>
    <mergeCell ref="B1024:C1024"/>
    <mergeCell ref="D1024:E1024"/>
    <mergeCell ref="F1024:G1024"/>
    <mergeCell ref="J1024:K1024"/>
    <mergeCell ref="L1034:M1034"/>
    <mergeCell ref="B1035:C1035"/>
    <mergeCell ref="D1035:E1035"/>
    <mergeCell ref="F1035:G1035"/>
    <mergeCell ref="J1035:K1035"/>
    <mergeCell ref="L1035:M1035"/>
    <mergeCell ref="B1034:C1034"/>
    <mergeCell ref="D1034:E1034"/>
    <mergeCell ref="F1034:G1034"/>
    <mergeCell ref="J1034:K1034"/>
    <mergeCell ref="L1032:M1032"/>
    <mergeCell ref="B1033:C1033"/>
    <mergeCell ref="D1033:E1033"/>
    <mergeCell ref="F1033:G1033"/>
    <mergeCell ref="J1033:K1033"/>
    <mergeCell ref="L1033:M1033"/>
    <mergeCell ref="B1032:C1032"/>
    <mergeCell ref="D1032:E1032"/>
    <mergeCell ref="F1032:G1032"/>
    <mergeCell ref="J1032:K1032"/>
    <mergeCell ref="L1030:M1030"/>
    <mergeCell ref="B1031:C1031"/>
    <mergeCell ref="D1031:E1031"/>
    <mergeCell ref="F1031:G1031"/>
    <mergeCell ref="J1031:K1031"/>
    <mergeCell ref="L1031:M1031"/>
    <mergeCell ref="B1030:C1030"/>
    <mergeCell ref="D1030:E1030"/>
    <mergeCell ref="F1030:G1030"/>
    <mergeCell ref="J1030:K1030"/>
    <mergeCell ref="L1040:M1040"/>
    <mergeCell ref="B1041:C1041"/>
    <mergeCell ref="D1041:E1041"/>
    <mergeCell ref="F1041:G1041"/>
    <mergeCell ref="J1041:K1041"/>
    <mergeCell ref="L1041:M1041"/>
    <mergeCell ref="B1040:C1040"/>
    <mergeCell ref="D1040:E1040"/>
    <mergeCell ref="F1040:G1040"/>
    <mergeCell ref="J1040:K1040"/>
    <mergeCell ref="L1038:M1038"/>
    <mergeCell ref="B1039:C1039"/>
    <mergeCell ref="D1039:E1039"/>
    <mergeCell ref="F1039:G1039"/>
    <mergeCell ref="J1039:K1039"/>
    <mergeCell ref="L1039:M1039"/>
    <mergeCell ref="B1038:C1038"/>
    <mergeCell ref="D1038:E1038"/>
    <mergeCell ref="F1038:G1038"/>
    <mergeCell ref="J1038:K1038"/>
    <mergeCell ref="L1036:M1036"/>
    <mergeCell ref="B1037:C1037"/>
    <mergeCell ref="D1037:E1037"/>
    <mergeCell ref="F1037:G1037"/>
    <mergeCell ref="J1037:K1037"/>
    <mergeCell ref="L1037:M1037"/>
    <mergeCell ref="B1036:C1036"/>
    <mergeCell ref="D1036:E1036"/>
    <mergeCell ref="F1036:G1036"/>
    <mergeCell ref="J1036:K1036"/>
    <mergeCell ref="L1046:M1046"/>
    <mergeCell ref="B1047:C1047"/>
    <mergeCell ref="D1047:E1047"/>
    <mergeCell ref="F1047:G1047"/>
    <mergeCell ref="J1047:K1047"/>
    <mergeCell ref="L1047:M1047"/>
    <mergeCell ref="B1046:C1046"/>
    <mergeCell ref="D1046:E1046"/>
    <mergeCell ref="F1046:G1046"/>
    <mergeCell ref="J1046:K1046"/>
    <mergeCell ref="L1044:M1044"/>
    <mergeCell ref="B1045:C1045"/>
    <mergeCell ref="D1045:E1045"/>
    <mergeCell ref="F1045:G1045"/>
    <mergeCell ref="J1045:K1045"/>
    <mergeCell ref="L1045:M1045"/>
    <mergeCell ref="B1044:C1044"/>
    <mergeCell ref="D1044:E1044"/>
    <mergeCell ref="F1044:G1044"/>
    <mergeCell ref="J1044:K1044"/>
    <mergeCell ref="L1042:M1042"/>
    <mergeCell ref="B1043:C1043"/>
    <mergeCell ref="D1043:E1043"/>
    <mergeCell ref="F1043:G1043"/>
    <mergeCell ref="J1043:K1043"/>
    <mergeCell ref="L1043:M1043"/>
    <mergeCell ref="B1042:C1042"/>
    <mergeCell ref="D1042:E1042"/>
    <mergeCell ref="F1042:G1042"/>
    <mergeCell ref="J1042:K1042"/>
    <mergeCell ref="L1052:M1052"/>
    <mergeCell ref="B1053:C1053"/>
    <mergeCell ref="D1053:E1053"/>
    <mergeCell ref="F1053:G1053"/>
    <mergeCell ref="J1053:K1053"/>
    <mergeCell ref="L1053:M1053"/>
    <mergeCell ref="B1052:C1052"/>
    <mergeCell ref="D1052:E1052"/>
    <mergeCell ref="F1052:G1052"/>
    <mergeCell ref="J1052:K1052"/>
    <mergeCell ref="L1050:M1050"/>
    <mergeCell ref="B1051:C1051"/>
    <mergeCell ref="D1051:E1051"/>
    <mergeCell ref="F1051:G1051"/>
    <mergeCell ref="J1051:K1051"/>
    <mergeCell ref="L1051:M1051"/>
    <mergeCell ref="B1050:C1050"/>
    <mergeCell ref="D1050:E1050"/>
    <mergeCell ref="F1050:G1050"/>
    <mergeCell ref="J1050:K1050"/>
    <mergeCell ref="L1048:M1048"/>
    <mergeCell ref="B1049:C1049"/>
    <mergeCell ref="D1049:E1049"/>
    <mergeCell ref="F1049:G1049"/>
    <mergeCell ref="J1049:K1049"/>
    <mergeCell ref="L1049:M1049"/>
    <mergeCell ref="B1048:C1048"/>
    <mergeCell ref="D1048:E1048"/>
    <mergeCell ref="F1048:G1048"/>
    <mergeCell ref="J1048:K1048"/>
    <mergeCell ref="L1058:M1058"/>
    <mergeCell ref="B1059:C1059"/>
    <mergeCell ref="D1059:E1059"/>
    <mergeCell ref="F1059:G1059"/>
    <mergeCell ref="J1059:K1059"/>
    <mergeCell ref="L1059:M1059"/>
    <mergeCell ref="B1058:C1058"/>
    <mergeCell ref="D1058:E1058"/>
    <mergeCell ref="F1058:G1058"/>
    <mergeCell ref="J1058:K1058"/>
    <mergeCell ref="L1056:M1056"/>
    <mergeCell ref="B1057:C1057"/>
    <mergeCell ref="D1057:E1057"/>
    <mergeCell ref="F1057:G1057"/>
    <mergeCell ref="J1057:K1057"/>
    <mergeCell ref="L1057:M1057"/>
    <mergeCell ref="B1056:C1056"/>
    <mergeCell ref="D1056:E1056"/>
    <mergeCell ref="F1056:G1056"/>
    <mergeCell ref="J1056:K1056"/>
    <mergeCell ref="L1054:M1054"/>
    <mergeCell ref="B1055:C1055"/>
    <mergeCell ref="D1055:E1055"/>
    <mergeCell ref="F1055:G1055"/>
    <mergeCell ref="J1055:K1055"/>
    <mergeCell ref="L1055:M1055"/>
    <mergeCell ref="B1054:C1054"/>
    <mergeCell ref="D1054:E1054"/>
    <mergeCell ref="F1054:G1054"/>
    <mergeCell ref="J1054:K1054"/>
    <mergeCell ref="L1064:M1064"/>
    <mergeCell ref="B1065:C1065"/>
    <mergeCell ref="D1065:E1065"/>
    <mergeCell ref="F1065:G1065"/>
    <mergeCell ref="J1065:K1065"/>
    <mergeCell ref="L1065:M1065"/>
    <mergeCell ref="B1064:C1064"/>
    <mergeCell ref="D1064:E1064"/>
    <mergeCell ref="F1064:G1064"/>
    <mergeCell ref="J1064:K1064"/>
    <mergeCell ref="L1062:M1062"/>
    <mergeCell ref="B1063:C1063"/>
    <mergeCell ref="D1063:E1063"/>
    <mergeCell ref="F1063:G1063"/>
    <mergeCell ref="J1063:K1063"/>
    <mergeCell ref="L1063:M1063"/>
    <mergeCell ref="B1062:C1062"/>
    <mergeCell ref="D1062:E1062"/>
    <mergeCell ref="F1062:G1062"/>
    <mergeCell ref="J1062:K1062"/>
    <mergeCell ref="L1060:M1060"/>
    <mergeCell ref="B1061:C1061"/>
    <mergeCell ref="D1061:E1061"/>
    <mergeCell ref="F1061:G1061"/>
    <mergeCell ref="J1061:K1061"/>
    <mergeCell ref="L1061:M1061"/>
    <mergeCell ref="B1060:C1060"/>
    <mergeCell ref="D1060:E1060"/>
    <mergeCell ref="F1060:G1060"/>
    <mergeCell ref="J1060:K1060"/>
    <mergeCell ref="L1070:M1070"/>
    <mergeCell ref="B1071:C1071"/>
    <mergeCell ref="D1071:E1071"/>
    <mergeCell ref="F1071:G1071"/>
    <mergeCell ref="J1071:K1071"/>
    <mergeCell ref="L1071:M1071"/>
    <mergeCell ref="B1070:C1070"/>
    <mergeCell ref="D1070:E1070"/>
    <mergeCell ref="F1070:G1070"/>
    <mergeCell ref="J1070:K1070"/>
    <mergeCell ref="L1068:M1068"/>
    <mergeCell ref="B1069:C1069"/>
    <mergeCell ref="D1069:E1069"/>
    <mergeCell ref="F1069:G1069"/>
    <mergeCell ref="J1069:K1069"/>
    <mergeCell ref="L1069:M1069"/>
    <mergeCell ref="B1068:C1068"/>
    <mergeCell ref="D1068:E1068"/>
    <mergeCell ref="F1068:G1068"/>
    <mergeCell ref="J1068:K1068"/>
    <mergeCell ref="L1066:M1066"/>
    <mergeCell ref="B1067:C1067"/>
    <mergeCell ref="D1067:E1067"/>
    <mergeCell ref="F1067:G1067"/>
    <mergeCell ref="J1067:K1067"/>
    <mergeCell ref="L1067:M1067"/>
    <mergeCell ref="B1066:C1066"/>
    <mergeCell ref="D1066:E1066"/>
    <mergeCell ref="F1066:G1066"/>
    <mergeCell ref="J1066:K1066"/>
    <mergeCell ref="L1076:M1076"/>
    <mergeCell ref="B1077:C1077"/>
    <mergeCell ref="D1077:E1077"/>
    <mergeCell ref="F1077:G1077"/>
    <mergeCell ref="J1077:K1077"/>
    <mergeCell ref="L1077:M1077"/>
    <mergeCell ref="B1076:C1076"/>
    <mergeCell ref="D1076:E1076"/>
    <mergeCell ref="F1076:G1076"/>
    <mergeCell ref="J1076:K1076"/>
    <mergeCell ref="L1074:M1074"/>
    <mergeCell ref="B1075:C1075"/>
    <mergeCell ref="D1075:E1075"/>
    <mergeCell ref="F1075:G1075"/>
    <mergeCell ref="J1075:K1075"/>
    <mergeCell ref="L1075:M1075"/>
    <mergeCell ref="B1074:C1074"/>
    <mergeCell ref="D1074:E1074"/>
    <mergeCell ref="F1074:G1074"/>
    <mergeCell ref="J1074:K1074"/>
    <mergeCell ref="L1072:M1072"/>
    <mergeCell ref="B1073:C1073"/>
    <mergeCell ref="D1073:E1073"/>
    <mergeCell ref="F1073:G1073"/>
    <mergeCell ref="J1073:K1073"/>
    <mergeCell ref="L1073:M1073"/>
    <mergeCell ref="B1072:C1072"/>
    <mergeCell ref="D1072:E1072"/>
    <mergeCell ref="F1072:G1072"/>
    <mergeCell ref="J1072:K1072"/>
    <mergeCell ref="L1082:M1082"/>
    <mergeCell ref="B1083:C1083"/>
    <mergeCell ref="D1083:E1083"/>
    <mergeCell ref="F1083:G1083"/>
    <mergeCell ref="J1083:K1083"/>
    <mergeCell ref="L1083:M1083"/>
    <mergeCell ref="B1082:C1082"/>
    <mergeCell ref="D1082:E1082"/>
    <mergeCell ref="F1082:G1082"/>
    <mergeCell ref="J1082:K1082"/>
    <mergeCell ref="L1080:M1080"/>
    <mergeCell ref="B1081:C1081"/>
    <mergeCell ref="D1081:E1081"/>
    <mergeCell ref="F1081:G1081"/>
    <mergeCell ref="J1081:K1081"/>
    <mergeCell ref="L1081:M1081"/>
    <mergeCell ref="B1080:C1080"/>
    <mergeCell ref="D1080:E1080"/>
    <mergeCell ref="F1080:G1080"/>
    <mergeCell ref="J1080:K1080"/>
    <mergeCell ref="L1078:M1078"/>
    <mergeCell ref="B1079:C1079"/>
    <mergeCell ref="D1079:E1079"/>
    <mergeCell ref="F1079:G1079"/>
    <mergeCell ref="J1079:K1079"/>
    <mergeCell ref="L1079:M1079"/>
    <mergeCell ref="B1078:C1078"/>
    <mergeCell ref="D1078:E1078"/>
    <mergeCell ref="F1078:G1078"/>
    <mergeCell ref="J1078:K1078"/>
    <mergeCell ref="L1088:M1088"/>
    <mergeCell ref="B1089:C1089"/>
    <mergeCell ref="D1089:E1089"/>
    <mergeCell ref="F1089:G1089"/>
    <mergeCell ref="J1089:K1089"/>
    <mergeCell ref="L1089:M1089"/>
    <mergeCell ref="B1088:C1088"/>
    <mergeCell ref="D1088:E1088"/>
    <mergeCell ref="F1088:G1088"/>
    <mergeCell ref="J1088:K1088"/>
    <mergeCell ref="L1086:M1086"/>
    <mergeCell ref="B1087:C1087"/>
    <mergeCell ref="D1087:E1087"/>
    <mergeCell ref="F1087:G1087"/>
    <mergeCell ref="J1087:K1087"/>
    <mergeCell ref="L1087:M1087"/>
    <mergeCell ref="B1086:C1086"/>
    <mergeCell ref="D1086:E1086"/>
    <mergeCell ref="F1086:G1086"/>
    <mergeCell ref="J1086:K1086"/>
    <mergeCell ref="L1084:M1084"/>
    <mergeCell ref="B1085:C1085"/>
    <mergeCell ref="D1085:E1085"/>
    <mergeCell ref="F1085:G1085"/>
    <mergeCell ref="J1085:K1085"/>
    <mergeCell ref="L1085:M1085"/>
    <mergeCell ref="B1084:C1084"/>
    <mergeCell ref="D1084:E1084"/>
    <mergeCell ref="F1084:G1084"/>
    <mergeCell ref="J1084:K1084"/>
    <mergeCell ref="L1094:M1094"/>
    <mergeCell ref="B1095:C1095"/>
    <mergeCell ref="D1095:E1095"/>
    <mergeCell ref="F1095:G1095"/>
    <mergeCell ref="J1095:K1095"/>
    <mergeCell ref="L1095:M1095"/>
    <mergeCell ref="B1094:C1094"/>
    <mergeCell ref="D1094:E1094"/>
    <mergeCell ref="F1094:G1094"/>
    <mergeCell ref="J1094:K1094"/>
    <mergeCell ref="L1092:M1092"/>
    <mergeCell ref="B1093:C1093"/>
    <mergeCell ref="D1093:E1093"/>
    <mergeCell ref="F1093:G1093"/>
    <mergeCell ref="J1093:K1093"/>
    <mergeCell ref="L1093:M1093"/>
    <mergeCell ref="B1092:C1092"/>
    <mergeCell ref="D1092:E1092"/>
    <mergeCell ref="F1092:G1092"/>
    <mergeCell ref="J1092:K1092"/>
    <mergeCell ref="L1090:M1090"/>
    <mergeCell ref="B1091:C1091"/>
    <mergeCell ref="D1091:E1091"/>
    <mergeCell ref="F1091:G1091"/>
    <mergeCell ref="J1091:K1091"/>
    <mergeCell ref="L1091:M1091"/>
    <mergeCell ref="B1090:C1090"/>
    <mergeCell ref="D1090:E1090"/>
    <mergeCell ref="F1090:G1090"/>
    <mergeCell ref="J1090:K1090"/>
    <mergeCell ref="L1100:M1100"/>
    <mergeCell ref="B1101:C1101"/>
    <mergeCell ref="D1101:E1101"/>
    <mergeCell ref="F1101:G1101"/>
    <mergeCell ref="J1101:K1101"/>
    <mergeCell ref="L1101:M1101"/>
    <mergeCell ref="B1100:C1100"/>
    <mergeCell ref="D1100:E1100"/>
    <mergeCell ref="F1100:G1100"/>
    <mergeCell ref="J1100:K1100"/>
    <mergeCell ref="L1098:M1098"/>
    <mergeCell ref="B1099:C1099"/>
    <mergeCell ref="D1099:E1099"/>
    <mergeCell ref="F1099:G1099"/>
    <mergeCell ref="J1099:K1099"/>
    <mergeCell ref="L1099:M1099"/>
    <mergeCell ref="B1098:C1098"/>
    <mergeCell ref="D1098:E1098"/>
    <mergeCell ref="F1098:G1098"/>
    <mergeCell ref="J1098:K1098"/>
    <mergeCell ref="L1096:M1096"/>
    <mergeCell ref="B1097:C1097"/>
    <mergeCell ref="D1097:E1097"/>
    <mergeCell ref="F1097:G1097"/>
    <mergeCell ref="J1097:K1097"/>
    <mergeCell ref="L1097:M1097"/>
    <mergeCell ref="B1096:C1096"/>
    <mergeCell ref="D1096:E1096"/>
    <mergeCell ref="F1096:G1096"/>
    <mergeCell ref="J1096:K1096"/>
    <mergeCell ref="L1106:M1106"/>
    <mergeCell ref="B1107:C1107"/>
    <mergeCell ref="D1107:E1107"/>
    <mergeCell ref="F1107:G1107"/>
    <mergeCell ref="J1107:K1107"/>
    <mergeCell ref="L1107:M1107"/>
    <mergeCell ref="B1106:C1106"/>
    <mergeCell ref="D1106:E1106"/>
    <mergeCell ref="F1106:G1106"/>
    <mergeCell ref="J1106:K1106"/>
    <mergeCell ref="L1104:M1104"/>
    <mergeCell ref="B1105:C1105"/>
    <mergeCell ref="D1105:E1105"/>
    <mergeCell ref="F1105:G1105"/>
    <mergeCell ref="J1105:K1105"/>
    <mergeCell ref="L1105:M1105"/>
    <mergeCell ref="B1104:C1104"/>
    <mergeCell ref="D1104:E1104"/>
    <mergeCell ref="F1104:G1104"/>
    <mergeCell ref="J1104:K1104"/>
    <mergeCell ref="L1102:M1102"/>
    <mergeCell ref="B1103:C1103"/>
    <mergeCell ref="D1103:E1103"/>
    <mergeCell ref="F1103:G1103"/>
    <mergeCell ref="J1103:K1103"/>
    <mergeCell ref="L1103:M1103"/>
    <mergeCell ref="B1102:C1102"/>
    <mergeCell ref="D1102:E1102"/>
    <mergeCell ref="F1102:G1102"/>
    <mergeCell ref="J1102:K1102"/>
    <mergeCell ref="L1112:M1112"/>
    <mergeCell ref="B1113:C1113"/>
    <mergeCell ref="D1113:E1113"/>
    <mergeCell ref="F1113:G1113"/>
    <mergeCell ref="J1113:K1113"/>
    <mergeCell ref="L1113:M1113"/>
    <mergeCell ref="B1112:C1112"/>
    <mergeCell ref="D1112:E1112"/>
    <mergeCell ref="F1112:G1112"/>
    <mergeCell ref="J1112:K1112"/>
    <mergeCell ref="L1110:M1110"/>
    <mergeCell ref="B1111:C1111"/>
    <mergeCell ref="D1111:E1111"/>
    <mergeCell ref="F1111:G1111"/>
    <mergeCell ref="J1111:K1111"/>
    <mergeCell ref="L1111:M1111"/>
    <mergeCell ref="B1110:C1110"/>
    <mergeCell ref="D1110:E1110"/>
    <mergeCell ref="F1110:G1110"/>
    <mergeCell ref="J1110:K1110"/>
    <mergeCell ref="L1108:M1108"/>
    <mergeCell ref="B1109:C1109"/>
    <mergeCell ref="D1109:E1109"/>
    <mergeCell ref="F1109:G1109"/>
    <mergeCell ref="J1109:K1109"/>
    <mergeCell ref="L1109:M1109"/>
    <mergeCell ref="B1108:C1108"/>
    <mergeCell ref="D1108:E1108"/>
    <mergeCell ref="F1108:G1108"/>
    <mergeCell ref="J1108:K1108"/>
    <mergeCell ref="L1118:M1118"/>
    <mergeCell ref="B1119:C1119"/>
    <mergeCell ref="D1119:E1119"/>
    <mergeCell ref="F1119:G1119"/>
    <mergeCell ref="J1119:K1119"/>
    <mergeCell ref="L1119:M1119"/>
    <mergeCell ref="B1118:C1118"/>
    <mergeCell ref="D1118:E1118"/>
    <mergeCell ref="F1118:G1118"/>
    <mergeCell ref="J1118:K1118"/>
    <mergeCell ref="L1116:M1116"/>
    <mergeCell ref="B1117:C1117"/>
    <mergeCell ref="D1117:E1117"/>
    <mergeCell ref="F1117:G1117"/>
    <mergeCell ref="J1117:K1117"/>
    <mergeCell ref="L1117:M1117"/>
    <mergeCell ref="B1116:C1116"/>
    <mergeCell ref="D1116:E1116"/>
    <mergeCell ref="F1116:G1116"/>
    <mergeCell ref="J1116:K1116"/>
    <mergeCell ref="L1114:M1114"/>
    <mergeCell ref="B1115:C1115"/>
    <mergeCell ref="D1115:E1115"/>
    <mergeCell ref="F1115:G1115"/>
    <mergeCell ref="J1115:K1115"/>
    <mergeCell ref="L1115:M1115"/>
    <mergeCell ref="B1114:C1114"/>
    <mergeCell ref="D1114:E1114"/>
    <mergeCell ref="F1114:G1114"/>
    <mergeCell ref="J1114:K1114"/>
    <mergeCell ref="L1124:M1124"/>
    <mergeCell ref="B1125:C1125"/>
    <mergeCell ref="D1125:E1125"/>
    <mergeCell ref="F1125:G1125"/>
    <mergeCell ref="J1125:K1125"/>
    <mergeCell ref="L1125:M1125"/>
    <mergeCell ref="B1124:C1124"/>
    <mergeCell ref="D1124:E1124"/>
    <mergeCell ref="F1124:G1124"/>
    <mergeCell ref="J1124:K1124"/>
    <mergeCell ref="L1122:M1122"/>
    <mergeCell ref="B1123:C1123"/>
    <mergeCell ref="D1123:E1123"/>
    <mergeCell ref="F1123:G1123"/>
    <mergeCell ref="J1123:K1123"/>
    <mergeCell ref="L1123:M1123"/>
    <mergeCell ref="B1122:C1122"/>
    <mergeCell ref="D1122:E1122"/>
    <mergeCell ref="F1122:G1122"/>
    <mergeCell ref="J1122:K1122"/>
    <mergeCell ref="L1120:M1120"/>
    <mergeCell ref="B1121:C1121"/>
    <mergeCell ref="D1121:E1121"/>
    <mergeCell ref="F1121:G1121"/>
    <mergeCell ref="J1121:K1121"/>
    <mergeCell ref="L1121:M1121"/>
    <mergeCell ref="B1120:C1120"/>
    <mergeCell ref="D1120:E1120"/>
    <mergeCell ref="F1120:G1120"/>
    <mergeCell ref="J1120:K1120"/>
    <mergeCell ref="L1130:M1130"/>
    <mergeCell ref="B1131:C1131"/>
    <mergeCell ref="D1131:E1131"/>
    <mergeCell ref="F1131:G1131"/>
    <mergeCell ref="J1131:K1131"/>
    <mergeCell ref="L1131:M1131"/>
    <mergeCell ref="B1130:C1130"/>
    <mergeCell ref="D1130:E1130"/>
    <mergeCell ref="F1130:G1130"/>
    <mergeCell ref="J1130:K1130"/>
    <mergeCell ref="L1128:M1128"/>
    <mergeCell ref="B1129:C1129"/>
    <mergeCell ref="D1129:E1129"/>
    <mergeCell ref="F1129:G1129"/>
    <mergeCell ref="J1129:K1129"/>
    <mergeCell ref="L1129:M1129"/>
    <mergeCell ref="B1128:C1128"/>
    <mergeCell ref="D1128:E1128"/>
    <mergeCell ref="F1128:G1128"/>
    <mergeCell ref="J1128:K1128"/>
    <mergeCell ref="L1126:M1126"/>
    <mergeCell ref="B1127:C1127"/>
    <mergeCell ref="D1127:E1127"/>
    <mergeCell ref="F1127:G1127"/>
    <mergeCell ref="J1127:K1127"/>
    <mergeCell ref="L1127:M1127"/>
    <mergeCell ref="B1126:C1126"/>
    <mergeCell ref="D1126:E1126"/>
    <mergeCell ref="F1126:G1126"/>
    <mergeCell ref="J1126:K1126"/>
    <mergeCell ref="L1136:M1136"/>
    <mergeCell ref="B1137:C1137"/>
    <mergeCell ref="D1137:E1137"/>
    <mergeCell ref="F1137:G1137"/>
    <mergeCell ref="J1137:K1137"/>
    <mergeCell ref="L1137:M1137"/>
    <mergeCell ref="B1136:C1136"/>
    <mergeCell ref="D1136:E1136"/>
    <mergeCell ref="F1136:G1136"/>
    <mergeCell ref="J1136:K1136"/>
    <mergeCell ref="L1134:M1134"/>
    <mergeCell ref="B1135:C1135"/>
    <mergeCell ref="D1135:E1135"/>
    <mergeCell ref="F1135:G1135"/>
    <mergeCell ref="J1135:K1135"/>
    <mergeCell ref="L1135:M1135"/>
    <mergeCell ref="B1134:C1134"/>
    <mergeCell ref="D1134:E1134"/>
    <mergeCell ref="F1134:G1134"/>
    <mergeCell ref="J1134:K1134"/>
    <mergeCell ref="L1132:M1132"/>
    <mergeCell ref="B1133:C1133"/>
    <mergeCell ref="D1133:E1133"/>
    <mergeCell ref="F1133:G1133"/>
    <mergeCell ref="J1133:K1133"/>
    <mergeCell ref="L1133:M1133"/>
    <mergeCell ref="B1132:C1132"/>
    <mergeCell ref="D1132:E1132"/>
    <mergeCell ref="F1132:G1132"/>
    <mergeCell ref="J1132:K1132"/>
    <mergeCell ref="L1142:M1142"/>
    <mergeCell ref="B1143:C1143"/>
    <mergeCell ref="D1143:E1143"/>
    <mergeCell ref="F1143:G1143"/>
    <mergeCell ref="J1143:K1143"/>
    <mergeCell ref="L1143:M1143"/>
    <mergeCell ref="B1142:C1142"/>
    <mergeCell ref="D1142:E1142"/>
    <mergeCell ref="F1142:G1142"/>
    <mergeCell ref="J1142:K1142"/>
    <mergeCell ref="L1140:M1140"/>
    <mergeCell ref="B1141:C1141"/>
    <mergeCell ref="D1141:E1141"/>
    <mergeCell ref="F1141:G1141"/>
    <mergeCell ref="J1141:K1141"/>
    <mergeCell ref="L1141:M1141"/>
    <mergeCell ref="B1140:C1140"/>
    <mergeCell ref="D1140:E1140"/>
    <mergeCell ref="F1140:G1140"/>
    <mergeCell ref="J1140:K1140"/>
    <mergeCell ref="L1138:M1138"/>
    <mergeCell ref="B1139:C1139"/>
    <mergeCell ref="D1139:E1139"/>
    <mergeCell ref="F1139:G1139"/>
    <mergeCell ref="J1139:K1139"/>
    <mergeCell ref="L1139:M1139"/>
    <mergeCell ref="B1138:C1138"/>
    <mergeCell ref="D1138:E1138"/>
    <mergeCell ref="F1138:G1138"/>
    <mergeCell ref="J1138:K1138"/>
    <mergeCell ref="L1148:M1148"/>
    <mergeCell ref="B1149:C1149"/>
    <mergeCell ref="D1149:E1149"/>
    <mergeCell ref="F1149:G1149"/>
    <mergeCell ref="J1149:K1149"/>
    <mergeCell ref="L1149:M1149"/>
    <mergeCell ref="B1148:C1148"/>
    <mergeCell ref="D1148:E1148"/>
    <mergeCell ref="F1148:G1148"/>
    <mergeCell ref="J1148:K1148"/>
    <mergeCell ref="L1146:M1146"/>
    <mergeCell ref="B1147:C1147"/>
    <mergeCell ref="D1147:E1147"/>
    <mergeCell ref="F1147:G1147"/>
    <mergeCell ref="J1147:K1147"/>
    <mergeCell ref="L1147:M1147"/>
    <mergeCell ref="B1146:C1146"/>
    <mergeCell ref="D1146:E1146"/>
    <mergeCell ref="F1146:G1146"/>
    <mergeCell ref="J1146:K1146"/>
    <mergeCell ref="L1144:M1144"/>
    <mergeCell ref="B1145:C1145"/>
    <mergeCell ref="D1145:E1145"/>
    <mergeCell ref="F1145:G1145"/>
    <mergeCell ref="J1145:K1145"/>
    <mergeCell ref="L1145:M1145"/>
    <mergeCell ref="B1144:C1144"/>
    <mergeCell ref="D1144:E1144"/>
    <mergeCell ref="F1144:G1144"/>
    <mergeCell ref="J1144:K1144"/>
    <mergeCell ref="L1154:M1154"/>
    <mergeCell ref="B1155:C1155"/>
    <mergeCell ref="D1155:E1155"/>
    <mergeCell ref="F1155:G1155"/>
    <mergeCell ref="J1155:K1155"/>
    <mergeCell ref="L1155:M1155"/>
    <mergeCell ref="B1154:C1154"/>
    <mergeCell ref="D1154:E1154"/>
    <mergeCell ref="F1154:G1154"/>
    <mergeCell ref="J1154:K1154"/>
    <mergeCell ref="L1152:M1152"/>
    <mergeCell ref="B1153:C1153"/>
    <mergeCell ref="D1153:E1153"/>
    <mergeCell ref="F1153:G1153"/>
    <mergeCell ref="J1153:K1153"/>
    <mergeCell ref="L1153:M1153"/>
    <mergeCell ref="B1152:C1152"/>
    <mergeCell ref="D1152:E1152"/>
    <mergeCell ref="F1152:G1152"/>
    <mergeCell ref="J1152:K1152"/>
    <mergeCell ref="L1150:M1150"/>
    <mergeCell ref="B1151:C1151"/>
    <mergeCell ref="D1151:E1151"/>
    <mergeCell ref="F1151:G1151"/>
    <mergeCell ref="J1151:K1151"/>
    <mergeCell ref="L1151:M1151"/>
    <mergeCell ref="B1150:C1150"/>
    <mergeCell ref="D1150:E1150"/>
    <mergeCell ref="F1150:G1150"/>
    <mergeCell ref="J1150:K1150"/>
    <mergeCell ref="L1160:M1160"/>
    <mergeCell ref="B1161:C1161"/>
    <mergeCell ref="D1161:E1161"/>
    <mergeCell ref="F1161:G1161"/>
    <mergeCell ref="J1161:K1161"/>
    <mergeCell ref="L1161:M1161"/>
    <mergeCell ref="B1160:C1160"/>
    <mergeCell ref="D1160:E1160"/>
    <mergeCell ref="F1160:G1160"/>
    <mergeCell ref="J1160:K1160"/>
    <mergeCell ref="L1158:M1158"/>
    <mergeCell ref="B1159:C1159"/>
    <mergeCell ref="D1159:E1159"/>
    <mergeCell ref="F1159:G1159"/>
    <mergeCell ref="J1159:K1159"/>
    <mergeCell ref="L1159:M1159"/>
    <mergeCell ref="B1158:C1158"/>
    <mergeCell ref="D1158:E1158"/>
    <mergeCell ref="F1158:G1158"/>
    <mergeCell ref="J1158:K1158"/>
    <mergeCell ref="L1156:M1156"/>
    <mergeCell ref="B1157:C1157"/>
    <mergeCell ref="D1157:E1157"/>
    <mergeCell ref="F1157:G1157"/>
    <mergeCell ref="J1157:K1157"/>
    <mergeCell ref="L1157:M1157"/>
    <mergeCell ref="B1156:C1156"/>
    <mergeCell ref="D1156:E1156"/>
    <mergeCell ref="F1156:G1156"/>
    <mergeCell ref="J1156:K1156"/>
    <mergeCell ref="L1166:M1166"/>
    <mergeCell ref="B1167:C1167"/>
    <mergeCell ref="D1167:E1167"/>
    <mergeCell ref="F1167:G1167"/>
    <mergeCell ref="J1167:K1167"/>
    <mergeCell ref="L1167:M1167"/>
    <mergeCell ref="B1166:C1166"/>
    <mergeCell ref="D1166:E1166"/>
    <mergeCell ref="F1166:G1166"/>
    <mergeCell ref="J1166:K1166"/>
    <mergeCell ref="L1164:M1164"/>
    <mergeCell ref="B1165:C1165"/>
    <mergeCell ref="D1165:E1165"/>
    <mergeCell ref="F1165:G1165"/>
    <mergeCell ref="J1165:K1165"/>
    <mergeCell ref="L1165:M1165"/>
    <mergeCell ref="B1164:C1164"/>
    <mergeCell ref="D1164:E1164"/>
    <mergeCell ref="F1164:G1164"/>
    <mergeCell ref="J1164:K1164"/>
    <mergeCell ref="L1162:M1162"/>
    <mergeCell ref="B1163:C1163"/>
    <mergeCell ref="D1163:E1163"/>
    <mergeCell ref="F1163:G1163"/>
    <mergeCell ref="J1163:K1163"/>
    <mergeCell ref="L1163:M1163"/>
    <mergeCell ref="B1162:C1162"/>
    <mergeCell ref="D1162:E1162"/>
    <mergeCell ref="F1162:G1162"/>
    <mergeCell ref="J1162:K1162"/>
    <mergeCell ref="L1172:M1172"/>
    <mergeCell ref="B1173:C1173"/>
    <mergeCell ref="D1173:E1173"/>
    <mergeCell ref="F1173:G1173"/>
    <mergeCell ref="J1173:K1173"/>
    <mergeCell ref="L1173:M1173"/>
    <mergeCell ref="B1172:C1172"/>
    <mergeCell ref="D1172:E1172"/>
    <mergeCell ref="F1172:G1172"/>
    <mergeCell ref="J1172:K1172"/>
    <mergeCell ref="L1170:M1170"/>
    <mergeCell ref="B1171:C1171"/>
    <mergeCell ref="D1171:E1171"/>
    <mergeCell ref="F1171:G1171"/>
    <mergeCell ref="J1171:K1171"/>
    <mergeCell ref="L1171:M1171"/>
    <mergeCell ref="B1170:C1170"/>
    <mergeCell ref="D1170:E1170"/>
    <mergeCell ref="F1170:G1170"/>
    <mergeCell ref="J1170:K1170"/>
    <mergeCell ref="L1168:M1168"/>
    <mergeCell ref="B1169:C1169"/>
    <mergeCell ref="D1169:E1169"/>
    <mergeCell ref="F1169:G1169"/>
    <mergeCell ref="J1169:K1169"/>
    <mergeCell ref="L1169:M1169"/>
    <mergeCell ref="B1168:C1168"/>
    <mergeCell ref="D1168:E1168"/>
    <mergeCell ref="F1168:G1168"/>
    <mergeCell ref="J1168:K1168"/>
    <mergeCell ref="L1178:M1178"/>
    <mergeCell ref="B1179:C1179"/>
    <mergeCell ref="D1179:E1179"/>
    <mergeCell ref="F1179:G1179"/>
    <mergeCell ref="J1179:K1179"/>
    <mergeCell ref="L1179:M1179"/>
    <mergeCell ref="B1178:C1178"/>
    <mergeCell ref="D1178:E1178"/>
    <mergeCell ref="F1178:G1178"/>
    <mergeCell ref="J1178:K1178"/>
    <mergeCell ref="L1176:M1176"/>
    <mergeCell ref="B1177:C1177"/>
    <mergeCell ref="D1177:E1177"/>
    <mergeCell ref="F1177:G1177"/>
    <mergeCell ref="J1177:K1177"/>
    <mergeCell ref="L1177:M1177"/>
    <mergeCell ref="B1176:C1176"/>
    <mergeCell ref="D1176:E1176"/>
    <mergeCell ref="F1176:G1176"/>
    <mergeCell ref="J1176:K1176"/>
    <mergeCell ref="L1174:M1174"/>
    <mergeCell ref="B1175:C1175"/>
    <mergeCell ref="D1175:E1175"/>
    <mergeCell ref="F1175:G1175"/>
    <mergeCell ref="J1175:K1175"/>
    <mergeCell ref="L1175:M1175"/>
    <mergeCell ref="B1174:C1174"/>
    <mergeCell ref="D1174:E1174"/>
    <mergeCell ref="F1174:G1174"/>
    <mergeCell ref="J1174:K1174"/>
    <mergeCell ref="L1184:M1184"/>
    <mergeCell ref="B1185:C1185"/>
    <mergeCell ref="D1185:E1185"/>
    <mergeCell ref="F1185:G1185"/>
    <mergeCell ref="J1185:K1185"/>
    <mergeCell ref="L1185:M1185"/>
    <mergeCell ref="B1184:C1184"/>
    <mergeCell ref="D1184:E1184"/>
    <mergeCell ref="F1184:G1184"/>
    <mergeCell ref="J1184:K1184"/>
    <mergeCell ref="L1182:M1182"/>
    <mergeCell ref="B1183:C1183"/>
    <mergeCell ref="D1183:E1183"/>
    <mergeCell ref="F1183:G1183"/>
    <mergeCell ref="J1183:K1183"/>
    <mergeCell ref="L1183:M1183"/>
    <mergeCell ref="B1182:C1182"/>
    <mergeCell ref="D1182:E1182"/>
    <mergeCell ref="F1182:G1182"/>
    <mergeCell ref="J1182:K1182"/>
    <mergeCell ref="L1180:M1180"/>
    <mergeCell ref="B1181:C1181"/>
    <mergeCell ref="D1181:E1181"/>
    <mergeCell ref="F1181:G1181"/>
    <mergeCell ref="J1181:K1181"/>
    <mergeCell ref="L1181:M1181"/>
    <mergeCell ref="B1180:C1180"/>
    <mergeCell ref="D1180:E1180"/>
    <mergeCell ref="F1180:G1180"/>
    <mergeCell ref="J1180:K1180"/>
    <mergeCell ref="L1190:M1190"/>
    <mergeCell ref="B1191:C1191"/>
    <mergeCell ref="D1191:E1191"/>
    <mergeCell ref="F1191:G1191"/>
    <mergeCell ref="J1191:K1191"/>
    <mergeCell ref="L1191:M1191"/>
    <mergeCell ref="B1190:C1190"/>
    <mergeCell ref="D1190:E1190"/>
    <mergeCell ref="F1190:G1190"/>
    <mergeCell ref="J1190:K1190"/>
    <mergeCell ref="L1188:M1188"/>
    <mergeCell ref="B1189:C1189"/>
    <mergeCell ref="D1189:E1189"/>
    <mergeCell ref="F1189:G1189"/>
    <mergeCell ref="J1189:K1189"/>
    <mergeCell ref="L1189:M1189"/>
    <mergeCell ref="B1188:C1188"/>
    <mergeCell ref="D1188:E1188"/>
    <mergeCell ref="F1188:G1188"/>
    <mergeCell ref="J1188:K1188"/>
    <mergeCell ref="L1186:M1186"/>
    <mergeCell ref="B1187:C1187"/>
    <mergeCell ref="D1187:E1187"/>
    <mergeCell ref="F1187:G1187"/>
    <mergeCell ref="J1187:K1187"/>
    <mergeCell ref="L1187:M1187"/>
    <mergeCell ref="B1186:C1186"/>
    <mergeCell ref="D1186:E1186"/>
    <mergeCell ref="F1186:G1186"/>
    <mergeCell ref="J1186:K1186"/>
    <mergeCell ref="L1196:M1196"/>
    <mergeCell ref="B1197:C1197"/>
    <mergeCell ref="D1197:E1197"/>
    <mergeCell ref="F1197:G1197"/>
    <mergeCell ref="J1197:K1197"/>
    <mergeCell ref="L1197:M1197"/>
    <mergeCell ref="B1196:C1196"/>
    <mergeCell ref="D1196:E1196"/>
    <mergeCell ref="F1196:G1196"/>
    <mergeCell ref="J1196:K1196"/>
    <mergeCell ref="L1194:M1194"/>
    <mergeCell ref="B1195:C1195"/>
    <mergeCell ref="D1195:E1195"/>
    <mergeCell ref="F1195:G1195"/>
    <mergeCell ref="J1195:K1195"/>
    <mergeCell ref="L1195:M1195"/>
    <mergeCell ref="B1194:C1194"/>
    <mergeCell ref="D1194:E1194"/>
    <mergeCell ref="F1194:G1194"/>
    <mergeCell ref="J1194:K1194"/>
    <mergeCell ref="L1192:M1192"/>
    <mergeCell ref="B1193:C1193"/>
    <mergeCell ref="D1193:E1193"/>
    <mergeCell ref="F1193:G1193"/>
    <mergeCell ref="J1193:K1193"/>
    <mergeCell ref="L1193:M1193"/>
    <mergeCell ref="B1192:C1192"/>
    <mergeCell ref="D1192:E1192"/>
    <mergeCell ref="F1192:G1192"/>
    <mergeCell ref="J1192:K1192"/>
    <mergeCell ref="L1202:M1202"/>
    <mergeCell ref="B1203:C1203"/>
    <mergeCell ref="D1203:E1203"/>
    <mergeCell ref="F1203:G1203"/>
    <mergeCell ref="J1203:K1203"/>
    <mergeCell ref="L1203:M1203"/>
    <mergeCell ref="B1202:C1202"/>
    <mergeCell ref="D1202:E1202"/>
    <mergeCell ref="F1202:G1202"/>
    <mergeCell ref="J1202:K1202"/>
    <mergeCell ref="L1200:M1200"/>
    <mergeCell ref="B1201:C1201"/>
    <mergeCell ref="D1201:E1201"/>
    <mergeCell ref="F1201:G1201"/>
    <mergeCell ref="J1201:K1201"/>
    <mergeCell ref="L1201:M1201"/>
    <mergeCell ref="B1200:C1200"/>
    <mergeCell ref="D1200:E1200"/>
    <mergeCell ref="F1200:G1200"/>
    <mergeCell ref="J1200:K1200"/>
    <mergeCell ref="L1198:M1198"/>
    <mergeCell ref="B1199:C1199"/>
    <mergeCell ref="D1199:E1199"/>
    <mergeCell ref="F1199:G1199"/>
    <mergeCell ref="J1199:K1199"/>
    <mergeCell ref="L1199:M1199"/>
    <mergeCell ref="B1198:C1198"/>
    <mergeCell ref="D1198:E1198"/>
    <mergeCell ref="F1198:G1198"/>
    <mergeCell ref="J1198:K1198"/>
    <mergeCell ref="L1208:M1208"/>
    <mergeCell ref="B1209:C1209"/>
    <mergeCell ref="D1209:E1209"/>
    <mergeCell ref="F1209:G1209"/>
    <mergeCell ref="J1209:K1209"/>
    <mergeCell ref="L1209:M1209"/>
    <mergeCell ref="B1208:C1208"/>
    <mergeCell ref="D1208:E1208"/>
    <mergeCell ref="F1208:G1208"/>
    <mergeCell ref="J1208:K1208"/>
    <mergeCell ref="L1206:M1206"/>
    <mergeCell ref="B1207:C1207"/>
    <mergeCell ref="D1207:E1207"/>
    <mergeCell ref="F1207:G1207"/>
    <mergeCell ref="J1207:K1207"/>
    <mergeCell ref="L1207:M1207"/>
    <mergeCell ref="B1206:C1206"/>
    <mergeCell ref="D1206:E1206"/>
    <mergeCell ref="F1206:G1206"/>
    <mergeCell ref="J1206:K1206"/>
    <mergeCell ref="L1204:M1204"/>
    <mergeCell ref="B1205:C1205"/>
    <mergeCell ref="D1205:E1205"/>
    <mergeCell ref="F1205:G1205"/>
    <mergeCell ref="J1205:K1205"/>
    <mergeCell ref="L1205:M1205"/>
    <mergeCell ref="B1204:C1204"/>
    <mergeCell ref="D1204:E1204"/>
    <mergeCell ref="F1204:G1204"/>
    <mergeCell ref="J1204:K1204"/>
    <mergeCell ref="L1214:M1214"/>
    <mergeCell ref="B1215:C1215"/>
    <mergeCell ref="D1215:E1215"/>
    <mergeCell ref="F1215:G1215"/>
    <mergeCell ref="J1215:K1215"/>
    <mergeCell ref="L1215:M1215"/>
    <mergeCell ref="B1214:C1214"/>
    <mergeCell ref="D1214:E1214"/>
    <mergeCell ref="F1214:G1214"/>
    <mergeCell ref="J1214:K1214"/>
    <mergeCell ref="L1212:M1212"/>
    <mergeCell ref="B1213:C1213"/>
    <mergeCell ref="D1213:E1213"/>
    <mergeCell ref="F1213:G1213"/>
    <mergeCell ref="J1213:K1213"/>
    <mergeCell ref="L1213:M1213"/>
    <mergeCell ref="B1212:C1212"/>
    <mergeCell ref="D1212:E1212"/>
    <mergeCell ref="F1212:G1212"/>
    <mergeCell ref="J1212:K1212"/>
    <mergeCell ref="L1210:M1210"/>
    <mergeCell ref="B1211:C1211"/>
    <mergeCell ref="D1211:E1211"/>
    <mergeCell ref="F1211:G1211"/>
    <mergeCell ref="J1211:K1211"/>
    <mergeCell ref="L1211:M1211"/>
    <mergeCell ref="B1210:C1210"/>
    <mergeCell ref="D1210:E1210"/>
    <mergeCell ref="F1210:G1210"/>
    <mergeCell ref="J1210:K1210"/>
    <mergeCell ref="L1220:M1220"/>
    <mergeCell ref="B1221:C1221"/>
    <mergeCell ref="D1221:E1221"/>
    <mergeCell ref="F1221:G1221"/>
    <mergeCell ref="J1221:K1221"/>
    <mergeCell ref="L1221:M1221"/>
    <mergeCell ref="B1220:C1220"/>
    <mergeCell ref="D1220:E1220"/>
    <mergeCell ref="F1220:G1220"/>
    <mergeCell ref="J1220:K1220"/>
    <mergeCell ref="L1218:M1218"/>
    <mergeCell ref="B1219:C1219"/>
    <mergeCell ref="D1219:E1219"/>
    <mergeCell ref="F1219:G1219"/>
    <mergeCell ref="J1219:K1219"/>
    <mergeCell ref="L1219:M1219"/>
    <mergeCell ref="B1218:C1218"/>
    <mergeCell ref="D1218:E1218"/>
    <mergeCell ref="F1218:G1218"/>
    <mergeCell ref="J1218:K1218"/>
    <mergeCell ref="L1216:M1216"/>
    <mergeCell ref="B1217:C1217"/>
    <mergeCell ref="D1217:E1217"/>
    <mergeCell ref="F1217:G1217"/>
    <mergeCell ref="J1217:K1217"/>
    <mergeCell ref="L1217:M1217"/>
    <mergeCell ref="B1216:C1216"/>
    <mergeCell ref="D1216:E1216"/>
    <mergeCell ref="F1216:G1216"/>
    <mergeCell ref="J1216:K1216"/>
    <mergeCell ref="L1226:M1226"/>
    <mergeCell ref="B1227:C1227"/>
    <mergeCell ref="D1227:E1227"/>
    <mergeCell ref="F1227:G1227"/>
    <mergeCell ref="J1227:K1227"/>
    <mergeCell ref="L1227:M1227"/>
    <mergeCell ref="B1226:C1226"/>
    <mergeCell ref="D1226:E1226"/>
    <mergeCell ref="F1226:G1226"/>
    <mergeCell ref="J1226:K1226"/>
    <mergeCell ref="L1224:M1224"/>
    <mergeCell ref="B1225:C1225"/>
    <mergeCell ref="D1225:E1225"/>
    <mergeCell ref="F1225:G1225"/>
    <mergeCell ref="J1225:K1225"/>
    <mergeCell ref="L1225:M1225"/>
    <mergeCell ref="B1224:C1224"/>
    <mergeCell ref="D1224:E1224"/>
    <mergeCell ref="F1224:G1224"/>
    <mergeCell ref="J1224:K1224"/>
    <mergeCell ref="L1222:M1222"/>
    <mergeCell ref="B1223:C1223"/>
    <mergeCell ref="D1223:E1223"/>
    <mergeCell ref="F1223:G1223"/>
    <mergeCell ref="J1223:K1223"/>
    <mergeCell ref="L1223:M1223"/>
    <mergeCell ref="B1222:C1222"/>
    <mergeCell ref="D1222:E1222"/>
    <mergeCell ref="F1222:G1222"/>
    <mergeCell ref="J1222:K1222"/>
    <mergeCell ref="L1232:M1232"/>
    <mergeCell ref="B1233:C1233"/>
    <mergeCell ref="D1233:E1233"/>
    <mergeCell ref="F1233:G1233"/>
    <mergeCell ref="J1233:K1233"/>
    <mergeCell ref="L1233:M1233"/>
    <mergeCell ref="B1232:C1232"/>
    <mergeCell ref="D1232:E1232"/>
    <mergeCell ref="F1232:G1232"/>
    <mergeCell ref="J1232:K1232"/>
    <mergeCell ref="L1230:M1230"/>
    <mergeCell ref="B1231:C1231"/>
    <mergeCell ref="D1231:E1231"/>
    <mergeCell ref="F1231:G1231"/>
    <mergeCell ref="J1231:K1231"/>
    <mergeCell ref="L1231:M1231"/>
    <mergeCell ref="B1230:C1230"/>
    <mergeCell ref="D1230:E1230"/>
    <mergeCell ref="F1230:G1230"/>
    <mergeCell ref="J1230:K1230"/>
    <mergeCell ref="L1228:M1228"/>
    <mergeCell ref="B1229:C1229"/>
    <mergeCell ref="D1229:E1229"/>
    <mergeCell ref="F1229:G1229"/>
    <mergeCell ref="J1229:K1229"/>
    <mergeCell ref="L1229:M1229"/>
    <mergeCell ref="B1228:C1228"/>
    <mergeCell ref="D1228:E1228"/>
    <mergeCell ref="F1228:G1228"/>
    <mergeCell ref="J1228:K1228"/>
    <mergeCell ref="L1238:M1238"/>
    <mergeCell ref="B1239:C1239"/>
    <mergeCell ref="D1239:E1239"/>
    <mergeCell ref="F1239:G1239"/>
    <mergeCell ref="J1239:K1239"/>
    <mergeCell ref="L1239:M1239"/>
    <mergeCell ref="B1238:C1238"/>
    <mergeCell ref="D1238:E1238"/>
    <mergeCell ref="F1238:G1238"/>
    <mergeCell ref="J1238:K1238"/>
    <mergeCell ref="L1236:M1236"/>
    <mergeCell ref="B1237:C1237"/>
    <mergeCell ref="D1237:E1237"/>
    <mergeCell ref="F1237:G1237"/>
    <mergeCell ref="J1237:K1237"/>
    <mergeCell ref="L1237:M1237"/>
    <mergeCell ref="B1236:C1236"/>
    <mergeCell ref="D1236:E1236"/>
    <mergeCell ref="F1236:G1236"/>
    <mergeCell ref="J1236:K1236"/>
    <mergeCell ref="L1234:M1234"/>
    <mergeCell ref="B1235:C1235"/>
    <mergeCell ref="D1235:E1235"/>
    <mergeCell ref="F1235:G1235"/>
    <mergeCell ref="J1235:K1235"/>
    <mergeCell ref="L1235:M1235"/>
    <mergeCell ref="B1234:C1234"/>
    <mergeCell ref="D1234:E1234"/>
    <mergeCell ref="F1234:G1234"/>
    <mergeCell ref="J1234:K1234"/>
    <mergeCell ref="L1244:M1244"/>
    <mergeCell ref="B1245:C1245"/>
    <mergeCell ref="D1245:E1245"/>
    <mergeCell ref="F1245:G1245"/>
    <mergeCell ref="J1245:K1245"/>
    <mergeCell ref="L1245:M1245"/>
    <mergeCell ref="B1244:C1244"/>
    <mergeCell ref="D1244:E1244"/>
    <mergeCell ref="F1244:G1244"/>
    <mergeCell ref="J1244:K1244"/>
    <mergeCell ref="L1242:M1242"/>
    <mergeCell ref="B1243:C1243"/>
    <mergeCell ref="D1243:E1243"/>
    <mergeCell ref="F1243:G1243"/>
    <mergeCell ref="J1243:K1243"/>
    <mergeCell ref="L1243:M1243"/>
    <mergeCell ref="B1242:C1242"/>
    <mergeCell ref="D1242:E1242"/>
    <mergeCell ref="F1242:G1242"/>
    <mergeCell ref="J1242:K1242"/>
    <mergeCell ref="L1240:M1240"/>
    <mergeCell ref="B1241:C1241"/>
    <mergeCell ref="D1241:E1241"/>
    <mergeCell ref="F1241:G1241"/>
    <mergeCell ref="J1241:K1241"/>
    <mergeCell ref="L1241:M1241"/>
    <mergeCell ref="B1240:C1240"/>
    <mergeCell ref="D1240:E1240"/>
    <mergeCell ref="F1240:G1240"/>
    <mergeCell ref="J1240:K1240"/>
    <mergeCell ref="L1250:M1250"/>
    <mergeCell ref="B1251:C1251"/>
    <mergeCell ref="D1251:E1251"/>
    <mergeCell ref="F1251:G1251"/>
    <mergeCell ref="J1251:K1251"/>
    <mergeCell ref="L1251:M1251"/>
    <mergeCell ref="B1250:C1250"/>
    <mergeCell ref="D1250:E1250"/>
    <mergeCell ref="F1250:G1250"/>
    <mergeCell ref="J1250:K1250"/>
    <mergeCell ref="L1248:M1248"/>
    <mergeCell ref="B1249:C1249"/>
    <mergeCell ref="D1249:E1249"/>
    <mergeCell ref="F1249:G1249"/>
    <mergeCell ref="J1249:K1249"/>
    <mergeCell ref="L1249:M1249"/>
    <mergeCell ref="B1248:C1248"/>
    <mergeCell ref="D1248:E1248"/>
    <mergeCell ref="F1248:G1248"/>
    <mergeCell ref="J1248:K1248"/>
    <mergeCell ref="L1246:M1246"/>
    <mergeCell ref="B1247:C1247"/>
    <mergeCell ref="D1247:E1247"/>
    <mergeCell ref="F1247:G1247"/>
    <mergeCell ref="J1247:K1247"/>
    <mergeCell ref="L1247:M1247"/>
    <mergeCell ref="B1246:C1246"/>
    <mergeCell ref="D1246:E1246"/>
    <mergeCell ref="F1246:G1246"/>
    <mergeCell ref="J1246:K1246"/>
    <mergeCell ref="L1256:M1256"/>
    <mergeCell ref="B1257:C1257"/>
    <mergeCell ref="D1257:E1257"/>
    <mergeCell ref="F1257:G1257"/>
    <mergeCell ref="J1257:K1257"/>
    <mergeCell ref="L1257:M1257"/>
    <mergeCell ref="B1256:C1256"/>
    <mergeCell ref="D1256:E1256"/>
    <mergeCell ref="F1256:G1256"/>
    <mergeCell ref="J1256:K1256"/>
    <mergeCell ref="L1254:M1254"/>
    <mergeCell ref="B1255:C1255"/>
    <mergeCell ref="D1255:E1255"/>
    <mergeCell ref="F1255:G1255"/>
    <mergeCell ref="J1255:K1255"/>
    <mergeCell ref="L1255:M1255"/>
    <mergeCell ref="B1254:C1254"/>
    <mergeCell ref="D1254:E1254"/>
    <mergeCell ref="F1254:G1254"/>
    <mergeCell ref="J1254:K1254"/>
    <mergeCell ref="L1252:M1252"/>
    <mergeCell ref="B1253:C1253"/>
    <mergeCell ref="D1253:E1253"/>
    <mergeCell ref="F1253:G1253"/>
    <mergeCell ref="J1253:K1253"/>
    <mergeCell ref="L1253:M1253"/>
    <mergeCell ref="B1252:C1252"/>
    <mergeCell ref="D1252:E1252"/>
    <mergeCell ref="F1252:G1252"/>
    <mergeCell ref="J1252:K1252"/>
    <mergeCell ref="L1262:M1262"/>
    <mergeCell ref="B1263:C1263"/>
    <mergeCell ref="D1263:E1263"/>
    <mergeCell ref="F1263:G1263"/>
    <mergeCell ref="J1263:K1263"/>
    <mergeCell ref="L1263:M1263"/>
    <mergeCell ref="B1262:C1262"/>
    <mergeCell ref="D1262:E1262"/>
    <mergeCell ref="F1262:G1262"/>
    <mergeCell ref="J1262:K1262"/>
    <mergeCell ref="L1260:M1260"/>
    <mergeCell ref="B1261:C1261"/>
    <mergeCell ref="D1261:E1261"/>
    <mergeCell ref="F1261:G1261"/>
    <mergeCell ref="J1261:K1261"/>
    <mergeCell ref="L1261:M1261"/>
    <mergeCell ref="B1260:C1260"/>
    <mergeCell ref="D1260:E1260"/>
    <mergeCell ref="F1260:G1260"/>
    <mergeCell ref="J1260:K1260"/>
    <mergeCell ref="L1258:M1258"/>
    <mergeCell ref="B1259:C1259"/>
    <mergeCell ref="D1259:E1259"/>
    <mergeCell ref="F1259:G1259"/>
    <mergeCell ref="J1259:K1259"/>
    <mergeCell ref="L1259:M1259"/>
    <mergeCell ref="B1258:C1258"/>
    <mergeCell ref="D1258:E1258"/>
    <mergeCell ref="F1258:G1258"/>
    <mergeCell ref="J1258:K1258"/>
    <mergeCell ref="L1268:M1268"/>
    <mergeCell ref="B1269:C1269"/>
    <mergeCell ref="D1269:E1269"/>
    <mergeCell ref="F1269:G1269"/>
    <mergeCell ref="J1269:K1269"/>
    <mergeCell ref="L1269:M1269"/>
    <mergeCell ref="B1268:C1268"/>
    <mergeCell ref="D1268:E1268"/>
    <mergeCell ref="F1268:G1268"/>
    <mergeCell ref="J1268:K1268"/>
    <mergeCell ref="L1266:M1266"/>
    <mergeCell ref="B1267:C1267"/>
    <mergeCell ref="D1267:E1267"/>
    <mergeCell ref="F1267:G1267"/>
    <mergeCell ref="J1267:K1267"/>
    <mergeCell ref="L1267:M1267"/>
    <mergeCell ref="B1266:C1266"/>
    <mergeCell ref="D1266:E1266"/>
    <mergeCell ref="F1266:G1266"/>
    <mergeCell ref="J1266:K1266"/>
    <mergeCell ref="L1264:M1264"/>
    <mergeCell ref="B1265:C1265"/>
    <mergeCell ref="D1265:E1265"/>
    <mergeCell ref="F1265:G1265"/>
    <mergeCell ref="J1265:K1265"/>
    <mergeCell ref="L1265:M1265"/>
    <mergeCell ref="B1264:C1264"/>
    <mergeCell ref="D1264:E1264"/>
    <mergeCell ref="F1264:G1264"/>
    <mergeCell ref="J1264:K1264"/>
    <mergeCell ref="L1274:M1274"/>
    <mergeCell ref="B1275:C1275"/>
    <mergeCell ref="D1275:E1275"/>
    <mergeCell ref="F1275:G1275"/>
    <mergeCell ref="J1275:K1275"/>
    <mergeCell ref="L1275:M1275"/>
    <mergeCell ref="B1274:C1274"/>
    <mergeCell ref="D1274:E1274"/>
    <mergeCell ref="F1274:G1274"/>
    <mergeCell ref="J1274:K1274"/>
    <mergeCell ref="L1272:M1272"/>
    <mergeCell ref="B1273:C1273"/>
    <mergeCell ref="D1273:E1273"/>
    <mergeCell ref="F1273:G1273"/>
    <mergeCell ref="J1273:K1273"/>
    <mergeCell ref="L1273:M1273"/>
    <mergeCell ref="B1272:C1272"/>
    <mergeCell ref="D1272:E1272"/>
    <mergeCell ref="F1272:G1272"/>
    <mergeCell ref="J1272:K1272"/>
    <mergeCell ref="L1270:M1270"/>
    <mergeCell ref="B1271:C1271"/>
    <mergeCell ref="D1271:E1271"/>
    <mergeCell ref="F1271:G1271"/>
    <mergeCell ref="J1271:K1271"/>
    <mergeCell ref="L1271:M1271"/>
    <mergeCell ref="B1270:C1270"/>
    <mergeCell ref="D1270:E1270"/>
    <mergeCell ref="F1270:G1270"/>
    <mergeCell ref="J1270:K1270"/>
    <mergeCell ref="L1280:M1280"/>
    <mergeCell ref="B1281:C1281"/>
    <mergeCell ref="D1281:E1281"/>
    <mergeCell ref="F1281:G1281"/>
    <mergeCell ref="J1281:K1281"/>
    <mergeCell ref="L1281:M1281"/>
    <mergeCell ref="B1280:C1280"/>
    <mergeCell ref="D1280:E1280"/>
    <mergeCell ref="F1280:G1280"/>
    <mergeCell ref="J1280:K1280"/>
    <mergeCell ref="L1278:M1278"/>
    <mergeCell ref="B1279:C1279"/>
    <mergeCell ref="D1279:E1279"/>
    <mergeCell ref="F1279:G1279"/>
    <mergeCell ref="J1279:K1279"/>
    <mergeCell ref="L1279:M1279"/>
    <mergeCell ref="B1278:C1278"/>
    <mergeCell ref="D1278:E1278"/>
    <mergeCell ref="F1278:G1278"/>
    <mergeCell ref="J1278:K1278"/>
    <mergeCell ref="L1276:M1276"/>
    <mergeCell ref="B1277:C1277"/>
    <mergeCell ref="D1277:E1277"/>
    <mergeCell ref="F1277:G1277"/>
    <mergeCell ref="J1277:K1277"/>
    <mergeCell ref="L1277:M1277"/>
    <mergeCell ref="B1276:C1276"/>
    <mergeCell ref="D1276:E1276"/>
    <mergeCell ref="F1276:G1276"/>
    <mergeCell ref="J1276:K1276"/>
    <mergeCell ref="L1286:M1286"/>
    <mergeCell ref="B1287:C1287"/>
    <mergeCell ref="D1287:E1287"/>
    <mergeCell ref="F1287:G1287"/>
    <mergeCell ref="J1287:K1287"/>
    <mergeCell ref="L1287:M1287"/>
    <mergeCell ref="B1286:C1286"/>
    <mergeCell ref="D1286:E1286"/>
    <mergeCell ref="F1286:G1286"/>
    <mergeCell ref="J1286:K1286"/>
    <mergeCell ref="L1284:M1284"/>
    <mergeCell ref="B1285:C1285"/>
    <mergeCell ref="D1285:E1285"/>
    <mergeCell ref="F1285:G1285"/>
    <mergeCell ref="J1285:K1285"/>
    <mergeCell ref="L1285:M1285"/>
    <mergeCell ref="B1284:C1284"/>
    <mergeCell ref="D1284:E1284"/>
    <mergeCell ref="F1284:G1284"/>
    <mergeCell ref="J1284:K1284"/>
    <mergeCell ref="L1282:M1282"/>
    <mergeCell ref="B1283:C1283"/>
    <mergeCell ref="D1283:E1283"/>
    <mergeCell ref="F1283:G1283"/>
    <mergeCell ref="J1283:K1283"/>
    <mergeCell ref="L1283:M1283"/>
    <mergeCell ref="B1282:C1282"/>
    <mergeCell ref="D1282:E1282"/>
    <mergeCell ref="F1282:G1282"/>
    <mergeCell ref="J1282:K1282"/>
    <mergeCell ref="L1292:M1292"/>
    <mergeCell ref="B1293:C1293"/>
    <mergeCell ref="D1293:E1293"/>
    <mergeCell ref="F1293:G1293"/>
    <mergeCell ref="J1293:K1293"/>
    <mergeCell ref="L1293:M1293"/>
    <mergeCell ref="B1292:C1292"/>
    <mergeCell ref="D1292:E1292"/>
    <mergeCell ref="F1292:G1292"/>
    <mergeCell ref="J1292:K1292"/>
    <mergeCell ref="L1290:M1290"/>
    <mergeCell ref="B1291:C1291"/>
    <mergeCell ref="D1291:E1291"/>
    <mergeCell ref="F1291:G1291"/>
    <mergeCell ref="J1291:K1291"/>
    <mergeCell ref="L1291:M1291"/>
    <mergeCell ref="B1290:C1290"/>
    <mergeCell ref="D1290:E1290"/>
    <mergeCell ref="F1290:G1290"/>
    <mergeCell ref="J1290:K1290"/>
    <mergeCell ref="L1288:M1288"/>
    <mergeCell ref="B1289:C1289"/>
    <mergeCell ref="D1289:E1289"/>
    <mergeCell ref="F1289:G1289"/>
    <mergeCell ref="J1289:K1289"/>
    <mergeCell ref="L1289:M1289"/>
    <mergeCell ref="B1288:C1288"/>
    <mergeCell ref="D1288:E1288"/>
    <mergeCell ref="F1288:G1288"/>
    <mergeCell ref="J1288:K1288"/>
    <mergeCell ref="L1298:M1298"/>
    <mergeCell ref="B1299:C1299"/>
    <mergeCell ref="D1299:E1299"/>
    <mergeCell ref="F1299:G1299"/>
    <mergeCell ref="J1299:K1299"/>
    <mergeCell ref="L1299:M1299"/>
    <mergeCell ref="B1298:C1298"/>
    <mergeCell ref="D1298:E1298"/>
    <mergeCell ref="F1298:G1298"/>
    <mergeCell ref="J1298:K1298"/>
    <mergeCell ref="L1296:M1296"/>
    <mergeCell ref="B1297:C1297"/>
    <mergeCell ref="D1297:E1297"/>
    <mergeCell ref="F1297:G1297"/>
    <mergeCell ref="J1297:K1297"/>
    <mergeCell ref="L1297:M1297"/>
    <mergeCell ref="B1296:C1296"/>
    <mergeCell ref="D1296:E1296"/>
    <mergeCell ref="F1296:G1296"/>
    <mergeCell ref="J1296:K1296"/>
    <mergeCell ref="L1294:M1294"/>
    <mergeCell ref="B1295:C1295"/>
    <mergeCell ref="D1295:E1295"/>
    <mergeCell ref="F1295:G1295"/>
    <mergeCell ref="J1295:K1295"/>
    <mergeCell ref="L1295:M1295"/>
    <mergeCell ref="B1294:C1294"/>
    <mergeCell ref="D1294:E1294"/>
    <mergeCell ref="F1294:G1294"/>
    <mergeCell ref="J1294:K1294"/>
    <mergeCell ref="L1304:M1304"/>
    <mergeCell ref="B1305:C1305"/>
    <mergeCell ref="D1305:E1305"/>
    <mergeCell ref="F1305:G1305"/>
    <mergeCell ref="J1305:K1305"/>
    <mergeCell ref="L1305:M1305"/>
    <mergeCell ref="B1304:C1304"/>
    <mergeCell ref="D1304:E1304"/>
    <mergeCell ref="F1304:G1304"/>
    <mergeCell ref="J1304:K1304"/>
    <mergeCell ref="L1302:M1302"/>
    <mergeCell ref="B1303:C1303"/>
    <mergeCell ref="D1303:E1303"/>
    <mergeCell ref="F1303:G1303"/>
    <mergeCell ref="J1303:K1303"/>
    <mergeCell ref="L1303:M1303"/>
    <mergeCell ref="B1302:C1302"/>
    <mergeCell ref="D1302:E1302"/>
    <mergeCell ref="F1302:G1302"/>
    <mergeCell ref="J1302:K1302"/>
    <mergeCell ref="L1300:M1300"/>
    <mergeCell ref="B1301:C1301"/>
    <mergeCell ref="D1301:E1301"/>
    <mergeCell ref="F1301:G1301"/>
    <mergeCell ref="J1301:K1301"/>
    <mergeCell ref="L1301:M1301"/>
    <mergeCell ref="B1300:C1300"/>
    <mergeCell ref="D1300:E1300"/>
    <mergeCell ref="F1300:G1300"/>
    <mergeCell ref="J1300:K1300"/>
    <mergeCell ref="L1310:M1310"/>
    <mergeCell ref="B1311:C1311"/>
    <mergeCell ref="D1311:E1311"/>
    <mergeCell ref="F1311:G1311"/>
    <mergeCell ref="J1311:K1311"/>
    <mergeCell ref="L1311:M1311"/>
    <mergeCell ref="B1310:C1310"/>
    <mergeCell ref="D1310:E1310"/>
    <mergeCell ref="F1310:G1310"/>
    <mergeCell ref="J1310:K1310"/>
    <mergeCell ref="L1308:M1308"/>
    <mergeCell ref="B1309:C1309"/>
    <mergeCell ref="D1309:E1309"/>
    <mergeCell ref="F1309:G1309"/>
    <mergeCell ref="J1309:K1309"/>
    <mergeCell ref="L1309:M1309"/>
    <mergeCell ref="B1308:C1308"/>
    <mergeCell ref="D1308:E1308"/>
    <mergeCell ref="F1308:G1308"/>
    <mergeCell ref="J1308:K1308"/>
    <mergeCell ref="L1306:M1306"/>
    <mergeCell ref="B1307:C1307"/>
    <mergeCell ref="D1307:E1307"/>
    <mergeCell ref="F1307:G1307"/>
    <mergeCell ref="J1307:K1307"/>
    <mergeCell ref="L1307:M1307"/>
    <mergeCell ref="B1306:C1306"/>
    <mergeCell ref="D1306:E1306"/>
    <mergeCell ref="F1306:G1306"/>
    <mergeCell ref="J1306:K1306"/>
    <mergeCell ref="L1316:M1316"/>
    <mergeCell ref="B1317:C1317"/>
    <mergeCell ref="D1317:E1317"/>
    <mergeCell ref="F1317:G1317"/>
    <mergeCell ref="J1317:K1317"/>
    <mergeCell ref="L1317:M1317"/>
    <mergeCell ref="B1316:C1316"/>
    <mergeCell ref="D1316:E1316"/>
    <mergeCell ref="F1316:G1316"/>
    <mergeCell ref="J1316:K1316"/>
    <mergeCell ref="L1314:M1314"/>
    <mergeCell ref="B1315:C1315"/>
    <mergeCell ref="D1315:E1315"/>
    <mergeCell ref="F1315:G1315"/>
    <mergeCell ref="J1315:K1315"/>
    <mergeCell ref="L1315:M1315"/>
    <mergeCell ref="B1314:C1314"/>
    <mergeCell ref="D1314:E1314"/>
    <mergeCell ref="F1314:G1314"/>
    <mergeCell ref="J1314:K1314"/>
    <mergeCell ref="L1312:M1312"/>
    <mergeCell ref="B1313:C1313"/>
    <mergeCell ref="D1313:E1313"/>
    <mergeCell ref="F1313:G1313"/>
    <mergeCell ref="J1313:K1313"/>
    <mergeCell ref="L1313:M1313"/>
    <mergeCell ref="B1312:C1312"/>
    <mergeCell ref="D1312:E1312"/>
    <mergeCell ref="F1312:G1312"/>
    <mergeCell ref="J1312:K1312"/>
    <mergeCell ref="L1322:M1322"/>
    <mergeCell ref="B1323:C1323"/>
    <mergeCell ref="D1323:E1323"/>
    <mergeCell ref="F1323:G1323"/>
    <mergeCell ref="J1323:K1323"/>
    <mergeCell ref="L1323:M1323"/>
    <mergeCell ref="B1322:C1322"/>
    <mergeCell ref="D1322:E1322"/>
    <mergeCell ref="F1322:G1322"/>
    <mergeCell ref="J1322:K1322"/>
    <mergeCell ref="L1320:M1320"/>
    <mergeCell ref="B1321:C1321"/>
    <mergeCell ref="D1321:E1321"/>
    <mergeCell ref="F1321:G1321"/>
    <mergeCell ref="J1321:K1321"/>
    <mergeCell ref="L1321:M1321"/>
    <mergeCell ref="B1320:C1320"/>
    <mergeCell ref="D1320:E1320"/>
    <mergeCell ref="F1320:G1320"/>
    <mergeCell ref="J1320:K1320"/>
    <mergeCell ref="L1318:M1318"/>
    <mergeCell ref="B1319:C1319"/>
    <mergeCell ref="D1319:E1319"/>
    <mergeCell ref="F1319:G1319"/>
    <mergeCell ref="J1319:K1319"/>
    <mergeCell ref="L1319:M1319"/>
    <mergeCell ref="B1318:C1318"/>
    <mergeCell ref="D1318:E1318"/>
    <mergeCell ref="F1318:G1318"/>
    <mergeCell ref="J1318:K1318"/>
    <mergeCell ref="L1328:M1328"/>
    <mergeCell ref="B1329:C1329"/>
    <mergeCell ref="D1329:E1329"/>
    <mergeCell ref="F1329:G1329"/>
    <mergeCell ref="J1329:K1329"/>
    <mergeCell ref="L1329:M1329"/>
    <mergeCell ref="B1328:C1328"/>
    <mergeCell ref="D1328:E1328"/>
    <mergeCell ref="F1328:G1328"/>
    <mergeCell ref="J1328:K1328"/>
    <mergeCell ref="L1326:M1326"/>
    <mergeCell ref="B1327:C1327"/>
    <mergeCell ref="D1327:E1327"/>
    <mergeCell ref="F1327:G1327"/>
    <mergeCell ref="J1327:K1327"/>
    <mergeCell ref="L1327:M1327"/>
    <mergeCell ref="B1326:C1326"/>
    <mergeCell ref="D1326:E1326"/>
    <mergeCell ref="F1326:G1326"/>
    <mergeCell ref="J1326:K1326"/>
    <mergeCell ref="L1324:M1324"/>
    <mergeCell ref="B1325:C1325"/>
    <mergeCell ref="D1325:E1325"/>
    <mergeCell ref="F1325:G1325"/>
    <mergeCell ref="J1325:K1325"/>
    <mergeCell ref="L1325:M1325"/>
    <mergeCell ref="B1324:C1324"/>
    <mergeCell ref="D1324:E1324"/>
    <mergeCell ref="F1324:G1324"/>
    <mergeCell ref="J1324:K1324"/>
    <mergeCell ref="L1334:M1334"/>
    <mergeCell ref="B1335:C1335"/>
    <mergeCell ref="D1335:E1335"/>
    <mergeCell ref="F1335:G1335"/>
    <mergeCell ref="J1335:K1335"/>
    <mergeCell ref="L1335:M1335"/>
    <mergeCell ref="B1334:C1334"/>
    <mergeCell ref="D1334:E1334"/>
    <mergeCell ref="F1334:G1334"/>
    <mergeCell ref="J1334:K1334"/>
    <mergeCell ref="L1332:M1332"/>
    <mergeCell ref="B1333:C1333"/>
    <mergeCell ref="D1333:E1333"/>
    <mergeCell ref="F1333:G1333"/>
    <mergeCell ref="J1333:K1333"/>
    <mergeCell ref="L1333:M1333"/>
    <mergeCell ref="B1332:C1332"/>
    <mergeCell ref="D1332:E1332"/>
    <mergeCell ref="F1332:G1332"/>
    <mergeCell ref="J1332:K1332"/>
    <mergeCell ref="L1330:M1330"/>
    <mergeCell ref="B1331:C1331"/>
    <mergeCell ref="D1331:E1331"/>
    <mergeCell ref="F1331:G1331"/>
    <mergeCell ref="J1331:K1331"/>
    <mergeCell ref="L1331:M1331"/>
    <mergeCell ref="B1330:C1330"/>
    <mergeCell ref="D1330:E1330"/>
    <mergeCell ref="F1330:G1330"/>
    <mergeCell ref="J1330:K1330"/>
    <mergeCell ref="L1340:M1340"/>
    <mergeCell ref="B1341:C1341"/>
    <mergeCell ref="D1341:E1341"/>
    <mergeCell ref="F1341:G1341"/>
    <mergeCell ref="J1341:K1341"/>
    <mergeCell ref="L1341:M1341"/>
    <mergeCell ref="B1340:C1340"/>
    <mergeCell ref="D1340:E1340"/>
    <mergeCell ref="F1340:G1340"/>
    <mergeCell ref="J1340:K1340"/>
    <mergeCell ref="L1338:M1338"/>
    <mergeCell ref="B1339:C1339"/>
    <mergeCell ref="D1339:E1339"/>
    <mergeCell ref="F1339:G1339"/>
    <mergeCell ref="J1339:K1339"/>
    <mergeCell ref="L1339:M1339"/>
    <mergeCell ref="B1338:C1338"/>
    <mergeCell ref="D1338:E1338"/>
    <mergeCell ref="F1338:G1338"/>
    <mergeCell ref="J1338:K1338"/>
    <mergeCell ref="L1336:M1336"/>
    <mergeCell ref="B1337:C1337"/>
    <mergeCell ref="D1337:E1337"/>
    <mergeCell ref="F1337:G1337"/>
    <mergeCell ref="J1337:K1337"/>
    <mergeCell ref="L1337:M1337"/>
    <mergeCell ref="B1336:C1336"/>
    <mergeCell ref="D1336:E1336"/>
    <mergeCell ref="F1336:G1336"/>
    <mergeCell ref="J1336:K1336"/>
    <mergeCell ref="L1346:M1346"/>
    <mergeCell ref="B1347:C1347"/>
    <mergeCell ref="D1347:E1347"/>
    <mergeCell ref="F1347:G1347"/>
    <mergeCell ref="J1347:K1347"/>
    <mergeCell ref="L1347:M1347"/>
    <mergeCell ref="B1346:C1346"/>
    <mergeCell ref="D1346:E1346"/>
    <mergeCell ref="F1346:G1346"/>
    <mergeCell ref="J1346:K1346"/>
    <mergeCell ref="L1344:M1344"/>
    <mergeCell ref="B1345:C1345"/>
    <mergeCell ref="D1345:E1345"/>
    <mergeCell ref="F1345:G1345"/>
    <mergeCell ref="J1345:K1345"/>
    <mergeCell ref="L1345:M1345"/>
    <mergeCell ref="B1344:C1344"/>
    <mergeCell ref="D1344:E1344"/>
    <mergeCell ref="F1344:G1344"/>
    <mergeCell ref="J1344:K1344"/>
    <mergeCell ref="L1342:M1342"/>
    <mergeCell ref="B1343:C1343"/>
    <mergeCell ref="D1343:E1343"/>
    <mergeCell ref="F1343:G1343"/>
    <mergeCell ref="J1343:K1343"/>
    <mergeCell ref="L1343:M1343"/>
    <mergeCell ref="B1342:C1342"/>
    <mergeCell ref="D1342:E1342"/>
    <mergeCell ref="F1342:G1342"/>
    <mergeCell ref="J1342:K1342"/>
    <mergeCell ref="L1352:M1352"/>
    <mergeCell ref="B1353:C1353"/>
    <mergeCell ref="D1353:E1353"/>
    <mergeCell ref="F1353:G1353"/>
    <mergeCell ref="J1353:K1353"/>
    <mergeCell ref="L1353:M1353"/>
    <mergeCell ref="B1352:C1352"/>
    <mergeCell ref="D1352:E1352"/>
    <mergeCell ref="F1352:G1352"/>
    <mergeCell ref="J1352:K1352"/>
    <mergeCell ref="L1350:M1350"/>
    <mergeCell ref="B1351:C1351"/>
    <mergeCell ref="D1351:E1351"/>
    <mergeCell ref="F1351:G1351"/>
    <mergeCell ref="J1351:K1351"/>
    <mergeCell ref="L1351:M1351"/>
    <mergeCell ref="B1350:C1350"/>
    <mergeCell ref="D1350:E1350"/>
    <mergeCell ref="F1350:G1350"/>
    <mergeCell ref="J1350:K1350"/>
    <mergeCell ref="L1348:M1348"/>
    <mergeCell ref="B1349:C1349"/>
    <mergeCell ref="D1349:E1349"/>
    <mergeCell ref="F1349:G1349"/>
    <mergeCell ref="J1349:K1349"/>
    <mergeCell ref="L1349:M1349"/>
    <mergeCell ref="B1348:C1348"/>
    <mergeCell ref="D1348:E1348"/>
    <mergeCell ref="F1348:G1348"/>
    <mergeCell ref="J1348:K1348"/>
    <mergeCell ref="L1358:M1358"/>
    <mergeCell ref="B1359:C1359"/>
    <mergeCell ref="D1359:E1359"/>
    <mergeCell ref="F1359:G1359"/>
    <mergeCell ref="J1359:K1359"/>
    <mergeCell ref="L1359:M1359"/>
    <mergeCell ref="B1358:C1358"/>
    <mergeCell ref="D1358:E1358"/>
    <mergeCell ref="F1358:G1358"/>
    <mergeCell ref="J1358:K1358"/>
    <mergeCell ref="L1356:M1356"/>
    <mergeCell ref="B1357:C1357"/>
    <mergeCell ref="D1357:E1357"/>
    <mergeCell ref="F1357:G1357"/>
    <mergeCell ref="J1357:K1357"/>
    <mergeCell ref="L1357:M1357"/>
    <mergeCell ref="B1356:C1356"/>
    <mergeCell ref="D1356:E1356"/>
    <mergeCell ref="F1356:G1356"/>
    <mergeCell ref="J1356:K1356"/>
    <mergeCell ref="L1354:M1354"/>
    <mergeCell ref="B1355:C1355"/>
    <mergeCell ref="D1355:E1355"/>
    <mergeCell ref="F1355:G1355"/>
    <mergeCell ref="J1355:K1355"/>
    <mergeCell ref="L1355:M1355"/>
    <mergeCell ref="B1354:C1354"/>
    <mergeCell ref="D1354:E1354"/>
    <mergeCell ref="F1354:G1354"/>
    <mergeCell ref="J1354:K1354"/>
    <mergeCell ref="L1364:M1364"/>
    <mergeCell ref="B1365:C1365"/>
    <mergeCell ref="D1365:E1365"/>
    <mergeCell ref="F1365:G1365"/>
    <mergeCell ref="J1365:K1365"/>
    <mergeCell ref="L1365:M1365"/>
    <mergeCell ref="B1364:C1364"/>
    <mergeCell ref="D1364:E1364"/>
    <mergeCell ref="F1364:G1364"/>
    <mergeCell ref="J1364:K1364"/>
    <mergeCell ref="L1362:M1362"/>
    <mergeCell ref="B1363:C1363"/>
    <mergeCell ref="D1363:E1363"/>
    <mergeCell ref="F1363:G1363"/>
    <mergeCell ref="J1363:K1363"/>
    <mergeCell ref="L1363:M1363"/>
    <mergeCell ref="B1362:C1362"/>
    <mergeCell ref="D1362:E1362"/>
    <mergeCell ref="F1362:G1362"/>
    <mergeCell ref="J1362:K1362"/>
    <mergeCell ref="L1360:M1360"/>
    <mergeCell ref="B1361:C1361"/>
    <mergeCell ref="D1361:E1361"/>
    <mergeCell ref="F1361:G1361"/>
    <mergeCell ref="J1361:K1361"/>
    <mergeCell ref="L1361:M1361"/>
    <mergeCell ref="B1360:C1360"/>
    <mergeCell ref="D1360:E1360"/>
    <mergeCell ref="F1360:G1360"/>
    <mergeCell ref="J1360:K1360"/>
    <mergeCell ref="L1370:M1370"/>
    <mergeCell ref="B1371:C1371"/>
    <mergeCell ref="D1371:E1371"/>
    <mergeCell ref="F1371:G1371"/>
    <mergeCell ref="J1371:K1371"/>
    <mergeCell ref="L1371:M1371"/>
    <mergeCell ref="B1370:C1370"/>
    <mergeCell ref="D1370:E1370"/>
    <mergeCell ref="F1370:G1370"/>
    <mergeCell ref="J1370:K1370"/>
    <mergeCell ref="L1368:M1368"/>
    <mergeCell ref="B1369:C1369"/>
    <mergeCell ref="D1369:E1369"/>
    <mergeCell ref="F1369:G1369"/>
    <mergeCell ref="J1369:K1369"/>
    <mergeCell ref="L1369:M1369"/>
    <mergeCell ref="B1368:C1368"/>
    <mergeCell ref="D1368:E1368"/>
    <mergeCell ref="F1368:G1368"/>
    <mergeCell ref="J1368:K1368"/>
    <mergeCell ref="L1366:M1366"/>
    <mergeCell ref="B1367:C1367"/>
    <mergeCell ref="D1367:E1367"/>
    <mergeCell ref="F1367:G1367"/>
    <mergeCell ref="J1367:K1367"/>
    <mergeCell ref="L1367:M1367"/>
    <mergeCell ref="B1366:C1366"/>
    <mergeCell ref="D1366:E1366"/>
    <mergeCell ref="F1366:G1366"/>
    <mergeCell ref="J1366:K1366"/>
    <mergeCell ref="L1376:M1376"/>
    <mergeCell ref="B1377:C1377"/>
    <mergeCell ref="D1377:E1377"/>
    <mergeCell ref="F1377:G1377"/>
    <mergeCell ref="J1377:K1377"/>
    <mergeCell ref="L1377:M1377"/>
    <mergeCell ref="B1376:C1376"/>
    <mergeCell ref="D1376:E1376"/>
    <mergeCell ref="F1376:G1376"/>
    <mergeCell ref="J1376:K1376"/>
    <mergeCell ref="L1374:M1374"/>
    <mergeCell ref="B1375:C1375"/>
    <mergeCell ref="D1375:E1375"/>
    <mergeCell ref="F1375:G1375"/>
    <mergeCell ref="J1375:K1375"/>
    <mergeCell ref="L1375:M1375"/>
    <mergeCell ref="B1374:C1374"/>
    <mergeCell ref="D1374:E1374"/>
    <mergeCell ref="F1374:G1374"/>
    <mergeCell ref="J1374:K1374"/>
    <mergeCell ref="L1372:M1372"/>
    <mergeCell ref="B1373:C1373"/>
    <mergeCell ref="D1373:E1373"/>
    <mergeCell ref="F1373:G1373"/>
    <mergeCell ref="J1373:K1373"/>
    <mergeCell ref="L1373:M1373"/>
    <mergeCell ref="B1372:C1372"/>
    <mergeCell ref="D1372:E1372"/>
    <mergeCell ref="F1372:G1372"/>
    <mergeCell ref="J1372:K1372"/>
    <mergeCell ref="L1382:M1382"/>
    <mergeCell ref="B1383:C1383"/>
    <mergeCell ref="D1383:E1383"/>
    <mergeCell ref="F1383:G1383"/>
    <mergeCell ref="J1383:K1383"/>
    <mergeCell ref="L1383:M1383"/>
    <mergeCell ref="B1382:C1382"/>
    <mergeCell ref="D1382:E1382"/>
    <mergeCell ref="F1382:G1382"/>
    <mergeCell ref="J1382:K1382"/>
    <mergeCell ref="L1380:M1380"/>
    <mergeCell ref="B1381:C1381"/>
    <mergeCell ref="D1381:E1381"/>
    <mergeCell ref="F1381:G1381"/>
    <mergeCell ref="J1381:K1381"/>
    <mergeCell ref="L1381:M1381"/>
    <mergeCell ref="B1380:C1380"/>
    <mergeCell ref="D1380:E1380"/>
    <mergeCell ref="F1380:G1380"/>
    <mergeCell ref="J1380:K1380"/>
    <mergeCell ref="L1378:M1378"/>
    <mergeCell ref="B1379:C1379"/>
    <mergeCell ref="D1379:E1379"/>
    <mergeCell ref="F1379:G1379"/>
    <mergeCell ref="J1379:K1379"/>
    <mergeCell ref="L1379:M1379"/>
    <mergeCell ref="B1378:C1378"/>
    <mergeCell ref="D1378:E1378"/>
    <mergeCell ref="F1378:G1378"/>
    <mergeCell ref="J1378:K1378"/>
    <mergeCell ref="L1388:M1388"/>
    <mergeCell ref="B1389:C1389"/>
    <mergeCell ref="D1389:E1389"/>
    <mergeCell ref="F1389:G1389"/>
    <mergeCell ref="J1389:K1389"/>
    <mergeCell ref="L1389:M1389"/>
    <mergeCell ref="B1388:C1388"/>
    <mergeCell ref="D1388:E1388"/>
    <mergeCell ref="F1388:G1388"/>
    <mergeCell ref="J1388:K1388"/>
    <mergeCell ref="L1386:M1386"/>
    <mergeCell ref="B1387:C1387"/>
    <mergeCell ref="D1387:E1387"/>
    <mergeCell ref="F1387:G1387"/>
    <mergeCell ref="J1387:K1387"/>
    <mergeCell ref="L1387:M1387"/>
    <mergeCell ref="B1386:C1386"/>
    <mergeCell ref="D1386:E1386"/>
    <mergeCell ref="F1386:G1386"/>
    <mergeCell ref="J1386:K1386"/>
    <mergeCell ref="L1384:M1384"/>
    <mergeCell ref="B1385:C1385"/>
    <mergeCell ref="D1385:E1385"/>
    <mergeCell ref="F1385:G1385"/>
    <mergeCell ref="J1385:K1385"/>
    <mergeCell ref="L1385:M1385"/>
    <mergeCell ref="B1384:C1384"/>
    <mergeCell ref="D1384:E1384"/>
    <mergeCell ref="F1384:G1384"/>
    <mergeCell ref="J1384:K1384"/>
    <mergeCell ref="L1394:M1394"/>
    <mergeCell ref="B1395:C1395"/>
    <mergeCell ref="D1395:E1395"/>
    <mergeCell ref="F1395:G1395"/>
    <mergeCell ref="J1395:K1395"/>
    <mergeCell ref="L1395:M1395"/>
    <mergeCell ref="B1394:C1394"/>
    <mergeCell ref="D1394:E1394"/>
    <mergeCell ref="F1394:G1394"/>
    <mergeCell ref="J1394:K1394"/>
    <mergeCell ref="L1392:M1392"/>
    <mergeCell ref="B1393:C1393"/>
    <mergeCell ref="D1393:E1393"/>
    <mergeCell ref="F1393:G1393"/>
    <mergeCell ref="J1393:K1393"/>
    <mergeCell ref="L1393:M1393"/>
    <mergeCell ref="B1392:C1392"/>
    <mergeCell ref="D1392:E1392"/>
    <mergeCell ref="F1392:G1392"/>
    <mergeCell ref="J1392:K1392"/>
    <mergeCell ref="L1390:M1390"/>
    <mergeCell ref="B1391:C1391"/>
    <mergeCell ref="D1391:E1391"/>
    <mergeCell ref="F1391:G1391"/>
    <mergeCell ref="J1391:K1391"/>
    <mergeCell ref="L1391:M1391"/>
    <mergeCell ref="B1390:C1390"/>
    <mergeCell ref="D1390:E1390"/>
    <mergeCell ref="F1390:G1390"/>
    <mergeCell ref="J1390:K1390"/>
    <mergeCell ref="L1400:M1400"/>
    <mergeCell ref="B1401:C1401"/>
    <mergeCell ref="D1401:E1401"/>
    <mergeCell ref="F1401:G1401"/>
    <mergeCell ref="J1401:K1401"/>
    <mergeCell ref="L1401:M1401"/>
    <mergeCell ref="B1400:C1400"/>
    <mergeCell ref="D1400:E1400"/>
    <mergeCell ref="F1400:G1400"/>
    <mergeCell ref="J1400:K1400"/>
    <mergeCell ref="L1398:M1398"/>
    <mergeCell ref="B1399:C1399"/>
    <mergeCell ref="D1399:E1399"/>
    <mergeCell ref="F1399:G1399"/>
    <mergeCell ref="J1399:K1399"/>
    <mergeCell ref="L1399:M1399"/>
    <mergeCell ref="B1398:C1398"/>
    <mergeCell ref="D1398:E1398"/>
    <mergeCell ref="F1398:G1398"/>
    <mergeCell ref="J1398:K1398"/>
    <mergeCell ref="L1396:M1396"/>
    <mergeCell ref="B1397:C1397"/>
    <mergeCell ref="D1397:E1397"/>
    <mergeCell ref="F1397:G1397"/>
    <mergeCell ref="J1397:K1397"/>
    <mergeCell ref="L1397:M1397"/>
    <mergeCell ref="B1396:C1396"/>
    <mergeCell ref="D1396:E1396"/>
    <mergeCell ref="F1396:G1396"/>
    <mergeCell ref="J1396:K1396"/>
    <mergeCell ref="L1406:M1406"/>
    <mergeCell ref="B1407:C1407"/>
    <mergeCell ref="D1407:E1407"/>
    <mergeCell ref="F1407:G1407"/>
    <mergeCell ref="J1407:K1407"/>
    <mergeCell ref="L1407:M1407"/>
    <mergeCell ref="B1406:C1406"/>
    <mergeCell ref="D1406:E1406"/>
    <mergeCell ref="F1406:G1406"/>
    <mergeCell ref="J1406:K1406"/>
    <mergeCell ref="L1404:M1404"/>
    <mergeCell ref="B1405:C1405"/>
    <mergeCell ref="D1405:E1405"/>
    <mergeCell ref="F1405:G1405"/>
    <mergeCell ref="J1405:K1405"/>
    <mergeCell ref="L1405:M1405"/>
    <mergeCell ref="B1404:C1404"/>
    <mergeCell ref="D1404:E1404"/>
    <mergeCell ref="F1404:G1404"/>
    <mergeCell ref="J1404:K1404"/>
    <mergeCell ref="L1402:M1402"/>
    <mergeCell ref="B1403:C1403"/>
    <mergeCell ref="D1403:E1403"/>
    <mergeCell ref="F1403:G1403"/>
    <mergeCell ref="J1403:K1403"/>
    <mergeCell ref="L1403:M1403"/>
    <mergeCell ref="B1402:C1402"/>
    <mergeCell ref="D1402:E1402"/>
    <mergeCell ref="F1402:G1402"/>
    <mergeCell ref="J1402:K1402"/>
    <mergeCell ref="L1412:M1412"/>
    <mergeCell ref="B1413:C1413"/>
    <mergeCell ref="D1413:E1413"/>
    <mergeCell ref="F1413:G1413"/>
    <mergeCell ref="J1413:K1413"/>
    <mergeCell ref="L1413:M1413"/>
    <mergeCell ref="B1412:C1412"/>
    <mergeCell ref="D1412:E1412"/>
    <mergeCell ref="F1412:G1412"/>
    <mergeCell ref="J1412:K1412"/>
    <mergeCell ref="L1410:M1410"/>
    <mergeCell ref="B1411:C1411"/>
    <mergeCell ref="D1411:E1411"/>
    <mergeCell ref="F1411:G1411"/>
    <mergeCell ref="J1411:K1411"/>
    <mergeCell ref="L1411:M1411"/>
    <mergeCell ref="B1410:C1410"/>
    <mergeCell ref="D1410:E1410"/>
    <mergeCell ref="F1410:G1410"/>
    <mergeCell ref="J1410:K1410"/>
    <mergeCell ref="L1408:M1408"/>
    <mergeCell ref="B1409:C1409"/>
    <mergeCell ref="D1409:E1409"/>
    <mergeCell ref="F1409:G1409"/>
    <mergeCell ref="J1409:K1409"/>
    <mergeCell ref="L1409:M1409"/>
    <mergeCell ref="B1408:C1408"/>
    <mergeCell ref="D1408:E1408"/>
    <mergeCell ref="F1408:G1408"/>
    <mergeCell ref="J1408:K1408"/>
    <mergeCell ref="L1418:M1418"/>
    <mergeCell ref="B1419:C1419"/>
    <mergeCell ref="D1419:E1419"/>
    <mergeCell ref="F1419:G1419"/>
    <mergeCell ref="J1419:K1419"/>
    <mergeCell ref="L1419:M1419"/>
    <mergeCell ref="B1418:C1418"/>
    <mergeCell ref="D1418:E1418"/>
    <mergeCell ref="F1418:G1418"/>
    <mergeCell ref="J1418:K1418"/>
    <mergeCell ref="L1416:M1416"/>
    <mergeCell ref="B1417:C1417"/>
    <mergeCell ref="D1417:E1417"/>
    <mergeCell ref="F1417:G1417"/>
    <mergeCell ref="J1417:K1417"/>
    <mergeCell ref="L1417:M1417"/>
    <mergeCell ref="B1416:C1416"/>
    <mergeCell ref="D1416:E1416"/>
    <mergeCell ref="F1416:G1416"/>
    <mergeCell ref="J1416:K1416"/>
    <mergeCell ref="L1414:M1414"/>
    <mergeCell ref="B1415:C1415"/>
    <mergeCell ref="D1415:E1415"/>
    <mergeCell ref="F1415:G1415"/>
    <mergeCell ref="J1415:K1415"/>
    <mergeCell ref="L1415:M1415"/>
    <mergeCell ref="B1414:C1414"/>
    <mergeCell ref="D1414:E1414"/>
    <mergeCell ref="F1414:G1414"/>
    <mergeCell ref="J1414:K1414"/>
    <mergeCell ref="L1424:M1424"/>
    <mergeCell ref="B1425:C1425"/>
    <mergeCell ref="D1425:E1425"/>
    <mergeCell ref="F1425:G1425"/>
    <mergeCell ref="J1425:K1425"/>
    <mergeCell ref="L1425:M1425"/>
    <mergeCell ref="B1424:C1424"/>
    <mergeCell ref="D1424:E1424"/>
    <mergeCell ref="F1424:G1424"/>
    <mergeCell ref="J1424:K1424"/>
    <mergeCell ref="L1422:M1422"/>
    <mergeCell ref="B1423:C1423"/>
    <mergeCell ref="D1423:E1423"/>
    <mergeCell ref="F1423:G1423"/>
    <mergeCell ref="J1423:K1423"/>
    <mergeCell ref="L1423:M1423"/>
    <mergeCell ref="B1422:C1422"/>
    <mergeCell ref="D1422:E1422"/>
    <mergeCell ref="F1422:G1422"/>
    <mergeCell ref="J1422:K1422"/>
    <mergeCell ref="L1420:M1420"/>
    <mergeCell ref="B1421:C1421"/>
    <mergeCell ref="D1421:E1421"/>
    <mergeCell ref="F1421:G1421"/>
    <mergeCell ref="J1421:K1421"/>
    <mergeCell ref="L1421:M1421"/>
    <mergeCell ref="B1420:C1420"/>
    <mergeCell ref="D1420:E1420"/>
    <mergeCell ref="F1420:G1420"/>
    <mergeCell ref="J1420:K1420"/>
    <mergeCell ref="L1430:M1430"/>
    <mergeCell ref="B1431:C1431"/>
    <mergeCell ref="D1431:E1431"/>
    <mergeCell ref="F1431:G1431"/>
    <mergeCell ref="J1431:K1431"/>
    <mergeCell ref="L1431:M1431"/>
    <mergeCell ref="B1430:C1430"/>
    <mergeCell ref="D1430:E1430"/>
    <mergeCell ref="F1430:G1430"/>
    <mergeCell ref="J1430:K1430"/>
    <mergeCell ref="L1428:M1428"/>
    <mergeCell ref="B1429:C1429"/>
    <mergeCell ref="D1429:E1429"/>
    <mergeCell ref="F1429:G1429"/>
    <mergeCell ref="J1429:K1429"/>
    <mergeCell ref="L1429:M1429"/>
    <mergeCell ref="B1428:C1428"/>
    <mergeCell ref="D1428:E1428"/>
    <mergeCell ref="F1428:G1428"/>
    <mergeCell ref="J1428:K1428"/>
    <mergeCell ref="L1426:M1426"/>
    <mergeCell ref="B1427:C1427"/>
    <mergeCell ref="D1427:E1427"/>
    <mergeCell ref="F1427:G1427"/>
    <mergeCell ref="J1427:K1427"/>
    <mergeCell ref="L1427:M1427"/>
    <mergeCell ref="B1426:C1426"/>
    <mergeCell ref="D1426:E1426"/>
    <mergeCell ref="F1426:G1426"/>
    <mergeCell ref="J1426:K1426"/>
    <mergeCell ref="L1436:M1436"/>
    <mergeCell ref="B1437:C1437"/>
    <mergeCell ref="D1437:E1437"/>
    <mergeCell ref="F1437:G1437"/>
    <mergeCell ref="J1437:K1437"/>
    <mergeCell ref="L1437:M1437"/>
    <mergeCell ref="B1436:C1436"/>
    <mergeCell ref="D1436:E1436"/>
    <mergeCell ref="F1436:G1436"/>
    <mergeCell ref="J1436:K1436"/>
    <mergeCell ref="L1434:M1434"/>
    <mergeCell ref="B1435:C1435"/>
    <mergeCell ref="D1435:E1435"/>
    <mergeCell ref="F1435:G1435"/>
    <mergeCell ref="J1435:K1435"/>
    <mergeCell ref="L1435:M1435"/>
    <mergeCell ref="B1434:C1434"/>
    <mergeCell ref="D1434:E1434"/>
    <mergeCell ref="F1434:G1434"/>
    <mergeCell ref="J1434:K1434"/>
    <mergeCell ref="L1432:M1432"/>
    <mergeCell ref="B1433:C1433"/>
    <mergeCell ref="D1433:E1433"/>
    <mergeCell ref="F1433:G1433"/>
    <mergeCell ref="J1433:K1433"/>
    <mergeCell ref="L1433:M1433"/>
    <mergeCell ref="B1432:C1432"/>
    <mergeCell ref="D1432:E1432"/>
    <mergeCell ref="F1432:G1432"/>
    <mergeCell ref="J1432:K1432"/>
    <mergeCell ref="L1442:M1442"/>
    <mergeCell ref="B1443:C1443"/>
    <mergeCell ref="D1443:E1443"/>
    <mergeCell ref="F1443:G1443"/>
    <mergeCell ref="J1443:K1443"/>
    <mergeCell ref="L1443:M1443"/>
    <mergeCell ref="B1442:C1442"/>
    <mergeCell ref="D1442:E1442"/>
    <mergeCell ref="F1442:G1442"/>
    <mergeCell ref="J1442:K1442"/>
    <mergeCell ref="L1440:M1440"/>
    <mergeCell ref="B1441:C1441"/>
    <mergeCell ref="D1441:E1441"/>
    <mergeCell ref="F1441:G1441"/>
    <mergeCell ref="J1441:K1441"/>
    <mergeCell ref="L1441:M1441"/>
    <mergeCell ref="B1440:C1440"/>
    <mergeCell ref="D1440:E1440"/>
    <mergeCell ref="F1440:G1440"/>
    <mergeCell ref="J1440:K1440"/>
    <mergeCell ref="L1438:M1438"/>
    <mergeCell ref="B1439:C1439"/>
    <mergeCell ref="D1439:E1439"/>
    <mergeCell ref="F1439:G1439"/>
    <mergeCell ref="J1439:K1439"/>
    <mergeCell ref="L1439:M1439"/>
    <mergeCell ref="B1438:C1438"/>
    <mergeCell ref="D1438:E1438"/>
    <mergeCell ref="F1438:G1438"/>
    <mergeCell ref="J1438:K1438"/>
    <mergeCell ref="L1448:M1448"/>
    <mergeCell ref="B1449:C1449"/>
    <mergeCell ref="D1449:E1449"/>
    <mergeCell ref="F1449:G1449"/>
    <mergeCell ref="J1449:K1449"/>
    <mergeCell ref="L1449:M1449"/>
    <mergeCell ref="B1448:C1448"/>
    <mergeCell ref="D1448:E1448"/>
    <mergeCell ref="F1448:G1448"/>
    <mergeCell ref="J1448:K1448"/>
    <mergeCell ref="L1446:M1446"/>
    <mergeCell ref="B1447:C1447"/>
    <mergeCell ref="D1447:E1447"/>
    <mergeCell ref="F1447:G1447"/>
    <mergeCell ref="J1447:K1447"/>
    <mergeCell ref="L1447:M1447"/>
    <mergeCell ref="B1446:C1446"/>
    <mergeCell ref="D1446:E1446"/>
    <mergeCell ref="F1446:G1446"/>
    <mergeCell ref="J1446:K1446"/>
    <mergeCell ref="L1444:M1444"/>
    <mergeCell ref="B1445:C1445"/>
    <mergeCell ref="D1445:E1445"/>
    <mergeCell ref="F1445:G1445"/>
    <mergeCell ref="J1445:K1445"/>
    <mergeCell ref="L1445:M1445"/>
    <mergeCell ref="B1444:C1444"/>
    <mergeCell ref="D1444:E1444"/>
    <mergeCell ref="F1444:G1444"/>
    <mergeCell ref="J1444:K1444"/>
    <mergeCell ref="L1454:M1454"/>
    <mergeCell ref="B1455:C1455"/>
    <mergeCell ref="D1455:E1455"/>
    <mergeCell ref="F1455:G1455"/>
    <mergeCell ref="J1455:K1455"/>
    <mergeCell ref="L1455:M1455"/>
    <mergeCell ref="B1454:C1454"/>
    <mergeCell ref="D1454:E1454"/>
    <mergeCell ref="F1454:G1454"/>
    <mergeCell ref="J1454:K1454"/>
    <mergeCell ref="L1452:M1452"/>
    <mergeCell ref="B1453:C1453"/>
    <mergeCell ref="D1453:E1453"/>
    <mergeCell ref="F1453:G1453"/>
    <mergeCell ref="J1453:K1453"/>
    <mergeCell ref="L1453:M1453"/>
    <mergeCell ref="B1452:C1452"/>
    <mergeCell ref="D1452:E1452"/>
    <mergeCell ref="F1452:G1452"/>
    <mergeCell ref="J1452:K1452"/>
    <mergeCell ref="L1450:M1450"/>
    <mergeCell ref="B1451:C1451"/>
    <mergeCell ref="D1451:E1451"/>
    <mergeCell ref="F1451:G1451"/>
    <mergeCell ref="J1451:K1451"/>
    <mergeCell ref="L1451:M1451"/>
    <mergeCell ref="B1450:C1450"/>
    <mergeCell ref="D1450:E1450"/>
    <mergeCell ref="F1450:G1450"/>
    <mergeCell ref="J1450:K1450"/>
    <mergeCell ref="L1460:M1460"/>
    <mergeCell ref="B1461:C1461"/>
    <mergeCell ref="D1461:E1461"/>
    <mergeCell ref="F1461:G1461"/>
    <mergeCell ref="J1461:K1461"/>
    <mergeCell ref="L1461:M1461"/>
    <mergeCell ref="B1460:C1460"/>
    <mergeCell ref="D1460:E1460"/>
    <mergeCell ref="F1460:G1460"/>
    <mergeCell ref="J1460:K1460"/>
    <mergeCell ref="L1458:M1458"/>
    <mergeCell ref="B1459:C1459"/>
    <mergeCell ref="D1459:E1459"/>
    <mergeCell ref="F1459:G1459"/>
    <mergeCell ref="J1459:K1459"/>
    <mergeCell ref="L1459:M1459"/>
    <mergeCell ref="B1458:C1458"/>
    <mergeCell ref="D1458:E1458"/>
    <mergeCell ref="F1458:G1458"/>
    <mergeCell ref="J1458:K1458"/>
    <mergeCell ref="L1456:M1456"/>
    <mergeCell ref="B1457:C1457"/>
    <mergeCell ref="D1457:E1457"/>
    <mergeCell ref="F1457:G1457"/>
    <mergeCell ref="J1457:K1457"/>
    <mergeCell ref="L1457:M1457"/>
    <mergeCell ref="B1456:C1456"/>
    <mergeCell ref="D1456:E1456"/>
    <mergeCell ref="F1456:G1456"/>
    <mergeCell ref="J1456:K1456"/>
    <mergeCell ref="L1466:M1466"/>
    <mergeCell ref="B1467:C1467"/>
    <mergeCell ref="D1467:E1467"/>
    <mergeCell ref="F1467:G1467"/>
    <mergeCell ref="J1467:K1467"/>
    <mergeCell ref="L1467:M1467"/>
    <mergeCell ref="B1466:C1466"/>
    <mergeCell ref="D1466:E1466"/>
    <mergeCell ref="F1466:G1466"/>
    <mergeCell ref="J1466:K1466"/>
    <mergeCell ref="L1464:M1464"/>
    <mergeCell ref="B1465:C1465"/>
    <mergeCell ref="D1465:E1465"/>
    <mergeCell ref="F1465:G1465"/>
    <mergeCell ref="J1465:K1465"/>
    <mergeCell ref="L1465:M1465"/>
    <mergeCell ref="B1464:C1464"/>
    <mergeCell ref="D1464:E1464"/>
    <mergeCell ref="F1464:G1464"/>
    <mergeCell ref="J1464:K1464"/>
    <mergeCell ref="L1462:M1462"/>
    <mergeCell ref="B1463:C1463"/>
    <mergeCell ref="D1463:E1463"/>
    <mergeCell ref="F1463:G1463"/>
    <mergeCell ref="J1463:K1463"/>
    <mergeCell ref="L1463:M1463"/>
    <mergeCell ref="B1462:C1462"/>
    <mergeCell ref="D1462:E1462"/>
    <mergeCell ref="F1462:G1462"/>
    <mergeCell ref="J1462:K1462"/>
    <mergeCell ref="L1472:M1472"/>
    <mergeCell ref="B1473:C1473"/>
    <mergeCell ref="D1473:E1473"/>
    <mergeCell ref="F1473:G1473"/>
    <mergeCell ref="J1473:K1473"/>
    <mergeCell ref="L1473:M1473"/>
    <mergeCell ref="B1472:C1472"/>
    <mergeCell ref="D1472:E1472"/>
    <mergeCell ref="F1472:G1472"/>
    <mergeCell ref="J1472:K1472"/>
    <mergeCell ref="L1470:M1470"/>
    <mergeCell ref="B1471:C1471"/>
    <mergeCell ref="D1471:E1471"/>
    <mergeCell ref="F1471:G1471"/>
    <mergeCell ref="J1471:K1471"/>
    <mergeCell ref="L1471:M1471"/>
    <mergeCell ref="B1470:C1470"/>
    <mergeCell ref="D1470:E1470"/>
    <mergeCell ref="F1470:G1470"/>
    <mergeCell ref="J1470:K1470"/>
    <mergeCell ref="L1468:M1468"/>
    <mergeCell ref="B1469:C1469"/>
    <mergeCell ref="D1469:E1469"/>
    <mergeCell ref="F1469:G1469"/>
    <mergeCell ref="J1469:K1469"/>
    <mergeCell ref="L1469:M1469"/>
    <mergeCell ref="B1468:C1468"/>
    <mergeCell ref="D1468:E1468"/>
    <mergeCell ref="F1468:G1468"/>
    <mergeCell ref="J1468:K1468"/>
    <mergeCell ref="L1478:M1478"/>
    <mergeCell ref="B1479:C1479"/>
    <mergeCell ref="D1479:E1479"/>
    <mergeCell ref="F1479:G1479"/>
    <mergeCell ref="J1479:K1479"/>
    <mergeCell ref="L1479:M1479"/>
    <mergeCell ref="B1478:C1478"/>
    <mergeCell ref="D1478:E1478"/>
    <mergeCell ref="F1478:G1478"/>
    <mergeCell ref="J1478:K1478"/>
    <mergeCell ref="L1476:M1476"/>
    <mergeCell ref="B1477:C1477"/>
    <mergeCell ref="D1477:E1477"/>
    <mergeCell ref="F1477:G1477"/>
    <mergeCell ref="J1477:K1477"/>
    <mergeCell ref="L1477:M1477"/>
    <mergeCell ref="B1476:C1476"/>
    <mergeCell ref="D1476:E1476"/>
    <mergeCell ref="F1476:G1476"/>
    <mergeCell ref="J1476:K1476"/>
    <mergeCell ref="L1474:M1474"/>
    <mergeCell ref="B1475:C1475"/>
    <mergeCell ref="D1475:E1475"/>
    <mergeCell ref="F1475:G1475"/>
    <mergeCell ref="J1475:K1475"/>
    <mergeCell ref="L1475:M1475"/>
    <mergeCell ref="B1474:C1474"/>
    <mergeCell ref="D1474:E1474"/>
    <mergeCell ref="F1474:G1474"/>
    <mergeCell ref="J1474:K1474"/>
    <mergeCell ref="L1484:M1484"/>
    <mergeCell ref="B1485:C1485"/>
    <mergeCell ref="D1485:E1485"/>
    <mergeCell ref="F1485:G1485"/>
    <mergeCell ref="J1485:K1485"/>
    <mergeCell ref="L1485:M1485"/>
    <mergeCell ref="B1484:C1484"/>
    <mergeCell ref="D1484:E1484"/>
    <mergeCell ref="F1484:G1484"/>
    <mergeCell ref="J1484:K1484"/>
    <mergeCell ref="L1482:M1482"/>
    <mergeCell ref="B1483:C1483"/>
    <mergeCell ref="D1483:E1483"/>
    <mergeCell ref="F1483:G1483"/>
    <mergeCell ref="J1483:K1483"/>
    <mergeCell ref="L1483:M1483"/>
    <mergeCell ref="B1482:C1482"/>
    <mergeCell ref="D1482:E1482"/>
    <mergeCell ref="F1482:G1482"/>
    <mergeCell ref="J1482:K1482"/>
    <mergeCell ref="L1480:M1480"/>
    <mergeCell ref="B1481:C1481"/>
    <mergeCell ref="D1481:E1481"/>
    <mergeCell ref="F1481:G1481"/>
    <mergeCell ref="J1481:K1481"/>
    <mergeCell ref="L1481:M1481"/>
    <mergeCell ref="B1480:C1480"/>
    <mergeCell ref="D1480:E1480"/>
    <mergeCell ref="F1480:G1480"/>
    <mergeCell ref="J1480:K1480"/>
    <mergeCell ref="L1490:M1490"/>
    <mergeCell ref="B1491:C1491"/>
    <mergeCell ref="D1491:E1491"/>
    <mergeCell ref="F1491:G1491"/>
    <mergeCell ref="J1491:K1491"/>
    <mergeCell ref="L1491:M1491"/>
    <mergeCell ref="B1490:C1490"/>
    <mergeCell ref="D1490:E1490"/>
    <mergeCell ref="F1490:G1490"/>
    <mergeCell ref="J1490:K1490"/>
    <mergeCell ref="L1488:M1488"/>
    <mergeCell ref="B1489:C1489"/>
    <mergeCell ref="D1489:E1489"/>
    <mergeCell ref="F1489:G1489"/>
    <mergeCell ref="J1489:K1489"/>
    <mergeCell ref="L1489:M1489"/>
    <mergeCell ref="B1488:C1488"/>
    <mergeCell ref="D1488:E1488"/>
    <mergeCell ref="F1488:G1488"/>
    <mergeCell ref="J1488:K1488"/>
    <mergeCell ref="L1486:M1486"/>
    <mergeCell ref="B1487:C1487"/>
    <mergeCell ref="D1487:E1487"/>
    <mergeCell ref="F1487:G1487"/>
    <mergeCell ref="J1487:K1487"/>
    <mergeCell ref="L1487:M1487"/>
    <mergeCell ref="B1486:C1486"/>
    <mergeCell ref="D1486:E1486"/>
    <mergeCell ref="F1486:G1486"/>
    <mergeCell ref="J1486:K1486"/>
    <mergeCell ref="L1496:M1496"/>
    <mergeCell ref="B1497:C1497"/>
    <mergeCell ref="D1497:E1497"/>
    <mergeCell ref="F1497:G1497"/>
    <mergeCell ref="J1497:K1497"/>
    <mergeCell ref="L1497:M1497"/>
    <mergeCell ref="B1496:C1496"/>
    <mergeCell ref="D1496:E1496"/>
    <mergeCell ref="F1496:G1496"/>
    <mergeCell ref="J1496:K1496"/>
    <mergeCell ref="L1494:M1494"/>
    <mergeCell ref="B1495:C1495"/>
    <mergeCell ref="D1495:E1495"/>
    <mergeCell ref="F1495:G1495"/>
    <mergeCell ref="J1495:K1495"/>
    <mergeCell ref="L1495:M1495"/>
    <mergeCell ref="B1494:C1494"/>
    <mergeCell ref="D1494:E1494"/>
    <mergeCell ref="F1494:G1494"/>
    <mergeCell ref="J1494:K1494"/>
    <mergeCell ref="L1492:M1492"/>
    <mergeCell ref="B1493:C1493"/>
    <mergeCell ref="D1493:E1493"/>
    <mergeCell ref="F1493:G1493"/>
    <mergeCell ref="J1493:K1493"/>
    <mergeCell ref="L1493:M1493"/>
    <mergeCell ref="B1492:C1492"/>
    <mergeCell ref="D1492:E1492"/>
    <mergeCell ref="F1492:G1492"/>
    <mergeCell ref="J1492:K1492"/>
    <mergeCell ref="L1502:M1502"/>
    <mergeCell ref="B1503:C1503"/>
    <mergeCell ref="D1503:E1503"/>
    <mergeCell ref="F1503:G1503"/>
    <mergeCell ref="J1503:K1503"/>
    <mergeCell ref="L1503:M1503"/>
    <mergeCell ref="B1502:C1502"/>
    <mergeCell ref="D1502:E1502"/>
    <mergeCell ref="F1502:G1502"/>
    <mergeCell ref="J1502:K1502"/>
    <mergeCell ref="L1500:M1500"/>
    <mergeCell ref="B1501:C1501"/>
    <mergeCell ref="D1501:E1501"/>
    <mergeCell ref="F1501:G1501"/>
    <mergeCell ref="J1501:K1501"/>
    <mergeCell ref="L1501:M1501"/>
    <mergeCell ref="B1500:C1500"/>
    <mergeCell ref="D1500:E1500"/>
    <mergeCell ref="F1500:G1500"/>
    <mergeCell ref="J1500:K1500"/>
    <mergeCell ref="L1498:M1498"/>
    <mergeCell ref="B1499:C1499"/>
    <mergeCell ref="D1499:E1499"/>
    <mergeCell ref="F1499:G1499"/>
    <mergeCell ref="J1499:K1499"/>
    <mergeCell ref="L1499:M1499"/>
    <mergeCell ref="B1498:C1498"/>
    <mergeCell ref="D1498:E1498"/>
    <mergeCell ref="F1498:G1498"/>
    <mergeCell ref="J1498:K1498"/>
    <mergeCell ref="L1508:M1508"/>
    <mergeCell ref="B1509:C1509"/>
    <mergeCell ref="D1509:E1509"/>
    <mergeCell ref="F1509:G1509"/>
    <mergeCell ref="J1509:K1509"/>
    <mergeCell ref="L1509:M1509"/>
    <mergeCell ref="B1508:C1508"/>
    <mergeCell ref="D1508:E1508"/>
    <mergeCell ref="F1508:G1508"/>
    <mergeCell ref="J1508:K1508"/>
    <mergeCell ref="L1506:M1506"/>
    <mergeCell ref="B1507:C1507"/>
    <mergeCell ref="D1507:E1507"/>
    <mergeCell ref="F1507:G1507"/>
    <mergeCell ref="J1507:K1507"/>
    <mergeCell ref="L1507:M1507"/>
    <mergeCell ref="B1506:C1506"/>
    <mergeCell ref="D1506:E1506"/>
    <mergeCell ref="F1506:G1506"/>
    <mergeCell ref="J1506:K1506"/>
    <mergeCell ref="L1504:M1504"/>
    <mergeCell ref="B1505:C1505"/>
    <mergeCell ref="D1505:E1505"/>
    <mergeCell ref="F1505:G1505"/>
    <mergeCell ref="J1505:K1505"/>
    <mergeCell ref="L1505:M1505"/>
    <mergeCell ref="B1504:C1504"/>
    <mergeCell ref="D1504:E1504"/>
    <mergeCell ref="F1504:G1504"/>
    <mergeCell ref="J1504:K1504"/>
    <mergeCell ref="L1514:M1514"/>
    <mergeCell ref="B1515:C1515"/>
    <mergeCell ref="D1515:E1515"/>
    <mergeCell ref="F1515:G1515"/>
    <mergeCell ref="J1515:K1515"/>
    <mergeCell ref="L1515:M1515"/>
    <mergeCell ref="B1514:C1514"/>
    <mergeCell ref="D1514:E1514"/>
    <mergeCell ref="F1514:G1514"/>
    <mergeCell ref="J1514:K1514"/>
    <mergeCell ref="L1512:M1512"/>
    <mergeCell ref="B1513:C1513"/>
    <mergeCell ref="D1513:E1513"/>
    <mergeCell ref="F1513:G1513"/>
    <mergeCell ref="J1513:K1513"/>
    <mergeCell ref="L1513:M1513"/>
    <mergeCell ref="B1512:C1512"/>
    <mergeCell ref="D1512:E1512"/>
    <mergeCell ref="F1512:G1512"/>
    <mergeCell ref="J1512:K1512"/>
    <mergeCell ref="L1510:M1510"/>
    <mergeCell ref="B1511:C1511"/>
    <mergeCell ref="D1511:E1511"/>
    <mergeCell ref="F1511:G1511"/>
    <mergeCell ref="J1511:K1511"/>
    <mergeCell ref="L1511:M1511"/>
    <mergeCell ref="B1510:C1510"/>
    <mergeCell ref="D1510:E1510"/>
    <mergeCell ref="F1510:G1510"/>
    <mergeCell ref="J1510:K1510"/>
    <mergeCell ref="L1520:M1520"/>
    <mergeCell ref="B1521:C1521"/>
    <mergeCell ref="D1521:E1521"/>
    <mergeCell ref="F1521:G1521"/>
    <mergeCell ref="J1521:K1521"/>
    <mergeCell ref="L1521:M1521"/>
    <mergeCell ref="B1520:C1520"/>
    <mergeCell ref="D1520:E1520"/>
    <mergeCell ref="F1520:G1520"/>
    <mergeCell ref="J1520:K1520"/>
    <mergeCell ref="L1518:M1518"/>
    <mergeCell ref="B1519:C1519"/>
    <mergeCell ref="D1519:E1519"/>
    <mergeCell ref="F1519:G1519"/>
    <mergeCell ref="J1519:K1519"/>
    <mergeCell ref="L1519:M1519"/>
    <mergeCell ref="B1518:C1518"/>
    <mergeCell ref="D1518:E1518"/>
    <mergeCell ref="F1518:G1518"/>
    <mergeCell ref="J1518:K1518"/>
    <mergeCell ref="L1516:M1516"/>
    <mergeCell ref="B1517:C1517"/>
    <mergeCell ref="D1517:E1517"/>
    <mergeCell ref="F1517:G1517"/>
    <mergeCell ref="J1517:K1517"/>
    <mergeCell ref="L1517:M1517"/>
    <mergeCell ref="B1516:C1516"/>
    <mergeCell ref="D1516:E1516"/>
    <mergeCell ref="F1516:G1516"/>
    <mergeCell ref="J1516:K1516"/>
    <mergeCell ref="L1526:M1526"/>
    <mergeCell ref="B1527:C1527"/>
    <mergeCell ref="D1527:E1527"/>
    <mergeCell ref="F1527:G1527"/>
    <mergeCell ref="J1527:K1527"/>
    <mergeCell ref="L1527:M1527"/>
    <mergeCell ref="B1526:C1526"/>
    <mergeCell ref="D1526:E1526"/>
    <mergeCell ref="F1526:G1526"/>
    <mergeCell ref="J1526:K1526"/>
    <mergeCell ref="L1524:M1524"/>
    <mergeCell ref="B1525:C1525"/>
    <mergeCell ref="D1525:E1525"/>
    <mergeCell ref="F1525:G1525"/>
    <mergeCell ref="J1525:K1525"/>
    <mergeCell ref="L1525:M1525"/>
    <mergeCell ref="B1524:C1524"/>
    <mergeCell ref="D1524:E1524"/>
    <mergeCell ref="F1524:G1524"/>
    <mergeCell ref="J1524:K1524"/>
    <mergeCell ref="L1522:M1522"/>
    <mergeCell ref="B1523:C1523"/>
    <mergeCell ref="D1523:E1523"/>
    <mergeCell ref="F1523:G1523"/>
    <mergeCell ref="J1523:K1523"/>
    <mergeCell ref="L1523:M1523"/>
    <mergeCell ref="B1522:C1522"/>
    <mergeCell ref="D1522:E1522"/>
    <mergeCell ref="F1522:G1522"/>
    <mergeCell ref="J1522:K1522"/>
    <mergeCell ref="L1532:M1532"/>
    <mergeCell ref="B1533:C1533"/>
    <mergeCell ref="D1533:E1533"/>
    <mergeCell ref="F1533:G1533"/>
    <mergeCell ref="J1533:K1533"/>
    <mergeCell ref="L1533:M1533"/>
    <mergeCell ref="B1532:C1532"/>
    <mergeCell ref="D1532:E1532"/>
    <mergeCell ref="F1532:G1532"/>
    <mergeCell ref="J1532:K1532"/>
    <mergeCell ref="L1530:M1530"/>
    <mergeCell ref="B1531:C1531"/>
    <mergeCell ref="D1531:E1531"/>
    <mergeCell ref="F1531:G1531"/>
    <mergeCell ref="J1531:K1531"/>
    <mergeCell ref="L1531:M1531"/>
    <mergeCell ref="B1530:C1530"/>
    <mergeCell ref="D1530:E1530"/>
    <mergeCell ref="F1530:G1530"/>
    <mergeCell ref="J1530:K1530"/>
    <mergeCell ref="L1528:M1528"/>
    <mergeCell ref="B1529:C1529"/>
    <mergeCell ref="D1529:E1529"/>
    <mergeCell ref="F1529:G1529"/>
    <mergeCell ref="J1529:K1529"/>
    <mergeCell ref="L1529:M1529"/>
    <mergeCell ref="B1528:C1528"/>
    <mergeCell ref="D1528:E1528"/>
    <mergeCell ref="F1528:G1528"/>
    <mergeCell ref="J1528:K1528"/>
    <mergeCell ref="L1538:M1538"/>
    <mergeCell ref="B1539:C1539"/>
    <mergeCell ref="D1539:E1539"/>
    <mergeCell ref="F1539:G1539"/>
    <mergeCell ref="J1539:K1539"/>
    <mergeCell ref="L1539:M1539"/>
    <mergeCell ref="B1538:C1538"/>
    <mergeCell ref="D1538:E1538"/>
    <mergeCell ref="F1538:G1538"/>
    <mergeCell ref="J1538:K1538"/>
    <mergeCell ref="L1536:M1536"/>
    <mergeCell ref="B1537:C1537"/>
    <mergeCell ref="D1537:E1537"/>
    <mergeCell ref="F1537:G1537"/>
    <mergeCell ref="J1537:K1537"/>
    <mergeCell ref="L1537:M1537"/>
    <mergeCell ref="B1536:C1536"/>
    <mergeCell ref="D1536:E1536"/>
    <mergeCell ref="F1536:G1536"/>
    <mergeCell ref="J1536:K1536"/>
    <mergeCell ref="L1534:M1534"/>
    <mergeCell ref="B1535:C1535"/>
    <mergeCell ref="D1535:E1535"/>
    <mergeCell ref="F1535:G1535"/>
    <mergeCell ref="J1535:K1535"/>
    <mergeCell ref="L1535:M1535"/>
    <mergeCell ref="B1534:C1534"/>
    <mergeCell ref="D1534:E1534"/>
    <mergeCell ref="F1534:G1534"/>
    <mergeCell ref="J1534:K1534"/>
    <mergeCell ref="L1544:M1544"/>
    <mergeCell ref="B1545:C1545"/>
    <mergeCell ref="D1545:E1545"/>
    <mergeCell ref="F1545:G1545"/>
    <mergeCell ref="J1545:K1545"/>
    <mergeCell ref="L1545:M1545"/>
    <mergeCell ref="B1544:C1544"/>
    <mergeCell ref="D1544:E1544"/>
    <mergeCell ref="F1544:G1544"/>
    <mergeCell ref="J1544:K1544"/>
    <mergeCell ref="L1542:M1542"/>
    <mergeCell ref="B1543:C1543"/>
    <mergeCell ref="D1543:E1543"/>
    <mergeCell ref="F1543:G1543"/>
    <mergeCell ref="J1543:K1543"/>
    <mergeCell ref="L1543:M1543"/>
    <mergeCell ref="B1542:C1542"/>
    <mergeCell ref="D1542:E1542"/>
    <mergeCell ref="F1542:G1542"/>
    <mergeCell ref="J1542:K1542"/>
    <mergeCell ref="L1540:M1540"/>
    <mergeCell ref="B1541:C1541"/>
    <mergeCell ref="D1541:E1541"/>
    <mergeCell ref="F1541:G1541"/>
    <mergeCell ref="J1541:K1541"/>
    <mergeCell ref="L1541:M1541"/>
    <mergeCell ref="B1540:C1540"/>
    <mergeCell ref="D1540:E1540"/>
    <mergeCell ref="F1540:G1540"/>
    <mergeCell ref="J1540:K1540"/>
    <mergeCell ref="L1550:M1550"/>
    <mergeCell ref="B1551:C1551"/>
    <mergeCell ref="D1551:E1551"/>
    <mergeCell ref="F1551:G1551"/>
    <mergeCell ref="J1551:K1551"/>
    <mergeCell ref="L1551:M1551"/>
    <mergeCell ref="B1550:C1550"/>
    <mergeCell ref="D1550:E1550"/>
    <mergeCell ref="F1550:G1550"/>
    <mergeCell ref="J1550:K1550"/>
    <mergeCell ref="L1548:M1548"/>
    <mergeCell ref="B1549:C1549"/>
    <mergeCell ref="D1549:E1549"/>
    <mergeCell ref="F1549:G1549"/>
    <mergeCell ref="J1549:K1549"/>
    <mergeCell ref="L1549:M1549"/>
    <mergeCell ref="B1548:C1548"/>
    <mergeCell ref="D1548:E1548"/>
    <mergeCell ref="F1548:G1548"/>
    <mergeCell ref="J1548:K1548"/>
    <mergeCell ref="L1546:M1546"/>
    <mergeCell ref="B1547:C1547"/>
    <mergeCell ref="D1547:E1547"/>
    <mergeCell ref="F1547:G1547"/>
    <mergeCell ref="J1547:K1547"/>
    <mergeCell ref="L1547:M1547"/>
    <mergeCell ref="B1546:C1546"/>
    <mergeCell ref="D1546:E1546"/>
    <mergeCell ref="F1546:G1546"/>
    <mergeCell ref="J1546:K1546"/>
    <mergeCell ref="L1556:M1556"/>
    <mergeCell ref="B1557:C1557"/>
    <mergeCell ref="D1557:E1557"/>
    <mergeCell ref="F1557:G1557"/>
    <mergeCell ref="J1557:K1557"/>
    <mergeCell ref="L1557:M1557"/>
    <mergeCell ref="B1556:C1556"/>
    <mergeCell ref="D1556:E1556"/>
    <mergeCell ref="F1556:G1556"/>
    <mergeCell ref="J1556:K1556"/>
    <mergeCell ref="L1554:M1554"/>
    <mergeCell ref="B1555:C1555"/>
    <mergeCell ref="D1555:E1555"/>
    <mergeCell ref="F1555:G1555"/>
    <mergeCell ref="J1555:K1555"/>
    <mergeCell ref="L1555:M1555"/>
    <mergeCell ref="B1554:C1554"/>
    <mergeCell ref="D1554:E1554"/>
    <mergeCell ref="F1554:G1554"/>
    <mergeCell ref="J1554:K1554"/>
    <mergeCell ref="L1552:M1552"/>
    <mergeCell ref="B1553:C1553"/>
    <mergeCell ref="D1553:E1553"/>
    <mergeCell ref="F1553:G1553"/>
    <mergeCell ref="J1553:K1553"/>
    <mergeCell ref="L1553:M1553"/>
    <mergeCell ref="B1552:C1552"/>
    <mergeCell ref="D1552:E1552"/>
    <mergeCell ref="F1552:G1552"/>
    <mergeCell ref="J1552:K1552"/>
    <mergeCell ref="L1562:M1562"/>
    <mergeCell ref="B1563:C1563"/>
    <mergeCell ref="D1563:E1563"/>
    <mergeCell ref="F1563:G1563"/>
    <mergeCell ref="J1563:K1563"/>
    <mergeCell ref="L1563:M1563"/>
    <mergeCell ref="B1562:C1562"/>
    <mergeCell ref="D1562:E1562"/>
    <mergeCell ref="F1562:G1562"/>
    <mergeCell ref="J1562:K1562"/>
    <mergeCell ref="L1560:M1560"/>
    <mergeCell ref="B1561:C1561"/>
    <mergeCell ref="D1561:E1561"/>
    <mergeCell ref="F1561:G1561"/>
    <mergeCell ref="J1561:K1561"/>
    <mergeCell ref="L1561:M1561"/>
    <mergeCell ref="B1560:C1560"/>
    <mergeCell ref="D1560:E1560"/>
    <mergeCell ref="F1560:G1560"/>
    <mergeCell ref="J1560:K1560"/>
    <mergeCell ref="L1558:M1558"/>
    <mergeCell ref="B1559:C1559"/>
    <mergeCell ref="D1559:E1559"/>
    <mergeCell ref="F1559:G1559"/>
    <mergeCell ref="J1559:K1559"/>
    <mergeCell ref="L1559:M1559"/>
    <mergeCell ref="B1558:C1558"/>
    <mergeCell ref="D1558:E1558"/>
    <mergeCell ref="F1558:G1558"/>
    <mergeCell ref="J1558:K1558"/>
    <mergeCell ref="L1568:M1568"/>
    <mergeCell ref="B1569:C1569"/>
    <mergeCell ref="D1569:E1569"/>
    <mergeCell ref="F1569:G1569"/>
    <mergeCell ref="J1569:K1569"/>
    <mergeCell ref="L1569:M1569"/>
    <mergeCell ref="B1568:C1568"/>
    <mergeCell ref="D1568:E1568"/>
    <mergeCell ref="F1568:G1568"/>
    <mergeCell ref="J1568:K1568"/>
    <mergeCell ref="L1566:M1566"/>
    <mergeCell ref="B1567:C1567"/>
    <mergeCell ref="D1567:E1567"/>
    <mergeCell ref="F1567:G1567"/>
    <mergeCell ref="J1567:K1567"/>
    <mergeCell ref="L1567:M1567"/>
    <mergeCell ref="B1566:C1566"/>
    <mergeCell ref="D1566:E1566"/>
    <mergeCell ref="F1566:G1566"/>
    <mergeCell ref="J1566:K1566"/>
    <mergeCell ref="L1564:M1564"/>
    <mergeCell ref="B1565:C1565"/>
    <mergeCell ref="D1565:E1565"/>
    <mergeCell ref="F1565:G1565"/>
    <mergeCell ref="J1565:K1565"/>
    <mergeCell ref="L1565:M1565"/>
    <mergeCell ref="B1564:C1564"/>
    <mergeCell ref="D1564:E1564"/>
    <mergeCell ref="F1564:G1564"/>
    <mergeCell ref="J1564:K1564"/>
    <mergeCell ref="L1574:M1574"/>
    <mergeCell ref="B1575:C1575"/>
    <mergeCell ref="D1575:E1575"/>
    <mergeCell ref="F1575:G1575"/>
    <mergeCell ref="J1575:K1575"/>
    <mergeCell ref="L1575:M1575"/>
    <mergeCell ref="B1574:C1574"/>
    <mergeCell ref="D1574:E1574"/>
    <mergeCell ref="F1574:G1574"/>
    <mergeCell ref="J1574:K1574"/>
    <mergeCell ref="L1572:M1572"/>
    <mergeCell ref="B1573:C1573"/>
    <mergeCell ref="D1573:E1573"/>
    <mergeCell ref="F1573:G1573"/>
    <mergeCell ref="J1573:K1573"/>
    <mergeCell ref="L1573:M1573"/>
    <mergeCell ref="B1572:C1572"/>
    <mergeCell ref="D1572:E1572"/>
    <mergeCell ref="F1572:G1572"/>
    <mergeCell ref="J1572:K1572"/>
    <mergeCell ref="L1570:M1570"/>
    <mergeCell ref="B1571:C1571"/>
    <mergeCell ref="D1571:E1571"/>
    <mergeCell ref="F1571:G1571"/>
    <mergeCell ref="J1571:K1571"/>
    <mergeCell ref="L1571:M1571"/>
    <mergeCell ref="B1570:C1570"/>
    <mergeCell ref="D1570:E1570"/>
    <mergeCell ref="F1570:G1570"/>
    <mergeCell ref="J1570:K1570"/>
    <mergeCell ref="L1580:M1580"/>
    <mergeCell ref="B1581:C1581"/>
    <mergeCell ref="D1581:E1581"/>
    <mergeCell ref="F1581:G1581"/>
    <mergeCell ref="J1581:K1581"/>
    <mergeCell ref="L1581:M1581"/>
    <mergeCell ref="B1580:C1580"/>
    <mergeCell ref="D1580:E1580"/>
    <mergeCell ref="F1580:G1580"/>
    <mergeCell ref="J1580:K1580"/>
    <mergeCell ref="L1578:M1578"/>
    <mergeCell ref="B1579:C1579"/>
    <mergeCell ref="D1579:E1579"/>
    <mergeCell ref="F1579:G1579"/>
    <mergeCell ref="J1579:K1579"/>
    <mergeCell ref="L1579:M1579"/>
    <mergeCell ref="B1578:C1578"/>
    <mergeCell ref="D1578:E1578"/>
    <mergeCell ref="F1578:G1578"/>
    <mergeCell ref="J1578:K1578"/>
    <mergeCell ref="L1576:M1576"/>
    <mergeCell ref="B1577:C1577"/>
    <mergeCell ref="D1577:E1577"/>
    <mergeCell ref="F1577:G1577"/>
    <mergeCell ref="J1577:K1577"/>
    <mergeCell ref="L1577:M1577"/>
    <mergeCell ref="B1576:C1576"/>
    <mergeCell ref="D1576:E1576"/>
    <mergeCell ref="F1576:G1576"/>
    <mergeCell ref="J1576:K1576"/>
    <mergeCell ref="L1586:M1586"/>
    <mergeCell ref="B1587:C1587"/>
    <mergeCell ref="D1587:E1587"/>
    <mergeCell ref="F1587:G1587"/>
    <mergeCell ref="J1587:K1587"/>
    <mergeCell ref="L1587:M1587"/>
    <mergeCell ref="B1586:C1586"/>
    <mergeCell ref="D1586:E1586"/>
    <mergeCell ref="F1586:G1586"/>
    <mergeCell ref="J1586:K1586"/>
    <mergeCell ref="L1584:M1584"/>
    <mergeCell ref="B1585:C1585"/>
    <mergeCell ref="D1585:E1585"/>
    <mergeCell ref="F1585:G1585"/>
    <mergeCell ref="J1585:K1585"/>
    <mergeCell ref="L1585:M1585"/>
    <mergeCell ref="B1584:C1584"/>
    <mergeCell ref="D1584:E1584"/>
    <mergeCell ref="F1584:G1584"/>
    <mergeCell ref="J1584:K1584"/>
    <mergeCell ref="L1582:M1582"/>
    <mergeCell ref="B1583:C1583"/>
    <mergeCell ref="D1583:E1583"/>
    <mergeCell ref="F1583:G1583"/>
    <mergeCell ref="J1583:K1583"/>
    <mergeCell ref="L1583:M1583"/>
    <mergeCell ref="B1582:C1582"/>
    <mergeCell ref="D1582:E1582"/>
    <mergeCell ref="F1582:G1582"/>
    <mergeCell ref="J1582:K1582"/>
    <mergeCell ref="L1592:M1592"/>
    <mergeCell ref="B1593:C1593"/>
    <mergeCell ref="D1593:E1593"/>
    <mergeCell ref="F1593:G1593"/>
    <mergeCell ref="J1593:K1593"/>
    <mergeCell ref="L1593:M1593"/>
    <mergeCell ref="B1592:C1592"/>
    <mergeCell ref="D1592:E1592"/>
    <mergeCell ref="F1592:G1592"/>
    <mergeCell ref="J1592:K1592"/>
    <mergeCell ref="L1590:M1590"/>
    <mergeCell ref="B1591:C1591"/>
    <mergeCell ref="D1591:E1591"/>
    <mergeCell ref="F1591:G1591"/>
    <mergeCell ref="J1591:K1591"/>
    <mergeCell ref="L1591:M1591"/>
    <mergeCell ref="B1590:C1590"/>
    <mergeCell ref="D1590:E1590"/>
    <mergeCell ref="F1590:G1590"/>
    <mergeCell ref="J1590:K1590"/>
    <mergeCell ref="L1588:M1588"/>
    <mergeCell ref="B1589:C1589"/>
    <mergeCell ref="D1589:E1589"/>
    <mergeCell ref="F1589:G1589"/>
    <mergeCell ref="J1589:K1589"/>
    <mergeCell ref="L1589:M1589"/>
    <mergeCell ref="B1588:C1588"/>
    <mergeCell ref="D1588:E1588"/>
    <mergeCell ref="F1588:G1588"/>
    <mergeCell ref="J1588:K1588"/>
    <mergeCell ref="L1598:M1598"/>
    <mergeCell ref="B1599:C1599"/>
    <mergeCell ref="D1599:E1599"/>
    <mergeCell ref="F1599:G1599"/>
    <mergeCell ref="J1599:K1599"/>
    <mergeCell ref="L1599:M1599"/>
    <mergeCell ref="B1598:C1598"/>
    <mergeCell ref="D1598:E1598"/>
    <mergeCell ref="F1598:G1598"/>
    <mergeCell ref="J1598:K1598"/>
    <mergeCell ref="L1596:M1596"/>
    <mergeCell ref="B1597:C1597"/>
    <mergeCell ref="D1597:E1597"/>
    <mergeCell ref="F1597:G1597"/>
    <mergeCell ref="J1597:K1597"/>
    <mergeCell ref="L1597:M1597"/>
    <mergeCell ref="B1596:C1596"/>
    <mergeCell ref="D1596:E1596"/>
    <mergeCell ref="F1596:G1596"/>
    <mergeCell ref="J1596:K1596"/>
    <mergeCell ref="L1594:M1594"/>
    <mergeCell ref="B1595:C1595"/>
    <mergeCell ref="D1595:E1595"/>
    <mergeCell ref="F1595:G1595"/>
    <mergeCell ref="J1595:K1595"/>
    <mergeCell ref="L1595:M1595"/>
    <mergeCell ref="B1594:C1594"/>
    <mergeCell ref="D1594:E1594"/>
    <mergeCell ref="F1594:G1594"/>
    <mergeCell ref="J1594:K1594"/>
    <mergeCell ref="L1604:M1604"/>
    <mergeCell ref="B1605:C1605"/>
    <mergeCell ref="D1605:E1605"/>
    <mergeCell ref="F1605:G1605"/>
    <mergeCell ref="J1605:K1605"/>
    <mergeCell ref="L1605:M1605"/>
    <mergeCell ref="B1604:C1604"/>
    <mergeCell ref="D1604:E1604"/>
    <mergeCell ref="F1604:G1604"/>
    <mergeCell ref="J1604:K1604"/>
    <mergeCell ref="L1602:M1602"/>
    <mergeCell ref="B1603:C1603"/>
    <mergeCell ref="D1603:E1603"/>
    <mergeCell ref="F1603:G1603"/>
    <mergeCell ref="J1603:K1603"/>
    <mergeCell ref="L1603:M1603"/>
    <mergeCell ref="B1602:C1602"/>
    <mergeCell ref="D1602:E1602"/>
    <mergeCell ref="F1602:G1602"/>
    <mergeCell ref="J1602:K1602"/>
    <mergeCell ref="L1600:M1600"/>
    <mergeCell ref="B1601:C1601"/>
    <mergeCell ref="D1601:E1601"/>
    <mergeCell ref="F1601:G1601"/>
    <mergeCell ref="J1601:K1601"/>
    <mergeCell ref="L1601:M1601"/>
    <mergeCell ref="B1600:C1600"/>
    <mergeCell ref="D1600:E1600"/>
    <mergeCell ref="F1600:G1600"/>
    <mergeCell ref="J1600:K1600"/>
    <mergeCell ref="L1610:M1610"/>
    <mergeCell ref="B1611:C1611"/>
    <mergeCell ref="D1611:E1611"/>
    <mergeCell ref="F1611:G1611"/>
    <mergeCell ref="J1611:K1611"/>
    <mergeCell ref="L1611:M1611"/>
    <mergeCell ref="B1610:C1610"/>
    <mergeCell ref="D1610:E1610"/>
    <mergeCell ref="F1610:G1610"/>
    <mergeCell ref="J1610:K1610"/>
    <mergeCell ref="L1608:M1608"/>
    <mergeCell ref="B1609:C1609"/>
    <mergeCell ref="D1609:E1609"/>
    <mergeCell ref="F1609:G1609"/>
    <mergeCell ref="J1609:K1609"/>
    <mergeCell ref="L1609:M1609"/>
    <mergeCell ref="B1608:C1608"/>
    <mergeCell ref="D1608:E1608"/>
    <mergeCell ref="F1608:G1608"/>
    <mergeCell ref="J1608:K1608"/>
    <mergeCell ref="L1606:M1606"/>
    <mergeCell ref="B1607:C1607"/>
    <mergeCell ref="D1607:E1607"/>
    <mergeCell ref="F1607:G1607"/>
    <mergeCell ref="J1607:K1607"/>
    <mergeCell ref="L1607:M1607"/>
    <mergeCell ref="B1606:C1606"/>
    <mergeCell ref="D1606:E1606"/>
    <mergeCell ref="F1606:G1606"/>
    <mergeCell ref="J1606:K1606"/>
    <mergeCell ref="L1616:M1616"/>
    <mergeCell ref="B1617:C1617"/>
    <mergeCell ref="D1617:E1617"/>
    <mergeCell ref="F1617:G1617"/>
    <mergeCell ref="J1617:K1617"/>
    <mergeCell ref="L1617:M1617"/>
    <mergeCell ref="B1616:C1616"/>
    <mergeCell ref="D1616:E1616"/>
    <mergeCell ref="F1616:G1616"/>
    <mergeCell ref="J1616:K1616"/>
    <mergeCell ref="L1614:M1614"/>
    <mergeCell ref="B1615:C1615"/>
    <mergeCell ref="D1615:E1615"/>
    <mergeCell ref="F1615:G1615"/>
    <mergeCell ref="J1615:K1615"/>
    <mergeCell ref="L1615:M1615"/>
    <mergeCell ref="B1614:C1614"/>
    <mergeCell ref="D1614:E1614"/>
    <mergeCell ref="F1614:G1614"/>
    <mergeCell ref="J1614:K1614"/>
    <mergeCell ref="L1612:M1612"/>
    <mergeCell ref="B1613:C1613"/>
    <mergeCell ref="D1613:E1613"/>
    <mergeCell ref="F1613:G1613"/>
    <mergeCell ref="J1613:K1613"/>
    <mergeCell ref="L1613:M1613"/>
    <mergeCell ref="B1612:C1612"/>
    <mergeCell ref="D1612:E1612"/>
    <mergeCell ref="F1612:G1612"/>
    <mergeCell ref="J1612:K1612"/>
    <mergeCell ref="L1622:M1622"/>
    <mergeCell ref="B1623:C1623"/>
    <mergeCell ref="D1623:E1623"/>
    <mergeCell ref="F1623:G1623"/>
    <mergeCell ref="J1623:K1623"/>
    <mergeCell ref="L1623:M1623"/>
    <mergeCell ref="B1622:C1622"/>
    <mergeCell ref="D1622:E1622"/>
    <mergeCell ref="F1622:G1622"/>
    <mergeCell ref="J1622:K1622"/>
    <mergeCell ref="L1620:M1620"/>
    <mergeCell ref="B1621:C1621"/>
    <mergeCell ref="D1621:E1621"/>
    <mergeCell ref="F1621:G1621"/>
    <mergeCell ref="J1621:K1621"/>
    <mergeCell ref="L1621:M1621"/>
    <mergeCell ref="B1620:C1620"/>
    <mergeCell ref="D1620:E1620"/>
    <mergeCell ref="F1620:G1620"/>
    <mergeCell ref="J1620:K1620"/>
    <mergeCell ref="L1618:M1618"/>
    <mergeCell ref="B1619:C1619"/>
    <mergeCell ref="D1619:E1619"/>
    <mergeCell ref="F1619:G1619"/>
    <mergeCell ref="J1619:K1619"/>
    <mergeCell ref="L1619:M1619"/>
    <mergeCell ref="B1618:C1618"/>
    <mergeCell ref="D1618:E1618"/>
    <mergeCell ref="F1618:G1618"/>
    <mergeCell ref="J1618:K1618"/>
    <mergeCell ref="L1628:M1628"/>
    <mergeCell ref="B1629:C1629"/>
    <mergeCell ref="D1629:E1629"/>
    <mergeCell ref="F1629:G1629"/>
    <mergeCell ref="J1629:K1629"/>
    <mergeCell ref="L1629:M1629"/>
    <mergeCell ref="B1628:C1628"/>
    <mergeCell ref="D1628:E1628"/>
    <mergeCell ref="F1628:G1628"/>
    <mergeCell ref="J1628:K1628"/>
    <mergeCell ref="L1626:M1626"/>
    <mergeCell ref="B1627:C1627"/>
    <mergeCell ref="D1627:E1627"/>
    <mergeCell ref="F1627:G1627"/>
    <mergeCell ref="J1627:K1627"/>
    <mergeCell ref="L1627:M1627"/>
    <mergeCell ref="B1626:C1626"/>
    <mergeCell ref="D1626:E1626"/>
    <mergeCell ref="F1626:G1626"/>
    <mergeCell ref="J1626:K1626"/>
    <mergeCell ref="L1624:M1624"/>
    <mergeCell ref="B1625:C1625"/>
    <mergeCell ref="D1625:E1625"/>
    <mergeCell ref="F1625:G1625"/>
    <mergeCell ref="J1625:K1625"/>
    <mergeCell ref="L1625:M1625"/>
    <mergeCell ref="B1624:C1624"/>
    <mergeCell ref="D1624:E1624"/>
    <mergeCell ref="F1624:G1624"/>
    <mergeCell ref="J1624:K1624"/>
    <mergeCell ref="L1634:M1634"/>
    <mergeCell ref="B1635:C1635"/>
    <mergeCell ref="D1635:E1635"/>
    <mergeCell ref="F1635:G1635"/>
    <mergeCell ref="J1635:K1635"/>
    <mergeCell ref="L1635:M1635"/>
    <mergeCell ref="B1634:C1634"/>
    <mergeCell ref="D1634:E1634"/>
    <mergeCell ref="F1634:G1634"/>
    <mergeCell ref="J1634:K1634"/>
    <mergeCell ref="L1632:M1632"/>
    <mergeCell ref="B1633:C1633"/>
    <mergeCell ref="D1633:E1633"/>
    <mergeCell ref="F1633:G1633"/>
    <mergeCell ref="J1633:K1633"/>
    <mergeCell ref="L1633:M1633"/>
    <mergeCell ref="B1632:C1632"/>
    <mergeCell ref="D1632:E1632"/>
    <mergeCell ref="F1632:G1632"/>
    <mergeCell ref="J1632:K1632"/>
    <mergeCell ref="L1630:M1630"/>
    <mergeCell ref="B1631:C1631"/>
    <mergeCell ref="D1631:E1631"/>
    <mergeCell ref="F1631:G1631"/>
    <mergeCell ref="J1631:K1631"/>
    <mergeCell ref="L1631:M1631"/>
    <mergeCell ref="B1630:C1630"/>
    <mergeCell ref="D1630:E1630"/>
    <mergeCell ref="F1630:G1630"/>
    <mergeCell ref="J1630:K1630"/>
    <mergeCell ref="L1640:M1640"/>
    <mergeCell ref="B1641:C1641"/>
    <mergeCell ref="D1641:E1641"/>
    <mergeCell ref="F1641:G1641"/>
    <mergeCell ref="J1641:K1641"/>
    <mergeCell ref="L1641:M1641"/>
    <mergeCell ref="B1640:C1640"/>
    <mergeCell ref="D1640:E1640"/>
    <mergeCell ref="F1640:G1640"/>
    <mergeCell ref="J1640:K1640"/>
    <mergeCell ref="L1638:M1638"/>
    <mergeCell ref="B1639:C1639"/>
    <mergeCell ref="D1639:E1639"/>
    <mergeCell ref="F1639:G1639"/>
    <mergeCell ref="J1639:K1639"/>
    <mergeCell ref="L1639:M1639"/>
    <mergeCell ref="B1638:C1638"/>
    <mergeCell ref="D1638:E1638"/>
    <mergeCell ref="F1638:G1638"/>
    <mergeCell ref="J1638:K1638"/>
    <mergeCell ref="L1636:M1636"/>
    <mergeCell ref="B1637:C1637"/>
    <mergeCell ref="D1637:E1637"/>
    <mergeCell ref="F1637:G1637"/>
    <mergeCell ref="J1637:K1637"/>
    <mergeCell ref="L1637:M1637"/>
    <mergeCell ref="B1636:C1636"/>
    <mergeCell ref="D1636:E1636"/>
    <mergeCell ref="F1636:G1636"/>
    <mergeCell ref="J1636:K1636"/>
    <mergeCell ref="L1646:M1646"/>
    <mergeCell ref="B1647:C1647"/>
    <mergeCell ref="D1647:E1647"/>
    <mergeCell ref="F1647:G1647"/>
    <mergeCell ref="J1647:K1647"/>
    <mergeCell ref="L1647:M1647"/>
    <mergeCell ref="B1646:C1646"/>
    <mergeCell ref="D1646:E1646"/>
    <mergeCell ref="F1646:G1646"/>
    <mergeCell ref="J1646:K1646"/>
    <mergeCell ref="L1644:M1644"/>
    <mergeCell ref="B1645:C1645"/>
    <mergeCell ref="D1645:E1645"/>
    <mergeCell ref="F1645:G1645"/>
    <mergeCell ref="J1645:K1645"/>
    <mergeCell ref="L1645:M1645"/>
    <mergeCell ref="B1644:C1644"/>
    <mergeCell ref="D1644:E1644"/>
    <mergeCell ref="F1644:G1644"/>
    <mergeCell ref="J1644:K1644"/>
    <mergeCell ref="L1642:M1642"/>
    <mergeCell ref="B1643:C1643"/>
    <mergeCell ref="D1643:E1643"/>
    <mergeCell ref="F1643:G1643"/>
    <mergeCell ref="J1643:K1643"/>
    <mergeCell ref="L1643:M1643"/>
    <mergeCell ref="B1642:C1642"/>
    <mergeCell ref="D1642:E1642"/>
    <mergeCell ref="F1642:G1642"/>
    <mergeCell ref="J1642:K1642"/>
    <mergeCell ref="L1652:M1652"/>
    <mergeCell ref="B1653:C1653"/>
    <mergeCell ref="D1653:E1653"/>
    <mergeCell ref="F1653:G1653"/>
    <mergeCell ref="J1653:K1653"/>
    <mergeCell ref="L1653:M1653"/>
    <mergeCell ref="B1652:C1652"/>
    <mergeCell ref="D1652:E1652"/>
    <mergeCell ref="F1652:G1652"/>
    <mergeCell ref="J1652:K1652"/>
    <mergeCell ref="L1650:M1650"/>
    <mergeCell ref="B1651:C1651"/>
    <mergeCell ref="D1651:E1651"/>
    <mergeCell ref="F1651:G1651"/>
    <mergeCell ref="J1651:K1651"/>
    <mergeCell ref="L1651:M1651"/>
    <mergeCell ref="B1650:C1650"/>
    <mergeCell ref="D1650:E1650"/>
    <mergeCell ref="F1650:G1650"/>
    <mergeCell ref="J1650:K1650"/>
    <mergeCell ref="L1648:M1648"/>
    <mergeCell ref="B1649:C1649"/>
    <mergeCell ref="D1649:E1649"/>
    <mergeCell ref="F1649:G1649"/>
    <mergeCell ref="J1649:K1649"/>
    <mergeCell ref="L1649:M1649"/>
    <mergeCell ref="B1648:C1648"/>
    <mergeCell ref="D1648:E1648"/>
    <mergeCell ref="F1648:G1648"/>
    <mergeCell ref="J1648:K1648"/>
    <mergeCell ref="L1658:M1658"/>
    <mergeCell ref="B1659:C1659"/>
    <mergeCell ref="D1659:E1659"/>
    <mergeCell ref="F1659:G1659"/>
    <mergeCell ref="J1659:K1659"/>
    <mergeCell ref="L1659:M1659"/>
    <mergeCell ref="B1658:C1658"/>
    <mergeCell ref="D1658:E1658"/>
    <mergeCell ref="F1658:G1658"/>
    <mergeCell ref="J1658:K1658"/>
    <mergeCell ref="L1656:M1656"/>
    <mergeCell ref="B1657:C1657"/>
    <mergeCell ref="D1657:E1657"/>
    <mergeCell ref="F1657:G1657"/>
    <mergeCell ref="J1657:K1657"/>
    <mergeCell ref="L1657:M1657"/>
    <mergeCell ref="B1656:C1656"/>
    <mergeCell ref="D1656:E1656"/>
    <mergeCell ref="F1656:G1656"/>
    <mergeCell ref="J1656:K1656"/>
    <mergeCell ref="L1654:M1654"/>
    <mergeCell ref="B1655:C1655"/>
    <mergeCell ref="D1655:E1655"/>
    <mergeCell ref="F1655:G1655"/>
    <mergeCell ref="J1655:K1655"/>
    <mergeCell ref="L1655:M1655"/>
    <mergeCell ref="B1654:C1654"/>
    <mergeCell ref="D1654:E1654"/>
    <mergeCell ref="F1654:G1654"/>
    <mergeCell ref="J1654:K1654"/>
    <mergeCell ref="L1664:M1664"/>
    <mergeCell ref="B1665:C1665"/>
    <mergeCell ref="D1665:E1665"/>
    <mergeCell ref="F1665:G1665"/>
    <mergeCell ref="J1665:K1665"/>
    <mergeCell ref="L1665:M1665"/>
    <mergeCell ref="B1664:C1664"/>
    <mergeCell ref="D1664:E1664"/>
    <mergeCell ref="F1664:G1664"/>
    <mergeCell ref="J1664:K1664"/>
    <mergeCell ref="L1662:M1662"/>
    <mergeCell ref="B1663:C1663"/>
    <mergeCell ref="D1663:E1663"/>
    <mergeCell ref="F1663:G1663"/>
    <mergeCell ref="J1663:K1663"/>
    <mergeCell ref="L1663:M1663"/>
    <mergeCell ref="B1662:C1662"/>
    <mergeCell ref="D1662:E1662"/>
    <mergeCell ref="F1662:G1662"/>
    <mergeCell ref="J1662:K1662"/>
    <mergeCell ref="L1660:M1660"/>
    <mergeCell ref="B1661:C1661"/>
    <mergeCell ref="D1661:E1661"/>
    <mergeCell ref="F1661:G1661"/>
    <mergeCell ref="J1661:K1661"/>
    <mergeCell ref="L1661:M1661"/>
    <mergeCell ref="B1660:C1660"/>
    <mergeCell ref="D1660:E1660"/>
    <mergeCell ref="F1660:G1660"/>
    <mergeCell ref="J1660:K1660"/>
    <mergeCell ref="L1670:M1670"/>
    <mergeCell ref="B1671:C1671"/>
    <mergeCell ref="D1671:E1671"/>
    <mergeCell ref="F1671:G1671"/>
    <mergeCell ref="J1671:K1671"/>
    <mergeCell ref="L1671:M1671"/>
    <mergeCell ref="B1670:C1670"/>
    <mergeCell ref="D1670:E1670"/>
    <mergeCell ref="F1670:G1670"/>
    <mergeCell ref="J1670:K1670"/>
    <mergeCell ref="L1668:M1668"/>
    <mergeCell ref="B1669:C1669"/>
    <mergeCell ref="D1669:E1669"/>
    <mergeCell ref="F1669:G1669"/>
    <mergeCell ref="J1669:K1669"/>
    <mergeCell ref="L1669:M1669"/>
    <mergeCell ref="B1668:C1668"/>
    <mergeCell ref="D1668:E1668"/>
    <mergeCell ref="F1668:G1668"/>
    <mergeCell ref="J1668:K1668"/>
    <mergeCell ref="L1666:M1666"/>
    <mergeCell ref="B1667:C1667"/>
    <mergeCell ref="D1667:E1667"/>
    <mergeCell ref="F1667:G1667"/>
    <mergeCell ref="J1667:K1667"/>
    <mergeCell ref="L1667:M1667"/>
    <mergeCell ref="B1666:C1666"/>
    <mergeCell ref="D1666:E1666"/>
    <mergeCell ref="F1666:G1666"/>
    <mergeCell ref="J1666:K1666"/>
  </mergeCells>
  <pageMargins left="0.70833333333333337" right="0.70833333333333337" top="0.74791666666666667" bottom="0.74791666666666667" header="0.51180555555555551" footer="0.51180555555555551"/>
  <pageSetup paperSize="5" scale="82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1893"/>
  <sheetViews>
    <sheetView view="pageBreakPreview" zoomScale="80" zoomScaleNormal="95" zoomScaleSheetLayoutView="80" workbookViewId="0">
      <selection activeCell="I3" sqref="I3"/>
    </sheetView>
  </sheetViews>
  <sheetFormatPr baseColWidth="10" defaultColWidth="10.28515625" defaultRowHeight="15"/>
  <cols>
    <col min="1" max="1" width="17.5703125" style="2" customWidth="1"/>
    <col min="2" max="2" width="21.42578125" style="3" customWidth="1"/>
    <col min="3" max="3" width="11.28515625" style="3" customWidth="1"/>
    <col min="4" max="7" width="10.28515625" style="4" customWidth="1"/>
    <col min="8" max="8" width="23.7109375" style="4" bestFit="1" customWidth="1"/>
    <col min="9" max="9" width="26.5703125" style="4" bestFit="1" customWidth="1"/>
    <col min="10" max="12" width="10.28515625" style="4" customWidth="1"/>
    <col min="13" max="13" width="12.5703125" style="4" customWidth="1"/>
    <col min="14" max="16384" width="10.28515625" style="1"/>
  </cols>
  <sheetData>
    <row r="4" spans="1:13">
      <c r="B4" s="26" t="s">
        <v>0</v>
      </c>
      <c r="C4" s="26"/>
      <c r="D4" s="26"/>
    </row>
    <row r="5" spans="1:13">
      <c r="B5" s="26"/>
      <c r="C5" s="26"/>
      <c r="D5" s="26"/>
    </row>
    <row r="6" spans="1:13" ht="18.75">
      <c r="A6" s="27" t="s">
        <v>2142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8.75">
      <c r="G7" s="28"/>
      <c r="H7" s="28"/>
      <c r="I7" s="28"/>
      <c r="J7" s="5"/>
    </row>
    <row r="8" spans="1:13" ht="18.75">
      <c r="A8" s="27" t="s">
        <v>2145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8.75">
      <c r="E9" s="6"/>
      <c r="F9" s="6"/>
      <c r="G9" s="6"/>
      <c r="H9" s="6"/>
      <c r="I9" s="6"/>
    </row>
    <row r="10" spans="1:13" ht="15" customHeight="1">
      <c r="A10" s="29" t="s">
        <v>1</v>
      </c>
      <c r="B10" s="29" t="s">
        <v>2</v>
      </c>
      <c r="C10" s="29"/>
      <c r="D10" s="29" t="s">
        <v>3</v>
      </c>
      <c r="E10" s="29"/>
      <c r="F10" s="29" t="s">
        <v>4</v>
      </c>
      <c r="G10" s="29"/>
      <c r="H10" s="25" t="s">
        <v>5</v>
      </c>
      <c r="I10" s="25" t="s">
        <v>6</v>
      </c>
      <c r="J10" s="25" t="s">
        <v>7</v>
      </c>
      <c r="K10" s="25"/>
      <c r="L10" s="25" t="s">
        <v>8</v>
      </c>
      <c r="M10" s="25"/>
    </row>
    <row r="11" spans="1:13">
      <c r="A11" s="29"/>
      <c r="B11" s="29"/>
      <c r="C11" s="29"/>
      <c r="D11" s="29"/>
      <c r="E11" s="29"/>
      <c r="F11" s="29"/>
      <c r="G11" s="29"/>
      <c r="H11" s="25"/>
      <c r="I11" s="25"/>
      <c r="J11" s="25"/>
      <c r="K11" s="25"/>
      <c r="L11" s="25"/>
      <c r="M11" s="25"/>
    </row>
    <row r="12" spans="1:13">
      <c r="A12" s="29"/>
      <c r="B12" s="29"/>
      <c r="C12" s="29"/>
      <c r="D12" s="29"/>
      <c r="E12" s="29"/>
      <c r="F12" s="29"/>
      <c r="G12" s="29"/>
      <c r="H12" s="25"/>
      <c r="I12" s="25"/>
      <c r="J12" s="25"/>
      <c r="K12" s="25"/>
      <c r="L12" s="25"/>
      <c r="M12" s="25"/>
    </row>
    <row r="13" spans="1:13" ht="45" customHeight="1">
      <c r="A13" s="7" t="s">
        <v>9</v>
      </c>
      <c r="B13" s="31" t="s">
        <v>646</v>
      </c>
      <c r="C13" s="31"/>
      <c r="D13" s="32">
        <f t="shared" ref="D13:D76" si="0">C13+1</f>
        <v>1</v>
      </c>
      <c r="E13" s="32"/>
      <c r="F13" s="33" t="s">
        <v>11</v>
      </c>
      <c r="G13" s="33"/>
      <c r="H13" s="16">
        <v>42422</v>
      </c>
      <c r="I13" s="16">
        <v>42423</v>
      </c>
      <c r="J13" s="18" t="s">
        <v>647</v>
      </c>
      <c r="K13" s="18"/>
      <c r="L13" s="30">
        <v>3327</v>
      </c>
      <c r="M13" s="30"/>
    </row>
    <row r="14" spans="1:13" ht="45" customHeight="1">
      <c r="A14" s="7" t="s">
        <v>9</v>
      </c>
      <c r="B14" s="31" t="s">
        <v>646</v>
      </c>
      <c r="C14" s="31"/>
      <c r="D14" s="32">
        <f t="shared" si="0"/>
        <v>1</v>
      </c>
      <c r="E14" s="32"/>
      <c r="F14" s="33" t="s">
        <v>11</v>
      </c>
      <c r="G14" s="33"/>
      <c r="H14" s="16">
        <v>42422</v>
      </c>
      <c r="I14" s="16">
        <v>42423</v>
      </c>
      <c r="J14" s="18" t="s">
        <v>647</v>
      </c>
      <c r="K14" s="18"/>
      <c r="L14" s="30">
        <v>1900</v>
      </c>
      <c r="M14" s="30"/>
    </row>
    <row r="15" spans="1:13" ht="45" customHeight="1">
      <c r="A15" s="7" t="s">
        <v>9</v>
      </c>
      <c r="B15" s="31" t="s">
        <v>648</v>
      </c>
      <c r="C15" s="31"/>
      <c r="D15" s="32">
        <f t="shared" si="0"/>
        <v>1</v>
      </c>
      <c r="E15" s="32"/>
      <c r="F15" s="33" t="s">
        <v>11</v>
      </c>
      <c r="G15" s="33"/>
      <c r="H15" s="16">
        <v>42443</v>
      </c>
      <c r="I15" s="16">
        <v>42443</v>
      </c>
      <c r="J15" s="18" t="s">
        <v>647</v>
      </c>
      <c r="K15" s="18"/>
      <c r="L15" s="30">
        <v>778</v>
      </c>
      <c r="M15" s="30"/>
    </row>
    <row r="16" spans="1:13" ht="45" customHeight="1">
      <c r="A16" s="7" t="s">
        <v>9</v>
      </c>
      <c r="B16" s="31" t="s">
        <v>649</v>
      </c>
      <c r="C16" s="31"/>
      <c r="D16" s="32">
        <f t="shared" si="0"/>
        <v>1</v>
      </c>
      <c r="E16" s="32"/>
      <c r="F16" s="33" t="s">
        <v>11</v>
      </c>
      <c r="G16" s="33"/>
      <c r="H16" s="16">
        <v>42439</v>
      </c>
      <c r="I16" s="16">
        <v>42440</v>
      </c>
      <c r="J16" s="18" t="s">
        <v>647</v>
      </c>
      <c r="K16" s="18"/>
      <c r="L16" s="30">
        <v>5267</v>
      </c>
      <c r="M16" s="30"/>
    </row>
    <row r="17" spans="1:14" ht="45" customHeight="1">
      <c r="A17" s="7" t="s">
        <v>9</v>
      </c>
      <c r="B17" s="31" t="s">
        <v>650</v>
      </c>
      <c r="C17" s="31"/>
      <c r="D17" s="32">
        <f t="shared" si="0"/>
        <v>1</v>
      </c>
      <c r="E17" s="32"/>
      <c r="F17" s="33" t="s">
        <v>11</v>
      </c>
      <c r="G17" s="33"/>
      <c r="H17" s="16">
        <v>42517</v>
      </c>
      <c r="I17" s="16">
        <v>42518</v>
      </c>
      <c r="J17" s="18" t="s">
        <v>647</v>
      </c>
      <c r="K17" s="18"/>
      <c r="L17" s="30">
        <v>2080</v>
      </c>
      <c r="M17" s="30"/>
    </row>
    <row r="18" spans="1:14" ht="45" customHeight="1">
      <c r="A18" s="7" t="s">
        <v>9</v>
      </c>
      <c r="B18" s="31" t="s">
        <v>650</v>
      </c>
      <c r="C18" s="31"/>
      <c r="D18" s="32">
        <f t="shared" si="0"/>
        <v>1</v>
      </c>
      <c r="E18" s="32"/>
      <c r="F18" s="33" t="s">
        <v>11</v>
      </c>
      <c r="G18" s="33"/>
      <c r="H18" s="16">
        <v>42517</v>
      </c>
      <c r="I18" s="16">
        <v>42518</v>
      </c>
      <c r="J18" s="18" t="s">
        <v>647</v>
      </c>
      <c r="K18" s="18"/>
      <c r="L18" s="30">
        <v>398</v>
      </c>
      <c r="M18" s="30"/>
    </row>
    <row r="19" spans="1:14" ht="45" customHeight="1">
      <c r="A19" s="7" t="s">
        <v>9</v>
      </c>
      <c r="B19" s="31" t="s">
        <v>13</v>
      </c>
      <c r="C19" s="31"/>
      <c r="D19" s="32">
        <f t="shared" si="0"/>
        <v>1</v>
      </c>
      <c r="E19" s="32"/>
      <c r="F19" s="33" t="s">
        <v>14</v>
      </c>
      <c r="G19" s="33"/>
      <c r="H19" s="16">
        <v>42479</v>
      </c>
      <c r="I19" s="16">
        <v>42479</v>
      </c>
      <c r="J19" s="18" t="s">
        <v>647</v>
      </c>
      <c r="K19" s="18"/>
      <c r="L19" s="30">
        <v>414</v>
      </c>
      <c r="M19" s="30"/>
    </row>
    <row r="20" spans="1:14" ht="45" customHeight="1">
      <c r="A20" s="7" t="s">
        <v>9</v>
      </c>
      <c r="B20" s="31" t="s">
        <v>13</v>
      </c>
      <c r="C20" s="31"/>
      <c r="D20" s="32">
        <f t="shared" si="0"/>
        <v>1</v>
      </c>
      <c r="E20" s="32"/>
      <c r="F20" s="33" t="s">
        <v>14</v>
      </c>
      <c r="G20" s="33"/>
      <c r="H20" s="16">
        <v>42562</v>
      </c>
      <c r="I20" s="16">
        <v>42562</v>
      </c>
      <c r="J20" s="18" t="s">
        <v>647</v>
      </c>
      <c r="K20" s="18"/>
      <c r="L20" s="30">
        <v>918</v>
      </c>
      <c r="M20" s="30"/>
    </row>
    <row r="21" spans="1:14" ht="45" customHeight="1">
      <c r="A21" s="7" t="s">
        <v>9</v>
      </c>
      <c r="B21" s="31" t="s">
        <v>13</v>
      </c>
      <c r="C21" s="31"/>
      <c r="D21" s="32">
        <f t="shared" si="0"/>
        <v>1</v>
      </c>
      <c r="E21" s="32"/>
      <c r="F21" s="33" t="s">
        <v>14</v>
      </c>
      <c r="G21" s="33"/>
      <c r="H21" s="16">
        <v>42598</v>
      </c>
      <c r="I21" s="16">
        <v>42598</v>
      </c>
      <c r="J21" s="18" t="s">
        <v>647</v>
      </c>
      <c r="K21" s="18"/>
      <c r="L21" s="30">
        <v>450</v>
      </c>
      <c r="M21" s="30"/>
      <c r="N21" s="9"/>
    </row>
    <row r="22" spans="1:14" ht="45" customHeight="1">
      <c r="A22" s="7" t="s">
        <v>9</v>
      </c>
      <c r="B22" s="31" t="s">
        <v>651</v>
      </c>
      <c r="C22" s="31"/>
      <c r="D22" s="32">
        <f t="shared" si="0"/>
        <v>1</v>
      </c>
      <c r="E22" s="32"/>
      <c r="F22" s="33" t="s">
        <v>14</v>
      </c>
      <c r="G22" s="33"/>
      <c r="H22" s="16">
        <v>42583</v>
      </c>
      <c r="I22" s="16">
        <v>42613</v>
      </c>
      <c r="J22" s="18" t="s">
        <v>647</v>
      </c>
      <c r="K22" s="18"/>
      <c r="L22" s="30">
        <v>486</v>
      </c>
      <c r="M22" s="30"/>
    </row>
    <row r="23" spans="1:14" ht="45" customHeight="1">
      <c r="A23" s="7" t="s">
        <v>9</v>
      </c>
      <c r="B23" s="31" t="s">
        <v>652</v>
      </c>
      <c r="C23" s="31"/>
      <c r="D23" s="32">
        <f t="shared" si="0"/>
        <v>1</v>
      </c>
      <c r="E23" s="32"/>
      <c r="F23" s="33" t="s">
        <v>14</v>
      </c>
      <c r="G23" s="33"/>
      <c r="H23" s="16">
        <v>42674</v>
      </c>
      <c r="I23" s="16">
        <v>42674</v>
      </c>
      <c r="J23" s="18" t="s">
        <v>647</v>
      </c>
      <c r="K23" s="18"/>
      <c r="L23" s="30">
        <v>486</v>
      </c>
      <c r="M23" s="30"/>
    </row>
    <row r="24" spans="1:14" ht="45" customHeight="1">
      <c r="A24" s="7" t="s">
        <v>9</v>
      </c>
      <c r="B24" s="31" t="s">
        <v>652</v>
      </c>
      <c r="C24" s="31"/>
      <c r="D24" s="32">
        <f t="shared" si="0"/>
        <v>1</v>
      </c>
      <c r="E24" s="32"/>
      <c r="F24" s="33" t="s">
        <v>14</v>
      </c>
      <c r="G24" s="33"/>
      <c r="H24" s="16">
        <v>42674</v>
      </c>
      <c r="I24" s="16">
        <v>42674</v>
      </c>
      <c r="J24" s="18" t="s">
        <v>647</v>
      </c>
      <c r="K24" s="18"/>
      <c r="L24" s="30">
        <v>56</v>
      </c>
      <c r="M24" s="30"/>
    </row>
    <row r="25" spans="1:14" ht="45" customHeight="1">
      <c r="A25" s="7" t="s">
        <v>9</v>
      </c>
      <c r="B25" s="31" t="s">
        <v>13</v>
      </c>
      <c r="C25" s="31"/>
      <c r="D25" s="32">
        <f t="shared" si="0"/>
        <v>1</v>
      </c>
      <c r="E25" s="32"/>
      <c r="F25" s="33" t="s">
        <v>14</v>
      </c>
      <c r="G25" s="33"/>
      <c r="H25" s="16">
        <v>42674</v>
      </c>
      <c r="I25" s="16">
        <v>42674</v>
      </c>
      <c r="J25" s="18" t="s">
        <v>647</v>
      </c>
      <c r="K25" s="18"/>
      <c r="L25" s="30">
        <v>1161</v>
      </c>
      <c r="M25" s="30"/>
    </row>
    <row r="26" spans="1:14" ht="45" customHeight="1">
      <c r="A26" s="7" t="s">
        <v>9</v>
      </c>
      <c r="B26" s="31" t="s">
        <v>653</v>
      </c>
      <c r="C26" s="31"/>
      <c r="D26" s="32">
        <f t="shared" si="0"/>
        <v>1</v>
      </c>
      <c r="E26" s="32"/>
      <c r="F26" s="33" t="s">
        <v>388</v>
      </c>
      <c r="G26" s="33"/>
      <c r="H26" s="16">
        <v>42622</v>
      </c>
      <c r="I26" s="16">
        <v>42623</v>
      </c>
      <c r="J26" s="18" t="s">
        <v>647</v>
      </c>
      <c r="K26" s="18"/>
      <c r="L26" s="30">
        <v>7385.14</v>
      </c>
      <c r="M26" s="30"/>
    </row>
    <row r="27" spans="1:14" ht="45" customHeight="1">
      <c r="A27" s="7" t="s">
        <v>9</v>
      </c>
      <c r="B27" s="31" t="e">
        <f>+#REF!</f>
        <v>#REF!</v>
      </c>
      <c r="C27" s="31"/>
      <c r="D27" s="32">
        <f t="shared" si="0"/>
        <v>1</v>
      </c>
      <c r="E27" s="32"/>
      <c r="F27" s="33" t="s">
        <v>11</v>
      </c>
      <c r="G27" s="33"/>
      <c r="H27" s="16">
        <v>42664</v>
      </c>
      <c r="I27" s="16">
        <v>42666</v>
      </c>
      <c r="J27" s="18" t="s">
        <v>647</v>
      </c>
      <c r="K27" s="18"/>
      <c r="L27" s="30">
        <v>4495</v>
      </c>
      <c r="M27" s="30"/>
    </row>
    <row r="28" spans="1:14" ht="45" customHeight="1">
      <c r="A28" s="7" t="s">
        <v>18</v>
      </c>
      <c r="B28" s="31" t="s">
        <v>654</v>
      </c>
      <c r="C28" s="31"/>
      <c r="D28" s="32">
        <f t="shared" si="0"/>
        <v>1</v>
      </c>
      <c r="E28" s="32"/>
      <c r="F28" s="33" t="s">
        <v>11</v>
      </c>
      <c r="G28" s="33"/>
      <c r="H28" s="16">
        <v>42376</v>
      </c>
      <c r="I28" s="16">
        <v>42376</v>
      </c>
      <c r="J28" s="18" t="s">
        <v>647</v>
      </c>
      <c r="K28" s="18"/>
      <c r="L28" s="30">
        <v>1348</v>
      </c>
      <c r="M28" s="30"/>
    </row>
    <row r="29" spans="1:14" ht="45" customHeight="1">
      <c r="A29" s="7" t="s">
        <v>18</v>
      </c>
      <c r="B29" s="31" t="s">
        <v>654</v>
      </c>
      <c r="C29" s="31"/>
      <c r="D29" s="32">
        <f t="shared" si="0"/>
        <v>1</v>
      </c>
      <c r="E29" s="32"/>
      <c r="F29" s="33" t="s">
        <v>11</v>
      </c>
      <c r="G29" s="33"/>
      <c r="H29" s="16">
        <v>42376</v>
      </c>
      <c r="I29" s="16">
        <v>42376</v>
      </c>
      <c r="J29" s="18" t="s">
        <v>647</v>
      </c>
      <c r="K29" s="18"/>
      <c r="L29" s="30">
        <v>1293</v>
      </c>
      <c r="M29" s="30"/>
    </row>
    <row r="30" spans="1:14" ht="45" customHeight="1">
      <c r="A30" s="7" t="s">
        <v>18</v>
      </c>
      <c r="B30" s="31" t="s">
        <v>654</v>
      </c>
      <c r="C30" s="31"/>
      <c r="D30" s="32">
        <f t="shared" si="0"/>
        <v>1</v>
      </c>
      <c r="E30" s="32"/>
      <c r="F30" s="33" t="s">
        <v>11</v>
      </c>
      <c r="G30" s="33"/>
      <c r="H30" s="16">
        <v>42376</v>
      </c>
      <c r="I30" s="16">
        <v>42376</v>
      </c>
      <c r="J30" s="18" t="s">
        <v>647</v>
      </c>
      <c r="K30" s="18"/>
      <c r="L30" s="30">
        <v>192</v>
      </c>
      <c r="M30" s="30"/>
    </row>
    <row r="31" spans="1:14" ht="45" customHeight="1">
      <c r="A31" s="7" t="s">
        <v>18</v>
      </c>
      <c r="B31" s="31" t="s">
        <v>654</v>
      </c>
      <c r="C31" s="31"/>
      <c r="D31" s="32">
        <f t="shared" si="0"/>
        <v>1</v>
      </c>
      <c r="E31" s="32"/>
      <c r="F31" s="33" t="s">
        <v>11</v>
      </c>
      <c r="G31" s="33"/>
      <c r="H31" s="16">
        <v>42376</v>
      </c>
      <c r="I31" s="16">
        <v>42376</v>
      </c>
      <c r="J31" s="18" t="s">
        <v>647</v>
      </c>
      <c r="K31" s="18"/>
      <c r="L31" s="30">
        <v>167</v>
      </c>
      <c r="M31" s="30"/>
    </row>
    <row r="32" spans="1:14" ht="45" customHeight="1">
      <c r="A32" s="7" t="s">
        <v>18</v>
      </c>
      <c r="B32" s="31" t="s">
        <v>655</v>
      </c>
      <c r="C32" s="31"/>
      <c r="D32" s="32">
        <f t="shared" si="0"/>
        <v>1</v>
      </c>
      <c r="E32" s="32"/>
      <c r="F32" s="33" t="s">
        <v>11</v>
      </c>
      <c r="G32" s="33"/>
      <c r="H32" s="16">
        <v>42383</v>
      </c>
      <c r="I32" s="16">
        <v>42384</v>
      </c>
      <c r="J32" s="18" t="s">
        <v>647</v>
      </c>
      <c r="K32" s="18"/>
      <c r="L32" s="30">
        <v>1349.33</v>
      </c>
      <c r="M32" s="30"/>
    </row>
    <row r="33" spans="1:13" ht="45" customHeight="1">
      <c r="A33" s="7" t="s">
        <v>18</v>
      </c>
      <c r="B33" s="31" t="s">
        <v>656</v>
      </c>
      <c r="C33" s="31"/>
      <c r="D33" s="32">
        <f t="shared" si="0"/>
        <v>1</v>
      </c>
      <c r="E33" s="32"/>
      <c r="F33" s="33" t="s">
        <v>11</v>
      </c>
      <c r="G33" s="33"/>
      <c r="H33" s="16">
        <v>42419</v>
      </c>
      <c r="I33" s="16">
        <v>42419</v>
      </c>
      <c r="J33" s="18" t="s">
        <v>647</v>
      </c>
      <c r="K33" s="18"/>
      <c r="L33" s="30">
        <v>1349.33</v>
      </c>
      <c r="M33" s="30"/>
    </row>
    <row r="34" spans="1:13" ht="45" customHeight="1">
      <c r="A34" s="7" t="s">
        <v>18</v>
      </c>
      <c r="B34" s="31" t="s">
        <v>657</v>
      </c>
      <c r="C34" s="31"/>
      <c r="D34" s="32">
        <f t="shared" si="0"/>
        <v>1</v>
      </c>
      <c r="E34" s="32"/>
      <c r="F34" s="33" t="s">
        <v>11</v>
      </c>
      <c r="G34" s="33"/>
      <c r="H34" s="16">
        <v>42397</v>
      </c>
      <c r="I34" s="16">
        <v>42398</v>
      </c>
      <c r="J34" s="18" t="s">
        <v>647</v>
      </c>
      <c r="K34" s="18"/>
      <c r="L34" s="30">
        <v>1349.33</v>
      </c>
      <c r="M34" s="30"/>
    </row>
    <row r="35" spans="1:13" ht="45" customHeight="1">
      <c r="A35" s="7" t="s">
        <v>18</v>
      </c>
      <c r="B35" s="31" t="s">
        <v>655</v>
      </c>
      <c r="C35" s="31"/>
      <c r="D35" s="32">
        <f t="shared" si="0"/>
        <v>1</v>
      </c>
      <c r="E35" s="32"/>
      <c r="F35" s="33" t="s">
        <v>11</v>
      </c>
      <c r="G35" s="33"/>
      <c r="H35" s="16">
        <v>42383</v>
      </c>
      <c r="I35" s="16">
        <v>42384</v>
      </c>
      <c r="J35" s="18" t="s">
        <v>647</v>
      </c>
      <c r="K35" s="18"/>
      <c r="L35" s="30">
        <v>4270.5</v>
      </c>
      <c r="M35" s="30"/>
    </row>
    <row r="36" spans="1:13" ht="45" customHeight="1">
      <c r="A36" s="7" t="s">
        <v>18</v>
      </c>
      <c r="B36" s="31" t="s">
        <v>657</v>
      </c>
      <c r="C36" s="31"/>
      <c r="D36" s="32">
        <f t="shared" si="0"/>
        <v>1</v>
      </c>
      <c r="E36" s="32"/>
      <c r="F36" s="33" t="s">
        <v>11</v>
      </c>
      <c r="G36" s="33"/>
      <c r="H36" s="16">
        <v>42397</v>
      </c>
      <c r="I36" s="16">
        <v>42398</v>
      </c>
      <c r="J36" s="18" t="s">
        <v>647</v>
      </c>
      <c r="K36" s="18"/>
      <c r="L36" s="30">
        <v>4270.5</v>
      </c>
      <c r="M36" s="30"/>
    </row>
    <row r="37" spans="1:13" ht="45" customHeight="1">
      <c r="A37" s="7" t="s">
        <v>18</v>
      </c>
      <c r="B37" s="31" t="s">
        <v>658</v>
      </c>
      <c r="C37" s="31"/>
      <c r="D37" s="32">
        <f t="shared" si="0"/>
        <v>1</v>
      </c>
      <c r="E37" s="32"/>
      <c r="F37" s="33" t="s">
        <v>11</v>
      </c>
      <c r="G37" s="33"/>
      <c r="H37" s="16">
        <v>42384</v>
      </c>
      <c r="I37" s="16">
        <v>42385</v>
      </c>
      <c r="J37" s="18" t="s">
        <v>647</v>
      </c>
      <c r="K37" s="18"/>
      <c r="L37" s="30">
        <v>1455</v>
      </c>
      <c r="M37" s="30"/>
    </row>
    <row r="38" spans="1:13" ht="45" customHeight="1">
      <c r="A38" s="7" t="s">
        <v>18</v>
      </c>
      <c r="B38" s="31" t="s">
        <v>659</v>
      </c>
      <c r="C38" s="31"/>
      <c r="D38" s="32">
        <f t="shared" si="0"/>
        <v>1</v>
      </c>
      <c r="E38" s="32"/>
      <c r="F38" s="33" t="s">
        <v>11</v>
      </c>
      <c r="G38" s="33"/>
      <c r="H38" s="16">
        <v>42383</v>
      </c>
      <c r="I38" s="16">
        <v>42383</v>
      </c>
      <c r="J38" s="18" t="s">
        <v>647</v>
      </c>
      <c r="K38" s="18"/>
      <c r="L38" s="30">
        <v>5139</v>
      </c>
      <c r="M38" s="30"/>
    </row>
    <row r="39" spans="1:13" ht="45" customHeight="1">
      <c r="A39" s="7" t="s">
        <v>18</v>
      </c>
      <c r="B39" s="31" t="s">
        <v>660</v>
      </c>
      <c r="C39" s="31"/>
      <c r="D39" s="32">
        <f t="shared" si="0"/>
        <v>1</v>
      </c>
      <c r="E39" s="32"/>
      <c r="F39" s="33" t="s">
        <v>28</v>
      </c>
      <c r="G39" s="33"/>
      <c r="H39" s="16">
        <v>42429</v>
      </c>
      <c r="I39" s="16">
        <v>42429</v>
      </c>
      <c r="J39" s="18" t="s">
        <v>647</v>
      </c>
      <c r="K39" s="18"/>
      <c r="L39" s="30">
        <v>188</v>
      </c>
      <c r="M39" s="30"/>
    </row>
    <row r="40" spans="1:13" ht="45" customHeight="1">
      <c r="A40" s="7" t="s">
        <v>18</v>
      </c>
      <c r="B40" s="31" t="s">
        <v>661</v>
      </c>
      <c r="C40" s="31"/>
      <c r="D40" s="32">
        <f t="shared" si="0"/>
        <v>1</v>
      </c>
      <c r="E40" s="32"/>
      <c r="F40" s="33" t="s">
        <v>11</v>
      </c>
      <c r="G40" s="33"/>
      <c r="H40" s="16">
        <v>42429</v>
      </c>
      <c r="I40" s="16">
        <v>42429</v>
      </c>
      <c r="J40" s="18" t="s">
        <v>647</v>
      </c>
      <c r="K40" s="18"/>
      <c r="L40" s="30">
        <v>248</v>
      </c>
      <c r="M40" s="30"/>
    </row>
    <row r="41" spans="1:13" ht="45" customHeight="1">
      <c r="A41" s="7" t="s">
        <v>18</v>
      </c>
      <c r="B41" s="31" t="s">
        <v>662</v>
      </c>
      <c r="C41" s="31"/>
      <c r="D41" s="32">
        <f t="shared" si="0"/>
        <v>1</v>
      </c>
      <c r="E41" s="32"/>
      <c r="F41" s="33" t="s">
        <v>28</v>
      </c>
      <c r="G41" s="33"/>
      <c r="H41" s="16">
        <v>42395</v>
      </c>
      <c r="I41" s="16">
        <v>42395</v>
      </c>
      <c r="J41" s="18" t="s">
        <v>647</v>
      </c>
      <c r="K41" s="18"/>
      <c r="L41" s="30">
        <v>188</v>
      </c>
      <c r="M41" s="30"/>
    </row>
    <row r="42" spans="1:13" ht="45" customHeight="1">
      <c r="A42" s="7" t="s">
        <v>18</v>
      </c>
      <c r="B42" s="31" t="s">
        <v>663</v>
      </c>
      <c r="C42" s="31"/>
      <c r="D42" s="32">
        <f t="shared" si="0"/>
        <v>1</v>
      </c>
      <c r="E42" s="32"/>
      <c r="F42" s="33" t="s">
        <v>28</v>
      </c>
      <c r="G42" s="33"/>
      <c r="H42" s="16">
        <v>42424</v>
      </c>
      <c r="I42" s="16">
        <v>42424</v>
      </c>
      <c r="J42" s="18" t="s">
        <v>647</v>
      </c>
      <c r="K42" s="18"/>
      <c r="L42" s="30">
        <v>188</v>
      </c>
      <c r="M42" s="30"/>
    </row>
    <row r="43" spans="1:13" ht="45" customHeight="1">
      <c r="A43" s="7" t="s">
        <v>18</v>
      </c>
      <c r="B43" s="31" t="s">
        <v>664</v>
      </c>
      <c r="C43" s="31"/>
      <c r="D43" s="32">
        <f t="shared" si="0"/>
        <v>1</v>
      </c>
      <c r="E43" s="32"/>
      <c r="F43" s="33" t="s">
        <v>11</v>
      </c>
      <c r="G43" s="33"/>
      <c r="H43" s="16">
        <v>42385</v>
      </c>
      <c r="I43" s="16">
        <v>42385</v>
      </c>
      <c r="J43" s="18" t="s">
        <v>647</v>
      </c>
      <c r="K43" s="18"/>
      <c r="L43" s="30">
        <v>1113</v>
      </c>
      <c r="M43" s="30"/>
    </row>
    <row r="44" spans="1:13" ht="45" customHeight="1">
      <c r="A44" s="7" t="s">
        <v>18</v>
      </c>
      <c r="B44" s="31" t="s">
        <v>661</v>
      </c>
      <c r="C44" s="31"/>
      <c r="D44" s="32">
        <f t="shared" si="0"/>
        <v>1</v>
      </c>
      <c r="E44" s="32"/>
      <c r="F44" s="33" t="s">
        <v>11</v>
      </c>
      <c r="G44" s="33"/>
      <c r="H44" s="16">
        <v>42429</v>
      </c>
      <c r="I44" s="16">
        <v>42429</v>
      </c>
      <c r="J44" s="18" t="s">
        <v>647</v>
      </c>
      <c r="K44" s="18"/>
      <c r="L44" s="30">
        <v>1640</v>
      </c>
      <c r="M44" s="30"/>
    </row>
    <row r="45" spans="1:13" ht="45" customHeight="1">
      <c r="A45" s="7" t="s">
        <v>18</v>
      </c>
      <c r="B45" s="31" t="s">
        <v>664</v>
      </c>
      <c r="C45" s="31"/>
      <c r="D45" s="32">
        <f t="shared" si="0"/>
        <v>1</v>
      </c>
      <c r="E45" s="32"/>
      <c r="F45" s="33" t="s">
        <v>11</v>
      </c>
      <c r="G45" s="33"/>
      <c r="H45" s="16">
        <v>42385</v>
      </c>
      <c r="I45" s="16">
        <v>42385</v>
      </c>
      <c r="J45" s="18" t="s">
        <v>647</v>
      </c>
      <c r="K45" s="18"/>
      <c r="L45" s="30">
        <v>114</v>
      </c>
      <c r="M45" s="30"/>
    </row>
    <row r="46" spans="1:13" ht="45" customHeight="1">
      <c r="A46" s="7" t="s">
        <v>18</v>
      </c>
      <c r="B46" s="31" t="s">
        <v>660</v>
      </c>
      <c r="C46" s="31"/>
      <c r="D46" s="32">
        <f t="shared" si="0"/>
        <v>1</v>
      </c>
      <c r="E46" s="32"/>
      <c r="F46" s="33" t="s">
        <v>28</v>
      </c>
      <c r="G46" s="33"/>
      <c r="H46" s="16">
        <v>42429</v>
      </c>
      <c r="I46" s="16">
        <v>42429</v>
      </c>
      <c r="J46" s="18" t="s">
        <v>647</v>
      </c>
      <c r="K46" s="18"/>
      <c r="L46" s="30">
        <v>200</v>
      </c>
      <c r="M46" s="30"/>
    </row>
    <row r="47" spans="1:13" ht="45" customHeight="1">
      <c r="A47" s="7" t="s">
        <v>18</v>
      </c>
      <c r="B47" s="31" t="s">
        <v>665</v>
      </c>
      <c r="C47" s="31"/>
      <c r="D47" s="32">
        <f t="shared" si="0"/>
        <v>1</v>
      </c>
      <c r="E47" s="32"/>
      <c r="F47" s="33" t="s">
        <v>11</v>
      </c>
      <c r="G47" s="33"/>
      <c r="H47" s="16">
        <v>42394</v>
      </c>
      <c r="I47" s="16">
        <v>42395</v>
      </c>
      <c r="J47" s="18" t="s">
        <v>647</v>
      </c>
      <c r="K47" s="18"/>
      <c r="L47" s="30">
        <v>1314</v>
      </c>
      <c r="M47" s="30"/>
    </row>
    <row r="48" spans="1:13" ht="45" customHeight="1">
      <c r="A48" s="7" t="s">
        <v>18</v>
      </c>
      <c r="B48" s="31" t="s">
        <v>666</v>
      </c>
      <c r="C48" s="31"/>
      <c r="D48" s="32">
        <f t="shared" si="0"/>
        <v>1</v>
      </c>
      <c r="E48" s="32"/>
      <c r="F48" s="33" t="s">
        <v>11</v>
      </c>
      <c r="G48" s="33"/>
      <c r="H48" s="16">
        <v>42383</v>
      </c>
      <c r="I48" s="16">
        <v>42385</v>
      </c>
      <c r="J48" s="18" t="s">
        <v>647</v>
      </c>
      <c r="K48" s="18"/>
      <c r="L48" s="30">
        <v>1435</v>
      </c>
      <c r="M48" s="30"/>
    </row>
    <row r="49" spans="1:13" ht="45" customHeight="1">
      <c r="A49" s="7" t="s">
        <v>18</v>
      </c>
      <c r="B49" s="31" t="s">
        <v>667</v>
      </c>
      <c r="C49" s="31"/>
      <c r="D49" s="32">
        <f t="shared" si="0"/>
        <v>1</v>
      </c>
      <c r="E49" s="32"/>
      <c r="F49" s="33" t="s">
        <v>28</v>
      </c>
      <c r="G49" s="33"/>
      <c r="H49" s="16">
        <v>42397</v>
      </c>
      <c r="I49" s="16">
        <v>42398</v>
      </c>
      <c r="J49" s="18" t="s">
        <v>647</v>
      </c>
      <c r="K49" s="18"/>
      <c r="L49" s="30">
        <v>1120</v>
      </c>
      <c r="M49" s="30"/>
    </row>
    <row r="50" spans="1:13" ht="45" customHeight="1">
      <c r="A50" s="7" t="s">
        <v>18</v>
      </c>
      <c r="B50" s="31" t="s">
        <v>668</v>
      </c>
      <c r="C50" s="31"/>
      <c r="D50" s="32">
        <f t="shared" si="0"/>
        <v>1</v>
      </c>
      <c r="E50" s="32"/>
      <c r="F50" s="33" t="s">
        <v>28</v>
      </c>
      <c r="G50" s="33"/>
      <c r="H50" s="16">
        <v>42418</v>
      </c>
      <c r="I50" s="16">
        <v>42418</v>
      </c>
      <c r="J50" s="18" t="s">
        <v>647</v>
      </c>
      <c r="K50" s="18"/>
      <c r="L50" s="30">
        <v>188</v>
      </c>
      <c r="M50" s="30"/>
    </row>
    <row r="51" spans="1:13" ht="45" customHeight="1">
      <c r="A51" s="7" t="s">
        <v>18</v>
      </c>
      <c r="B51" s="31" t="s">
        <v>669</v>
      </c>
      <c r="C51" s="31"/>
      <c r="D51" s="32">
        <f t="shared" si="0"/>
        <v>1</v>
      </c>
      <c r="E51" s="32"/>
      <c r="F51" s="33" t="s">
        <v>28</v>
      </c>
      <c r="G51" s="33"/>
      <c r="H51" s="16">
        <v>42398</v>
      </c>
      <c r="I51" s="16">
        <v>42403</v>
      </c>
      <c r="J51" s="18" t="s">
        <v>647</v>
      </c>
      <c r="K51" s="18"/>
      <c r="L51" s="30">
        <v>1645</v>
      </c>
      <c r="M51" s="30"/>
    </row>
    <row r="52" spans="1:13" ht="45" customHeight="1">
      <c r="A52" s="7" t="s">
        <v>18</v>
      </c>
      <c r="B52" s="31" t="s">
        <v>667</v>
      </c>
      <c r="C52" s="31"/>
      <c r="D52" s="32">
        <f t="shared" si="0"/>
        <v>1</v>
      </c>
      <c r="E52" s="32"/>
      <c r="F52" s="33" t="s">
        <v>11</v>
      </c>
      <c r="G52" s="33"/>
      <c r="H52" s="16">
        <v>42398</v>
      </c>
      <c r="I52" s="16">
        <v>42398</v>
      </c>
      <c r="J52" s="18" t="s">
        <v>647</v>
      </c>
      <c r="K52" s="18"/>
      <c r="L52" s="30">
        <v>1530</v>
      </c>
      <c r="M52" s="30"/>
    </row>
    <row r="53" spans="1:13" ht="45" customHeight="1">
      <c r="A53" s="7" t="s">
        <v>18</v>
      </c>
      <c r="B53" s="31" t="s">
        <v>665</v>
      </c>
      <c r="C53" s="31"/>
      <c r="D53" s="32">
        <f t="shared" si="0"/>
        <v>1</v>
      </c>
      <c r="E53" s="32"/>
      <c r="F53" s="33" t="s">
        <v>11</v>
      </c>
      <c r="G53" s="33"/>
      <c r="H53" s="16">
        <v>42394</v>
      </c>
      <c r="I53" s="16">
        <v>42395</v>
      </c>
      <c r="J53" s="18" t="s">
        <v>647</v>
      </c>
      <c r="K53" s="18"/>
      <c r="L53" s="30">
        <v>214</v>
      </c>
      <c r="M53" s="30"/>
    </row>
    <row r="54" spans="1:13" ht="45" customHeight="1">
      <c r="A54" s="7" t="s">
        <v>18</v>
      </c>
      <c r="B54" s="31" t="s">
        <v>670</v>
      </c>
      <c r="C54" s="31"/>
      <c r="D54" s="32">
        <f t="shared" si="0"/>
        <v>1</v>
      </c>
      <c r="E54" s="32"/>
      <c r="F54" s="33" t="s">
        <v>28</v>
      </c>
      <c r="G54" s="33"/>
      <c r="H54" s="16">
        <v>42397</v>
      </c>
      <c r="I54" s="16">
        <v>42398</v>
      </c>
      <c r="J54" s="18" t="s">
        <v>647</v>
      </c>
      <c r="K54" s="18"/>
      <c r="L54" s="30">
        <v>719</v>
      </c>
      <c r="M54" s="30"/>
    </row>
    <row r="55" spans="1:13" ht="45" customHeight="1">
      <c r="A55" s="7" t="s">
        <v>18</v>
      </c>
      <c r="B55" s="31" t="s">
        <v>668</v>
      </c>
      <c r="C55" s="31"/>
      <c r="D55" s="32">
        <f t="shared" si="0"/>
        <v>1</v>
      </c>
      <c r="E55" s="32"/>
      <c r="F55" s="33" t="s">
        <v>28</v>
      </c>
      <c r="G55" s="33"/>
      <c r="H55" s="16">
        <v>42398</v>
      </c>
      <c r="I55" s="16">
        <v>42398</v>
      </c>
      <c r="J55" s="18" t="s">
        <v>647</v>
      </c>
      <c r="K55" s="18"/>
      <c r="L55" s="30">
        <v>171</v>
      </c>
      <c r="M55" s="30"/>
    </row>
    <row r="56" spans="1:13" ht="45" customHeight="1">
      <c r="A56" s="7" t="s">
        <v>18</v>
      </c>
      <c r="B56" s="31" t="s">
        <v>669</v>
      </c>
      <c r="C56" s="31"/>
      <c r="D56" s="32">
        <f t="shared" si="0"/>
        <v>1</v>
      </c>
      <c r="E56" s="32"/>
      <c r="F56" s="33" t="s">
        <v>28</v>
      </c>
      <c r="G56" s="33"/>
      <c r="H56" s="16">
        <v>42398</v>
      </c>
      <c r="I56" s="16">
        <v>42403</v>
      </c>
      <c r="J56" s="18" t="s">
        <v>647</v>
      </c>
      <c r="K56" s="18"/>
      <c r="L56" s="30">
        <v>220</v>
      </c>
      <c r="M56" s="30"/>
    </row>
    <row r="57" spans="1:13" ht="45" customHeight="1">
      <c r="A57" s="7" t="s">
        <v>18</v>
      </c>
      <c r="B57" s="31" t="s">
        <v>670</v>
      </c>
      <c r="C57" s="31"/>
      <c r="D57" s="32">
        <f t="shared" si="0"/>
        <v>1</v>
      </c>
      <c r="E57" s="32"/>
      <c r="F57" s="33" t="s">
        <v>11</v>
      </c>
      <c r="G57" s="33"/>
      <c r="H57" s="16">
        <v>42398</v>
      </c>
      <c r="I57" s="16">
        <v>42398</v>
      </c>
      <c r="J57" s="18" t="s">
        <v>647</v>
      </c>
      <c r="K57" s="18"/>
      <c r="L57" s="30">
        <v>185</v>
      </c>
      <c r="M57" s="30"/>
    </row>
    <row r="58" spans="1:13" ht="45" customHeight="1">
      <c r="A58" s="7" t="s">
        <v>18</v>
      </c>
      <c r="B58" s="31" t="s">
        <v>671</v>
      </c>
      <c r="C58" s="31"/>
      <c r="D58" s="32">
        <f t="shared" si="0"/>
        <v>1</v>
      </c>
      <c r="E58" s="32"/>
      <c r="F58" s="33" t="s">
        <v>11</v>
      </c>
      <c r="G58" s="33"/>
      <c r="H58" s="16">
        <v>42418</v>
      </c>
      <c r="I58" s="16">
        <v>42419</v>
      </c>
      <c r="J58" s="18" t="s">
        <v>647</v>
      </c>
      <c r="K58" s="18"/>
      <c r="L58" s="30">
        <v>865</v>
      </c>
      <c r="M58" s="30"/>
    </row>
    <row r="59" spans="1:13" ht="45" customHeight="1">
      <c r="A59" s="7" t="s">
        <v>18</v>
      </c>
      <c r="B59" s="31" t="s">
        <v>671</v>
      </c>
      <c r="C59" s="31"/>
      <c r="D59" s="32">
        <f t="shared" si="0"/>
        <v>1</v>
      </c>
      <c r="E59" s="32"/>
      <c r="F59" s="33" t="s">
        <v>11</v>
      </c>
      <c r="G59" s="33"/>
      <c r="H59" s="16">
        <v>42418</v>
      </c>
      <c r="I59" s="16">
        <v>42419</v>
      </c>
      <c r="J59" s="18" t="s">
        <v>647</v>
      </c>
      <c r="K59" s="18"/>
      <c r="L59" s="30">
        <v>144</v>
      </c>
      <c r="M59" s="30"/>
    </row>
    <row r="60" spans="1:13" ht="45" customHeight="1">
      <c r="A60" s="7" t="s">
        <v>18</v>
      </c>
      <c r="B60" s="31" t="s">
        <v>672</v>
      </c>
      <c r="C60" s="31"/>
      <c r="D60" s="32">
        <f t="shared" si="0"/>
        <v>1</v>
      </c>
      <c r="E60" s="32"/>
      <c r="F60" s="33" t="s">
        <v>28</v>
      </c>
      <c r="G60" s="33"/>
      <c r="H60" s="16">
        <v>42460</v>
      </c>
      <c r="I60" s="16">
        <v>42460</v>
      </c>
      <c r="J60" s="18" t="s">
        <v>647</v>
      </c>
      <c r="K60" s="18"/>
      <c r="L60" s="30">
        <v>188</v>
      </c>
      <c r="M60" s="30"/>
    </row>
    <row r="61" spans="1:13" ht="45" customHeight="1">
      <c r="A61" s="7" t="s">
        <v>18</v>
      </c>
      <c r="B61" s="31" t="s">
        <v>673</v>
      </c>
      <c r="C61" s="31"/>
      <c r="D61" s="32">
        <f t="shared" si="0"/>
        <v>1</v>
      </c>
      <c r="E61" s="32"/>
      <c r="F61" s="33" t="s">
        <v>11</v>
      </c>
      <c r="G61" s="33"/>
      <c r="H61" s="16">
        <v>42475</v>
      </c>
      <c r="I61" s="16">
        <v>42475</v>
      </c>
      <c r="J61" s="18" t="s">
        <v>647</v>
      </c>
      <c r="K61" s="18"/>
      <c r="L61" s="30">
        <v>1533</v>
      </c>
      <c r="M61" s="30"/>
    </row>
    <row r="62" spans="1:13" ht="45" customHeight="1">
      <c r="A62" s="7" t="s">
        <v>18</v>
      </c>
      <c r="B62" s="31" t="s">
        <v>673</v>
      </c>
      <c r="C62" s="31"/>
      <c r="D62" s="32">
        <f t="shared" si="0"/>
        <v>1</v>
      </c>
      <c r="E62" s="32"/>
      <c r="F62" s="33" t="s">
        <v>11</v>
      </c>
      <c r="G62" s="33"/>
      <c r="H62" s="16">
        <v>42475</v>
      </c>
      <c r="I62" s="16">
        <v>42475</v>
      </c>
      <c r="J62" s="18" t="s">
        <v>647</v>
      </c>
      <c r="K62" s="18"/>
      <c r="L62" s="30">
        <v>95</v>
      </c>
      <c r="M62" s="30"/>
    </row>
    <row r="63" spans="1:13" ht="45" customHeight="1">
      <c r="A63" s="7" t="s">
        <v>18</v>
      </c>
      <c r="B63" s="31" t="s">
        <v>674</v>
      </c>
      <c r="C63" s="31"/>
      <c r="D63" s="32">
        <f t="shared" si="0"/>
        <v>1</v>
      </c>
      <c r="E63" s="32"/>
      <c r="F63" s="33" t="s">
        <v>11</v>
      </c>
      <c r="G63" s="33"/>
      <c r="H63" s="16">
        <v>42429</v>
      </c>
      <c r="I63" s="16">
        <v>42430</v>
      </c>
      <c r="J63" s="18" t="s">
        <v>647</v>
      </c>
      <c r="K63" s="18"/>
      <c r="L63" s="30">
        <v>1981</v>
      </c>
      <c r="M63" s="30"/>
    </row>
    <row r="64" spans="1:13" ht="45" customHeight="1">
      <c r="A64" s="7" t="s">
        <v>18</v>
      </c>
      <c r="B64" s="31" t="s">
        <v>675</v>
      </c>
      <c r="C64" s="31"/>
      <c r="D64" s="32">
        <f t="shared" si="0"/>
        <v>1</v>
      </c>
      <c r="E64" s="32"/>
      <c r="F64" s="33" t="s">
        <v>11</v>
      </c>
      <c r="G64" s="33"/>
      <c r="H64" s="16">
        <v>42429</v>
      </c>
      <c r="I64" s="16">
        <v>42430</v>
      </c>
      <c r="J64" s="18" t="s">
        <v>647</v>
      </c>
      <c r="K64" s="18"/>
      <c r="L64" s="30">
        <v>1693</v>
      </c>
      <c r="M64" s="30"/>
    </row>
    <row r="65" spans="1:13" ht="45" customHeight="1">
      <c r="A65" s="7" t="s">
        <v>18</v>
      </c>
      <c r="B65" s="31" t="s">
        <v>676</v>
      </c>
      <c r="C65" s="31"/>
      <c r="D65" s="32">
        <f t="shared" si="0"/>
        <v>1</v>
      </c>
      <c r="E65" s="32"/>
      <c r="F65" s="33" t="s">
        <v>28</v>
      </c>
      <c r="G65" s="33"/>
      <c r="H65" s="16">
        <v>42423</v>
      </c>
      <c r="I65" s="16">
        <v>42423</v>
      </c>
      <c r="J65" s="18" t="s">
        <v>647</v>
      </c>
      <c r="K65" s="18"/>
      <c r="L65" s="30">
        <v>188</v>
      </c>
      <c r="M65" s="30"/>
    </row>
    <row r="66" spans="1:13" ht="45" customHeight="1">
      <c r="A66" s="7" t="s">
        <v>18</v>
      </c>
      <c r="B66" s="31" t="s">
        <v>675</v>
      </c>
      <c r="C66" s="31"/>
      <c r="D66" s="32">
        <f t="shared" si="0"/>
        <v>1</v>
      </c>
      <c r="E66" s="32"/>
      <c r="F66" s="33" t="s">
        <v>11</v>
      </c>
      <c r="G66" s="33"/>
      <c r="H66" s="16">
        <v>42429</v>
      </c>
      <c r="I66" s="16">
        <v>42430</v>
      </c>
      <c r="J66" s="18" t="s">
        <v>647</v>
      </c>
      <c r="K66" s="18"/>
      <c r="L66" s="30">
        <v>449</v>
      </c>
      <c r="M66" s="30"/>
    </row>
    <row r="67" spans="1:13" ht="45" customHeight="1">
      <c r="A67" s="7" t="s">
        <v>18</v>
      </c>
      <c r="B67" s="31" t="s">
        <v>676</v>
      </c>
      <c r="C67" s="31"/>
      <c r="D67" s="32">
        <f t="shared" si="0"/>
        <v>1</v>
      </c>
      <c r="E67" s="32"/>
      <c r="F67" s="33" t="s">
        <v>28</v>
      </c>
      <c r="G67" s="33"/>
      <c r="H67" s="16">
        <v>42423</v>
      </c>
      <c r="I67" s="16">
        <v>42423</v>
      </c>
      <c r="J67" s="18" t="s">
        <v>647</v>
      </c>
      <c r="K67" s="18"/>
      <c r="L67" s="30">
        <v>154</v>
      </c>
      <c r="M67" s="30"/>
    </row>
    <row r="68" spans="1:13" ht="45" customHeight="1">
      <c r="A68" s="7" t="s">
        <v>18</v>
      </c>
      <c r="B68" s="31" t="s">
        <v>677</v>
      </c>
      <c r="C68" s="31"/>
      <c r="D68" s="32">
        <f t="shared" si="0"/>
        <v>1</v>
      </c>
      <c r="E68" s="32"/>
      <c r="F68" s="33" t="s">
        <v>28</v>
      </c>
      <c r="G68" s="33"/>
      <c r="H68" s="16">
        <v>42485</v>
      </c>
      <c r="I68" s="16">
        <v>42485</v>
      </c>
      <c r="J68" s="18" t="s">
        <v>647</v>
      </c>
      <c r="K68" s="18"/>
      <c r="L68" s="30">
        <v>188</v>
      </c>
      <c r="M68" s="30"/>
    </row>
    <row r="69" spans="1:13" ht="45" customHeight="1">
      <c r="A69" s="7" t="s">
        <v>18</v>
      </c>
      <c r="B69" s="31" t="s">
        <v>678</v>
      </c>
      <c r="C69" s="31"/>
      <c r="D69" s="32">
        <f t="shared" si="0"/>
        <v>1</v>
      </c>
      <c r="E69" s="32"/>
      <c r="F69" s="33" t="s">
        <v>11</v>
      </c>
      <c r="G69" s="33"/>
      <c r="H69" s="16">
        <v>42480</v>
      </c>
      <c r="I69" s="16">
        <v>42480</v>
      </c>
      <c r="J69" s="18" t="s">
        <v>647</v>
      </c>
      <c r="K69" s="18"/>
      <c r="L69" s="30">
        <v>1513</v>
      </c>
      <c r="M69" s="30"/>
    </row>
    <row r="70" spans="1:13" ht="45" customHeight="1">
      <c r="A70" s="7" t="s">
        <v>18</v>
      </c>
      <c r="B70" s="31" t="s">
        <v>679</v>
      </c>
      <c r="C70" s="31"/>
      <c r="D70" s="32">
        <f t="shared" si="0"/>
        <v>1</v>
      </c>
      <c r="E70" s="32"/>
      <c r="F70" s="33" t="s">
        <v>28</v>
      </c>
      <c r="G70" s="33"/>
      <c r="H70" s="16">
        <v>42440</v>
      </c>
      <c r="I70" s="16">
        <v>42440</v>
      </c>
      <c r="J70" s="18" t="s">
        <v>647</v>
      </c>
      <c r="K70" s="18"/>
      <c r="L70" s="30">
        <v>277</v>
      </c>
      <c r="M70" s="30"/>
    </row>
    <row r="71" spans="1:13" ht="45" customHeight="1">
      <c r="A71" s="7" t="s">
        <v>18</v>
      </c>
      <c r="B71" s="31" t="s">
        <v>678</v>
      </c>
      <c r="C71" s="31"/>
      <c r="D71" s="32">
        <f t="shared" si="0"/>
        <v>1</v>
      </c>
      <c r="E71" s="32"/>
      <c r="F71" s="33" t="s">
        <v>11</v>
      </c>
      <c r="G71" s="33"/>
      <c r="H71" s="16">
        <v>42480</v>
      </c>
      <c r="I71" s="16">
        <v>42480</v>
      </c>
      <c r="J71" s="18" t="s">
        <v>647</v>
      </c>
      <c r="K71" s="18"/>
      <c r="L71" s="30">
        <v>188</v>
      </c>
      <c r="M71" s="30"/>
    </row>
    <row r="72" spans="1:13" ht="45" customHeight="1">
      <c r="A72" s="7" t="s">
        <v>18</v>
      </c>
      <c r="B72" s="31" t="s">
        <v>677</v>
      </c>
      <c r="C72" s="31"/>
      <c r="D72" s="32">
        <f t="shared" si="0"/>
        <v>1</v>
      </c>
      <c r="E72" s="32"/>
      <c r="F72" s="33" t="s">
        <v>28</v>
      </c>
      <c r="G72" s="33"/>
      <c r="H72" s="16">
        <v>42485</v>
      </c>
      <c r="I72" s="16">
        <v>42485</v>
      </c>
      <c r="J72" s="18" t="s">
        <v>647</v>
      </c>
      <c r="K72" s="18"/>
      <c r="L72" s="30">
        <v>158</v>
      </c>
      <c r="M72" s="30"/>
    </row>
    <row r="73" spans="1:13" ht="45" customHeight="1">
      <c r="A73" s="7" t="s">
        <v>18</v>
      </c>
      <c r="B73" s="31" t="s">
        <v>680</v>
      </c>
      <c r="C73" s="31"/>
      <c r="D73" s="32">
        <f t="shared" si="0"/>
        <v>1</v>
      </c>
      <c r="E73" s="32"/>
      <c r="F73" s="33" t="s">
        <v>28</v>
      </c>
      <c r="G73" s="33"/>
      <c r="H73" s="16">
        <v>42502</v>
      </c>
      <c r="I73" s="16">
        <v>42502</v>
      </c>
      <c r="J73" s="18" t="s">
        <v>647</v>
      </c>
      <c r="K73" s="18"/>
      <c r="L73" s="30">
        <v>188</v>
      </c>
      <c r="M73" s="30"/>
    </row>
    <row r="74" spans="1:13" ht="45" customHeight="1">
      <c r="A74" s="7" t="s">
        <v>18</v>
      </c>
      <c r="B74" s="31" t="s">
        <v>681</v>
      </c>
      <c r="C74" s="31"/>
      <c r="D74" s="32">
        <f t="shared" si="0"/>
        <v>1</v>
      </c>
      <c r="E74" s="32"/>
      <c r="F74" s="33" t="s">
        <v>28</v>
      </c>
      <c r="G74" s="33"/>
      <c r="H74" s="16">
        <v>42451</v>
      </c>
      <c r="I74" s="16">
        <v>42451</v>
      </c>
      <c r="J74" s="18" t="s">
        <v>647</v>
      </c>
      <c r="K74" s="18"/>
      <c r="L74" s="30">
        <v>188</v>
      </c>
      <c r="M74" s="30"/>
    </row>
    <row r="75" spans="1:13" ht="45" customHeight="1">
      <c r="A75" s="7" t="s">
        <v>18</v>
      </c>
      <c r="B75" s="31" t="s">
        <v>682</v>
      </c>
      <c r="C75" s="31"/>
      <c r="D75" s="32">
        <f t="shared" si="0"/>
        <v>1</v>
      </c>
      <c r="E75" s="32"/>
      <c r="F75" s="33" t="s">
        <v>11</v>
      </c>
      <c r="G75" s="33"/>
      <c r="H75" s="16">
        <v>42499</v>
      </c>
      <c r="I75" s="16">
        <v>42499</v>
      </c>
      <c r="J75" s="18" t="s">
        <v>647</v>
      </c>
      <c r="K75" s="18"/>
      <c r="L75" s="30">
        <v>1065</v>
      </c>
      <c r="M75" s="30"/>
    </row>
    <row r="76" spans="1:13" ht="45" customHeight="1">
      <c r="A76" s="7" t="s">
        <v>18</v>
      </c>
      <c r="B76" s="31" t="s">
        <v>683</v>
      </c>
      <c r="C76" s="31"/>
      <c r="D76" s="32">
        <f t="shared" si="0"/>
        <v>1</v>
      </c>
      <c r="E76" s="32"/>
      <c r="F76" s="33" t="s">
        <v>11</v>
      </c>
      <c r="G76" s="33"/>
      <c r="H76" s="16">
        <v>42496</v>
      </c>
      <c r="I76" s="16">
        <v>42496</v>
      </c>
      <c r="J76" s="18" t="s">
        <v>647</v>
      </c>
      <c r="K76" s="18"/>
      <c r="L76" s="30">
        <v>1492</v>
      </c>
      <c r="M76" s="30"/>
    </row>
    <row r="77" spans="1:13" ht="45" customHeight="1">
      <c r="A77" s="7" t="s">
        <v>18</v>
      </c>
      <c r="B77" s="31" t="s">
        <v>684</v>
      </c>
      <c r="C77" s="31"/>
      <c r="D77" s="32">
        <f t="shared" ref="D77:D140" si="1">C77+1</f>
        <v>1</v>
      </c>
      <c r="E77" s="32"/>
      <c r="F77" s="33" t="s">
        <v>11</v>
      </c>
      <c r="G77" s="33"/>
      <c r="H77" s="16">
        <v>42499</v>
      </c>
      <c r="I77" s="16">
        <v>42499</v>
      </c>
      <c r="J77" s="18" t="s">
        <v>647</v>
      </c>
      <c r="K77" s="18"/>
      <c r="L77" s="30">
        <v>1470</v>
      </c>
      <c r="M77" s="30"/>
    </row>
    <row r="78" spans="1:13" ht="45" customHeight="1">
      <c r="A78" s="7" t="s">
        <v>18</v>
      </c>
      <c r="B78" s="31" t="s">
        <v>684</v>
      </c>
      <c r="C78" s="31"/>
      <c r="D78" s="32">
        <f t="shared" si="1"/>
        <v>1</v>
      </c>
      <c r="E78" s="32"/>
      <c r="F78" s="33" t="s">
        <v>11</v>
      </c>
      <c r="G78" s="33"/>
      <c r="H78" s="16">
        <v>42493</v>
      </c>
      <c r="I78" s="16">
        <v>42493</v>
      </c>
      <c r="J78" s="18" t="s">
        <v>647</v>
      </c>
      <c r="K78" s="18"/>
      <c r="L78" s="30">
        <v>1365</v>
      </c>
      <c r="M78" s="30"/>
    </row>
    <row r="79" spans="1:13" ht="45" customHeight="1">
      <c r="A79" s="7" t="s">
        <v>18</v>
      </c>
      <c r="B79" s="31" t="s">
        <v>684</v>
      </c>
      <c r="C79" s="31"/>
      <c r="D79" s="32">
        <f t="shared" si="1"/>
        <v>1</v>
      </c>
      <c r="E79" s="32"/>
      <c r="F79" s="33" t="s">
        <v>11</v>
      </c>
      <c r="G79" s="33"/>
      <c r="H79" s="16">
        <v>42499</v>
      </c>
      <c r="I79" s="16">
        <v>42499</v>
      </c>
      <c r="J79" s="18" t="s">
        <v>647</v>
      </c>
      <c r="K79" s="18"/>
      <c r="L79" s="30">
        <v>95</v>
      </c>
      <c r="M79" s="30"/>
    </row>
    <row r="80" spans="1:13" ht="45" customHeight="1">
      <c r="A80" s="7" t="s">
        <v>18</v>
      </c>
      <c r="B80" s="31" t="s">
        <v>684</v>
      </c>
      <c r="C80" s="31"/>
      <c r="D80" s="32">
        <f t="shared" si="1"/>
        <v>1</v>
      </c>
      <c r="E80" s="32"/>
      <c r="F80" s="33" t="s">
        <v>11</v>
      </c>
      <c r="G80" s="33"/>
      <c r="H80" s="16">
        <v>42493</v>
      </c>
      <c r="I80" s="16">
        <v>42493</v>
      </c>
      <c r="J80" s="18" t="s">
        <v>647</v>
      </c>
      <c r="K80" s="18"/>
      <c r="L80" s="30">
        <v>64</v>
      </c>
      <c r="M80" s="30"/>
    </row>
    <row r="81" spans="1:13" ht="45" customHeight="1">
      <c r="A81" s="7" t="s">
        <v>18</v>
      </c>
      <c r="B81" s="31" t="s">
        <v>684</v>
      </c>
      <c r="C81" s="31"/>
      <c r="D81" s="32">
        <f t="shared" si="1"/>
        <v>1</v>
      </c>
      <c r="E81" s="32"/>
      <c r="F81" s="33" t="s">
        <v>11</v>
      </c>
      <c r="G81" s="33"/>
      <c r="H81" s="16">
        <v>42499</v>
      </c>
      <c r="I81" s="16">
        <v>42499</v>
      </c>
      <c r="J81" s="18" t="s">
        <v>647</v>
      </c>
      <c r="K81" s="18"/>
      <c r="L81" s="30">
        <v>334</v>
      </c>
      <c r="M81" s="30"/>
    </row>
    <row r="82" spans="1:13" ht="45" customHeight="1">
      <c r="A82" s="7" t="s">
        <v>18</v>
      </c>
      <c r="B82" s="31" t="s">
        <v>683</v>
      </c>
      <c r="C82" s="31"/>
      <c r="D82" s="32">
        <f t="shared" si="1"/>
        <v>1</v>
      </c>
      <c r="E82" s="32"/>
      <c r="F82" s="33" t="s">
        <v>11</v>
      </c>
      <c r="G82" s="33"/>
      <c r="H82" s="16">
        <v>42496</v>
      </c>
      <c r="I82" s="16">
        <v>42496</v>
      </c>
      <c r="J82" s="18" t="s">
        <v>647</v>
      </c>
      <c r="K82" s="18"/>
      <c r="L82" s="30">
        <v>95</v>
      </c>
      <c r="M82" s="30"/>
    </row>
    <row r="83" spans="1:13" ht="45" customHeight="1">
      <c r="A83" s="7" t="s">
        <v>18</v>
      </c>
      <c r="B83" s="31" t="s">
        <v>685</v>
      </c>
      <c r="C83" s="31"/>
      <c r="D83" s="32">
        <f t="shared" si="1"/>
        <v>1</v>
      </c>
      <c r="E83" s="32"/>
      <c r="F83" s="33" t="s">
        <v>28</v>
      </c>
      <c r="G83" s="33"/>
      <c r="H83" s="16">
        <v>42506</v>
      </c>
      <c r="I83" s="16">
        <v>42506</v>
      </c>
      <c r="J83" s="18" t="s">
        <v>647</v>
      </c>
      <c r="K83" s="18"/>
      <c r="L83" s="30">
        <v>188</v>
      </c>
      <c r="M83" s="30"/>
    </row>
    <row r="84" spans="1:13" ht="45" customHeight="1">
      <c r="A84" s="7" t="s">
        <v>18</v>
      </c>
      <c r="B84" s="31" t="s">
        <v>685</v>
      </c>
      <c r="C84" s="31"/>
      <c r="D84" s="32">
        <f t="shared" si="1"/>
        <v>1</v>
      </c>
      <c r="E84" s="32"/>
      <c r="F84" s="33" t="s">
        <v>28</v>
      </c>
      <c r="G84" s="33"/>
      <c r="H84" s="16">
        <v>42506</v>
      </c>
      <c r="I84" s="16">
        <v>42506</v>
      </c>
      <c r="J84" s="18" t="s">
        <v>647</v>
      </c>
      <c r="K84" s="18"/>
      <c r="L84" s="30">
        <v>246</v>
      </c>
      <c r="M84" s="30"/>
    </row>
    <row r="85" spans="1:13" ht="45" customHeight="1">
      <c r="A85" s="7" t="s">
        <v>18</v>
      </c>
      <c r="B85" s="31" t="s">
        <v>686</v>
      </c>
      <c r="C85" s="31"/>
      <c r="D85" s="32">
        <f t="shared" si="1"/>
        <v>1</v>
      </c>
      <c r="E85" s="32"/>
      <c r="F85" s="33" t="s">
        <v>11</v>
      </c>
      <c r="G85" s="33"/>
      <c r="H85" s="16">
        <v>42498</v>
      </c>
      <c r="I85" s="16">
        <v>42499</v>
      </c>
      <c r="J85" s="18" t="s">
        <v>647</v>
      </c>
      <c r="K85" s="18"/>
      <c r="L85" s="30">
        <v>4947.3999999999996</v>
      </c>
      <c r="M85" s="30"/>
    </row>
    <row r="86" spans="1:13" ht="45" customHeight="1">
      <c r="A86" s="7" t="s">
        <v>18</v>
      </c>
      <c r="B86" s="31" t="s">
        <v>687</v>
      </c>
      <c r="C86" s="31"/>
      <c r="D86" s="32">
        <f t="shared" si="1"/>
        <v>1</v>
      </c>
      <c r="E86" s="32"/>
      <c r="F86" s="33" t="s">
        <v>11</v>
      </c>
      <c r="G86" s="33"/>
      <c r="H86" s="16">
        <v>42509</v>
      </c>
      <c r="I86" s="16">
        <v>42509</v>
      </c>
      <c r="J86" s="18" t="s">
        <v>647</v>
      </c>
      <c r="K86" s="18"/>
      <c r="L86" s="30">
        <v>1512</v>
      </c>
      <c r="M86" s="30"/>
    </row>
    <row r="87" spans="1:13" ht="45" customHeight="1">
      <c r="A87" s="7" t="s">
        <v>18</v>
      </c>
      <c r="B87" s="31" t="s">
        <v>688</v>
      </c>
      <c r="C87" s="31"/>
      <c r="D87" s="32">
        <f t="shared" si="1"/>
        <v>1</v>
      </c>
      <c r="E87" s="32"/>
      <c r="F87" s="33" t="s">
        <v>28</v>
      </c>
      <c r="G87" s="33"/>
      <c r="H87" s="16">
        <v>42494</v>
      </c>
      <c r="I87" s="16">
        <v>42494</v>
      </c>
      <c r="J87" s="18" t="s">
        <v>647</v>
      </c>
      <c r="K87" s="18"/>
      <c r="L87" s="30">
        <v>298</v>
      </c>
      <c r="M87" s="30"/>
    </row>
    <row r="88" spans="1:13" ht="45" customHeight="1">
      <c r="A88" s="7" t="s">
        <v>18</v>
      </c>
      <c r="B88" s="31" t="s">
        <v>687</v>
      </c>
      <c r="C88" s="31"/>
      <c r="D88" s="32">
        <f t="shared" si="1"/>
        <v>1</v>
      </c>
      <c r="E88" s="32"/>
      <c r="F88" s="33" t="s">
        <v>11</v>
      </c>
      <c r="G88" s="33"/>
      <c r="H88" s="16">
        <v>42509</v>
      </c>
      <c r="I88" s="16">
        <v>42509</v>
      </c>
      <c r="J88" s="18" t="s">
        <v>647</v>
      </c>
      <c r="K88" s="18"/>
      <c r="L88" s="30">
        <v>95</v>
      </c>
      <c r="M88" s="30"/>
    </row>
    <row r="89" spans="1:13" ht="45" customHeight="1">
      <c r="A89" s="7" t="s">
        <v>18</v>
      </c>
      <c r="B89" s="31" t="s">
        <v>689</v>
      </c>
      <c r="C89" s="31"/>
      <c r="D89" s="32">
        <f t="shared" si="1"/>
        <v>1</v>
      </c>
      <c r="E89" s="32"/>
      <c r="F89" s="33" t="s">
        <v>28</v>
      </c>
      <c r="G89" s="33"/>
      <c r="H89" s="16">
        <v>42520</v>
      </c>
      <c r="I89" s="16">
        <v>42520</v>
      </c>
      <c r="J89" s="18" t="s">
        <v>647</v>
      </c>
      <c r="K89" s="18"/>
      <c r="L89" s="30">
        <v>188</v>
      </c>
      <c r="M89" s="30"/>
    </row>
    <row r="90" spans="1:13" ht="45" customHeight="1">
      <c r="A90" s="7" t="s">
        <v>18</v>
      </c>
      <c r="B90" s="31" t="s">
        <v>689</v>
      </c>
      <c r="C90" s="31"/>
      <c r="D90" s="32">
        <f t="shared" si="1"/>
        <v>1</v>
      </c>
      <c r="E90" s="32"/>
      <c r="F90" s="33" t="s">
        <v>28</v>
      </c>
      <c r="G90" s="33"/>
      <c r="H90" s="16">
        <v>42578</v>
      </c>
      <c r="I90" s="16">
        <v>42578</v>
      </c>
      <c r="J90" s="18" t="s">
        <v>647</v>
      </c>
      <c r="K90" s="18"/>
      <c r="L90" s="30">
        <v>207</v>
      </c>
      <c r="M90" s="30"/>
    </row>
    <row r="91" spans="1:13" ht="45" customHeight="1">
      <c r="A91" s="7" t="s">
        <v>18</v>
      </c>
      <c r="B91" s="31" t="s">
        <v>690</v>
      </c>
      <c r="C91" s="31"/>
      <c r="D91" s="32">
        <f t="shared" si="1"/>
        <v>1</v>
      </c>
      <c r="E91" s="32"/>
      <c r="F91" s="33" t="s">
        <v>28</v>
      </c>
      <c r="G91" s="33"/>
      <c r="H91" s="16">
        <v>42562</v>
      </c>
      <c r="I91" s="16">
        <v>42562</v>
      </c>
      <c r="J91" s="18" t="s">
        <v>647</v>
      </c>
      <c r="K91" s="18"/>
      <c r="L91" s="30">
        <v>188</v>
      </c>
      <c r="M91" s="30"/>
    </row>
    <row r="92" spans="1:13" ht="45" customHeight="1">
      <c r="A92" s="7" t="s">
        <v>18</v>
      </c>
      <c r="B92" s="31" t="s">
        <v>691</v>
      </c>
      <c r="C92" s="31"/>
      <c r="D92" s="32">
        <f t="shared" si="1"/>
        <v>1</v>
      </c>
      <c r="E92" s="32"/>
      <c r="F92" s="33" t="s">
        <v>11</v>
      </c>
      <c r="G92" s="33"/>
      <c r="H92" s="16">
        <v>42566</v>
      </c>
      <c r="I92" s="16">
        <v>42566</v>
      </c>
      <c r="J92" s="18" t="s">
        <v>647</v>
      </c>
      <c r="K92" s="18"/>
      <c r="L92" s="30">
        <v>733</v>
      </c>
      <c r="M92" s="30"/>
    </row>
    <row r="93" spans="1:13" ht="45" customHeight="1">
      <c r="A93" s="7" t="s">
        <v>18</v>
      </c>
      <c r="B93" s="31" t="s">
        <v>691</v>
      </c>
      <c r="C93" s="31"/>
      <c r="D93" s="32">
        <f t="shared" si="1"/>
        <v>1</v>
      </c>
      <c r="E93" s="32"/>
      <c r="F93" s="33" t="s">
        <v>11</v>
      </c>
      <c r="G93" s="33"/>
      <c r="H93" s="16">
        <v>42566</v>
      </c>
      <c r="I93" s="16">
        <v>42566</v>
      </c>
      <c r="J93" s="18" t="s">
        <v>647</v>
      </c>
      <c r="K93" s="18"/>
      <c r="L93" s="30">
        <v>165</v>
      </c>
      <c r="M93" s="30"/>
    </row>
    <row r="94" spans="1:13" ht="45" customHeight="1">
      <c r="A94" s="7" t="s">
        <v>18</v>
      </c>
      <c r="B94" s="31" t="s">
        <v>692</v>
      </c>
      <c r="C94" s="31"/>
      <c r="D94" s="32">
        <f t="shared" si="1"/>
        <v>1</v>
      </c>
      <c r="E94" s="32"/>
      <c r="F94" s="33" t="s">
        <v>11</v>
      </c>
      <c r="G94" s="33"/>
      <c r="H94" s="16">
        <v>42535</v>
      </c>
      <c r="I94" s="16">
        <v>42535</v>
      </c>
      <c r="J94" s="18" t="s">
        <v>647</v>
      </c>
      <c r="K94" s="18"/>
      <c r="L94" s="30">
        <v>1537</v>
      </c>
      <c r="M94" s="30"/>
    </row>
    <row r="95" spans="1:13" ht="45" customHeight="1">
      <c r="A95" s="7" t="s">
        <v>18</v>
      </c>
      <c r="B95" s="31" t="s">
        <v>693</v>
      </c>
      <c r="C95" s="31"/>
      <c r="D95" s="32">
        <f t="shared" si="1"/>
        <v>1</v>
      </c>
      <c r="E95" s="32"/>
      <c r="F95" s="33" t="s">
        <v>28</v>
      </c>
      <c r="G95" s="33"/>
      <c r="H95" s="16">
        <v>42503</v>
      </c>
      <c r="I95" s="16">
        <v>42503</v>
      </c>
      <c r="J95" s="18" t="s">
        <v>647</v>
      </c>
      <c r="K95" s="18"/>
      <c r="L95" s="30">
        <v>188</v>
      </c>
      <c r="M95" s="30"/>
    </row>
    <row r="96" spans="1:13" ht="45" customHeight="1">
      <c r="A96" s="7" t="s">
        <v>18</v>
      </c>
      <c r="B96" s="31" t="s">
        <v>693</v>
      </c>
      <c r="C96" s="31"/>
      <c r="D96" s="32">
        <f t="shared" si="1"/>
        <v>1</v>
      </c>
      <c r="E96" s="32"/>
      <c r="F96" s="33" t="s">
        <v>28</v>
      </c>
      <c r="G96" s="33"/>
      <c r="H96" s="16">
        <v>42515</v>
      </c>
      <c r="I96" s="16">
        <v>42515</v>
      </c>
      <c r="J96" s="18" t="s">
        <v>647</v>
      </c>
      <c r="K96" s="18"/>
      <c r="L96" s="30">
        <v>188</v>
      </c>
      <c r="M96" s="30"/>
    </row>
    <row r="97" spans="1:13" ht="45" customHeight="1">
      <c r="A97" s="7" t="s">
        <v>18</v>
      </c>
      <c r="B97" s="31" t="s">
        <v>694</v>
      </c>
      <c r="C97" s="31"/>
      <c r="D97" s="32">
        <f t="shared" si="1"/>
        <v>1</v>
      </c>
      <c r="E97" s="32"/>
      <c r="F97" s="33" t="s">
        <v>28</v>
      </c>
      <c r="G97" s="33"/>
      <c r="H97" s="16">
        <v>42544</v>
      </c>
      <c r="I97" s="16">
        <v>42544</v>
      </c>
      <c r="J97" s="18" t="s">
        <v>647</v>
      </c>
      <c r="K97" s="18"/>
      <c r="L97" s="30">
        <v>188</v>
      </c>
      <c r="M97" s="30"/>
    </row>
    <row r="98" spans="1:13" ht="45" customHeight="1">
      <c r="A98" s="7" t="s">
        <v>18</v>
      </c>
      <c r="B98" s="31" t="s">
        <v>692</v>
      </c>
      <c r="C98" s="31"/>
      <c r="D98" s="32">
        <f t="shared" si="1"/>
        <v>1</v>
      </c>
      <c r="E98" s="32"/>
      <c r="F98" s="33" t="s">
        <v>11</v>
      </c>
      <c r="G98" s="33"/>
      <c r="H98" s="16">
        <v>42535</v>
      </c>
      <c r="I98" s="16">
        <v>42535</v>
      </c>
      <c r="J98" s="18" t="s">
        <v>647</v>
      </c>
      <c r="K98" s="18"/>
      <c r="L98" s="30">
        <v>129</v>
      </c>
      <c r="M98" s="30"/>
    </row>
    <row r="99" spans="1:13" ht="45" customHeight="1">
      <c r="A99" s="7" t="s">
        <v>18</v>
      </c>
      <c r="B99" s="31" t="s">
        <v>695</v>
      </c>
      <c r="C99" s="31"/>
      <c r="D99" s="32">
        <f t="shared" si="1"/>
        <v>1</v>
      </c>
      <c r="E99" s="32"/>
      <c r="F99" s="33" t="s">
        <v>28</v>
      </c>
      <c r="G99" s="33"/>
      <c r="H99" s="16">
        <v>42515</v>
      </c>
      <c r="I99" s="16">
        <v>42515</v>
      </c>
      <c r="J99" s="18" t="s">
        <v>647</v>
      </c>
      <c r="K99" s="18"/>
      <c r="L99" s="30">
        <v>148</v>
      </c>
      <c r="M99" s="30"/>
    </row>
    <row r="100" spans="1:13" ht="45" customHeight="1">
      <c r="A100" s="7" t="s">
        <v>18</v>
      </c>
      <c r="B100" s="31" t="s">
        <v>696</v>
      </c>
      <c r="C100" s="31"/>
      <c r="D100" s="32">
        <f t="shared" si="1"/>
        <v>1</v>
      </c>
      <c r="E100" s="32"/>
      <c r="F100" s="33" t="s">
        <v>11</v>
      </c>
      <c r="G100" s="33"/>
      <c r="H100" s="16">
        <v>42550</v>
      </c>
      <c r="I100" s="16">
        <v>42550</v>
      </c>
      <c r="J100" s="18" t="s">
        <v>647</v>
      </c>
      <c r="K100" s="18"/>
      <c r="L100" s="30">
        <v>1563</v>
      </c>
      <c r="M100" s="30"/>
    </row>
    <row r="101" spans="1:13" ht="45" customHeight="1">
      <c r="A101" s="7" t="s">
        <v>18</v>
      </c>
      <c r="B101" s="31" t="s">
        <v>697</v>
      </c>
      <c r="C101" s="31"/>
      <c r="D101" s="32">
        <f t="shared" si="1"/>
        <v>1</v>
      </c>
      <c r="E101" s="32"/>
      <c r="F101" s="33" t="s">
        <v>28</v>
      </c>
      <c r="G101" s="33"/>
      <c r="H101" s="16">
        <v>42564</v>
      </c>
      <c r="I101" s="16">
        <v>42564</v>
      </c>
      <c r="J101" s="18" t="s">
        <v>647</v>
      </c>
      <c r="K101" s="18"/>
      <c r="L101" s="30">
        <v>188</v>
      </c>
      <c r="M101" s="30"/>
    </row>
    <row r="102" spans="1:13" ht="45" customHeight="1">
      <c r="A102" s="7" t="s">
        <v>18</v>
      </c>
      <c r="B102" s="31" t="s">
        <v>696</v>
      </c>
      <c r="C102" s="31"/>
      <c r="D102" s="32">
        <f t="shared" si="1"/>
        <v>1</v>
      </c>
      <c r="E102" s="32"/>
      <c r="F102" s="33" t="s">
        <v>11</v>
      </c>
      <c r="G102" s="33"/>
      <c r="H102" s="16">
        <v>42550</v>
      </c>
      <c r="I102" s="16">
        <v>42550</v>
      </c>
      <c r="J102" s="18" t="s">
        <v>647</v>
      </c>
      <c r="K102" s="18"/>
      <c r="L102" s="30">
        <v>59</v>
      </c>
      <c r="M102" s="30"/>
    </row>
    <row r="103" spans="1:13" ht="45" customHeight="1">
      <c r="A103" s="7" t="s">
        <v>18</v>
      </c>
      <c r="B103" s="31" t="s">
        <v>698</v>
      </c>
      <c r="C103" s="31"/>
      <c r="D103" s="32">
        <f t="shared" si="1"/>
        <v>1</v>
      </c>
      <c r="E103" s="32"/>
      <c r="F103" s="33" t="s">
        <v>28</v>
      </c>
      <c r="G103" s="33"/>
      <c r="H103" s="16">
        <v>42564</v>
      </c>
      <c r="I103" s="16">
        <v>42564</v>
      </c>
      <c r="J103" s="18" t="s">
        <v>647</v>
      </c>
      <c r="K103" s="18"/>
      <c r="L103" s="30">
        <v>267</v>
      </c>
      <c r="M103" s="30"/>
    </row>
    <row r="104" spans="1:13" ht="45" customHeight="1">
      <c r="A104" s="7" t="s">
        <v>18</v>
      </c>
      <c r="B104" s="31" t="s">
        <v>699</v>
      </c>
      <c r="C104" s="31"/>
      <c r="D104" s="32">
        <f t="shared" si="1"/>
        <v>1</v>
      </c>
      <c r="E104" s="32"/>
      <c r="F104" s="33" t="s">
        <v>28</v>
      </c>
      <c r="G104" s="33"/>
      <c r="H104" s="16">
        <v>42564</v>
      </c>
      <c r="I104" s="16">
        <v>42564</v>
      </c>
      <c r="J104" s="18" t="s">
        <v>647</v>
      </c>
      <c r="K104" s="18"/>
      <c r="L104" s="30">
        <v>151</v>
      </c>
      <c r="M104" s="30"/>
    </row>
    <row r="105" spans="1:13" ht="45" customHeight="1">
      <c r="A105" s="7" t="s">
        <v>18</v>
      </c>
      <c r="B105" s="31" t="s">
        <v>700</v>
      </c>
      <c r="C105" s="31"/>
      <c r="D105" s="32">
        <f t="shared" si="1"/>
        <v>1</v>
      </c>
      <c r="E105" s="32"/>
      <c r="F105" s="33" t="s">
        <v>28</v>
      </c>
      <c r="G105" s="33"/>
      <c r="H105" s="16">
        <v>42571</v>
      </c>
      <c r="I105" s="16">
        <v>42571</v>
      </c>
      <c r="J105" s="18" t="s">
        <v>647</v>
      </c>
      <c r="K105" s="18"/>
      <c r="L105" s="30">
        <v>188</v>
      </c>
      <c r="M105" s="30"/>
    </row>
    <row r="106" spans="1:13" ht="45" customHeight="1">
      <c r="A106" s="7" t="s">
        <v>18</v>
      </c>
      <c r="B106" s="31" t="s">
        <v>700</v>
      </c>
      <c r="C106" s="31"/>
      <c r="D106" s="32">
        <f t="shared" si="1"/>
        <v>1</v>
      </c>
      <c r="E106" s="32"/>
      <c r="F106" s="33" t="s">
        <v>28</v>
      </c>
      <c r="G106" s="33"/>
      <c r="H106" s="16">
        <v>42571</v>
      </c>
      <c r="I106" s="16">
        <v>42571</v>
      </c>
      <c r="J106" s="18" t="s">
        <v>647</v>
      </c>
      <c r="K106" s="18"/>
      <c r="L106" s="30">
        <v>179</v>
      </c>
      <c r="M106" s="30"/>
    </row>
    <row r="107" spans="1:13" ht="45" customHeight="1">
      <c r="A107" s="7" t="s">
        <v>18</v>
      </c>
      <c r="B107" s="31" t="s">
        <v>701</v>
      </c>
      <c r="C107" s="31"/>
      <c r="D107" s="32">
        <f t="shared" si="1"/>
        <v>1</v>
      </c>
      <c r="E107" s="32"/>
      <c r="F107" s="33" t="s">
        <v>11</v>
      </c>
      <c r="G107" s="33"/>
      <c r="H107" s="16">
        <v>42572</v>
      </c>
      <c r="I107" s="16">
        <v>42572</v>
      </c>
      <c r="J107" s="18" t="s">
        <v>647</v>
      </c>
      <c r="K107" s="18"/>
      <c r="L107" s="30">
        <v>4048</v>
      </c>
      <c r="M107" s="30"/>
    </row>
    <row r="108" spans="1:13" ht="45" customHeight="1">
      <c r="A108" s="7" t="s">
        <v>18</v>
      </c>
      <c r="B108" s="31" t="s">
        <v>702</v>
      </c>
      <c r="C108" s="31"/>
      <c r="D108" s="32">
        <f t="shared" si="1"/>
        <v>1</v>
      </c>
      <c r="E108" s="32"/>
      <c r="F108" s="33" t="s">
        <v>28</v>
      </c>
      <c r="G108" s="33"/>
      <c r="H108" s="16">
        <v>42586</v>
      </c>
      <c r="I108" s="16">
        <v>42586</v>
      </c>
      <c r="J108" s="18" t="s">
        <v>647</v>
      </c>
      <c r="K108" s="18"/>
      <c r="L108" s="30">
        <v>188</v>
      </c>
      <c r="M108" s="30"/>
    </row>
    <row r="109" spans="1:13" ht="45" customHeight="1">
      <c r="A109" s="7" t="s">
        <v>18</v>
      </c>
      <c r="B109" s="31" t="s">
        <v>703</v>
      </c>
      <c r="C109" s="31"/>
      <c r="D109" s="32">
        <f t="shared" si="1"/>
        <v>1</v>
      </c>
      <c r="E109" s="32"/>
      <c r="F109" s="33" t="s">
        <v>11</v>
      </c>
      <c r="G109" s="33"/>
      <c r="H109" s="16">
        <v>42572</v>
      </c>
      <c r="I109" s="16">
        <v>42572</v>
      </c>
      <c r="J109" s="18" t="s">
        <v>647</v>
      </c>
      <c r="K109" s="18"/>
      <c r="L109" s="30">
        <v>1560</v>
      </c>
      <c r="M109" s="30"/>
    </row>
    <row r="110" spans="1:13" ht="45" customHeight="1">
      <c r="A110" s="7" t="s">
        <v>18</v>
      </c>
      <c r="B110" s="31" t="s">
        <v>704</v>
      </c>
      <c r="C110" s="31"/>
      <c r="D110" s="32">
        <f t="shared" si="1"/>
        <v>1</v>
      </c>
      <c r="E110" s="32"/>
      <c r="F110" s="33" t="s">
        <v>11</v>
      </c>
      <c r="G110" s="33"/>
      <c r="H110" s="16">
        <v>42586</v>
      </c>
      <c r="I110" s="16">
        <v>42586</v>
      </c>
      <c r="J110" s="18" t="s">
        <v>647</v>
      </c>
      <c r="K110" s="18"/>
      <c r="L110" s="30">
        <v>1205</v>
      </c>
      <c r="M110" s="30"/>
    </row>
    <row r="111" spans="1:13" ht="45" customHeight="1">
      <c r="A111" s="7" t="s">
        <v>18</v>
      </c>
      <c r="B111" s="31" t="s">
        <v>705</v>
      </c>
      <c r="C111" s="31"/>
      <c r="D111" s="32">
        <f t="shared" si="1"/>
        <v>1</v>
      </c>
      <c r="E111" s="32"/>
      <c r="F111" s="33" t="s">
        <v>706</v>
      </c>
      <c r="G111" s="33"/>
      <c r="H111" s="16">
        <v>42585</v>
      </c>
      <c r="I111" s="16">
        <v>42585</v>
      </c>
      <c r="J111" s="18" t="s">
        <v>647</v>
      </c>
      <c r="K111" s="18"/>
      <c r="L111" s="30">
        <v>140</v>
      </c>
      <c r="M111" s="30"/>
    </row>
    <row r="112" spans="1:13" ht="45" customHeight="1">
      <c r="A112" s="7" t="s">
        <v>18</v>
      </c>
      <c r="B112" s="31" t="s">
        <v>707</v>
      </c>
      <c r="C112" s="31"/>
      <c r="D112" s="32">
        <f t="shared" si="1"/>
        <v>1</v>
      </c>
      <c r="E112" s="32"/>
      <c r="F112" s="33" t="s">
        <v>11</v>
      </c>
      <c r="G112" s="33"/>
      <c r="H112" s="16">
        <v>42580</v>
      </c>
      <c r="I112" s="16">
        <v>42580</v>
      </c>
      <c r="J112" s="18" t="s">
        <v>647</v>
      </c>
      <c r="K112" s="18"/>
      <c r="L112" s="30">
        <v>805</v>
      </c>
      <c r="M112" s="30"/>
    </row>
    <row r="113" spans="1:13" ht="45" customHeight="1">
      <c r="A113" s="7" t="s">
        <v>18</v>
      </c>
      <c r="B113" s="31" t="s">
        <v>703</v>
      </c>
      <c r="C113" s="31"/>
      <c r="D113" s="32">
        <f t="shared" si="1"/>
        <v>1</v>
      </c>
      <c r="E113" s="32"/>
      <c r="F113" s="33" t="s">
        <v>11</v>
      </c>
      <c r="G113" s="33"/>
      <c r="H113" s="16">
        <v>42572</v>
      </c>
      <c r="I113" s="16">
        <v>42572</v>
      </c>
      <c r="J113" s="18" t="s">
        <v>647</v>
      </c>
      <c r="K113" s="18"/>
      <c r="L113" s="30">
        <v>700</v>
      </c>
      <c r="M113" s="30"/>
    </row>
    <row r="114" spans="1:13" ht="45" customHeight="1">
      <c r="A114" s="7" t="s">
        <v>18</v>
      </c>
      <c r="B114" s="31" t="s">
        <v>708</v>
      </c>
      <c r="C114" s="31"/>
      <c r="D114" s="32">
        <f t="shared" si="1"/>
        <v>1</v>
      </c>
      <c r="E114" s="32"/>
      <c r="F114" s="33" t="s">
        <v>28</v>
      </c>
      <c r="G114" s="33"/>
      <c r="H114" s="16">
        <v>42586</v>
      </c>
      <c r="I114" s="16">
        <v>42586</v>
      </c>
      <c r="J114" s="18" t="s">
        <v>647</v>
      </c>
      <c r="K114" s="18"/>
      <c r="L114" s="30">
        <v>243</v>
      </c>
      <c r="M114" s="30"/>
    </row>
    <row r="115" spans="1:13" ht="45" customHeight="1">
      <c r="A115" s="7" t="s">
        <v>18</v>
      </c>
      <c r="B115" s="31" t="s">
        <v>703</v>
      </c>
      <c r="C115" s="31"/>
      <c r="D115" s="32">
        <f t="shared" si="1"/>
        <v>1</v>
      </c>
      <c r="E115" s="32"/>
      <c r="F115" s="33" t="s">
        <v>11</v>
      </c>
      <c r="G115" s="33"/>
      <c r="H115" s="16">
        <v>42572</v>
      </c>
      <c r="I115" s="16">
        <v>42572</v>
      </c>
      <c r="J115" s="18" t="s">
        <v>647</v>
      </c>
      <c r="K115" s="18"/>
      <c r="L115" s="30">
        <v>214.5</v>
      </c>
      <c r="M115" s="30"/>
    </row>
    <row r="116" spans="1:13" ht="45" customHeight="1">
      <c r="A116" s="7" t="s">
        <v>18</v>
      </c>
      <c r="B116" s="31" t="s">
        <v>709</v>
      </c>
      <c r="C116" s="31"/>
      <c r="D116" s="32">
        <f t="shared" si="1"/>
        <v>1</v>
      </c>
      <c r="E116" s="32"/>
      <c r="F116" s="33" t="s">
        <v>11</v>
      </c>
      <c r="G116" s="33"/>
      <c r="H116" s="16">
        <v>42586</v>
      </c>
      <c r="I116" s="16">
        <v>42586</v>
      </c>
      <c r="J116" s="18" t="s">
        <v>647</v>
      </c>
      <c r="K116" s="18"/>
      <c r="L116" s="30">
        <v>252</v>
      </c>
      <c r="M116" s="30"/>
    </row>
    <row r="117" spans="1:13" ht="45" customHeight="1">
      <c r="A117" s="7" t="s">
        <v>18</v>
      </c>
      <c r="B117" s="31" t="s">
        <v>703</v>
      </c>
      <c r="C117" s="31"/>
      <c r="D117" s="32">
        <f t="shared" si="1"/>
        <v>1</v>
      </c>
      <c r="E117" s="32"/>
      <c r="F117" s="33" t="s">
        <v>11</v>
      </c>
      <c r="G117" s="33"/>
      <c r="H117" s="16">
        <v>42572</v>
      </c>
      <c r="I117" s="16">
        <v>42572</v>
      </c>
      <c r="J117" s="18" t="s">
        <v>647</v>
      </c>
      <c r="K117" s="18"/>
      <c r="L117" s="30">
        <v>144</v>
      </c>
      <c r="M117" s="30"/>
    </row>
    <row r="118" spans="1:13" ht="45" customHeight="1">
      <c r="A118" s="7" t="s">
        <v>18</v>
      </c>
      <c r="B118" s="31" t="s">
        <v>707</v>
      </c>
      <c r="C118" s="31"/>
      <c r="D118" s="32">
        <f t="shared" si="1"/>
        <v>1</v>
      </c>
      <c r="E118" s="32"/>
      <c r="F118" s="33" t="s">
        <v>11</v>
      </c>
      <c r="G118" s="33"/>
      <c r="H118" s="16">
        <v>42580</v>
      </c>
      <c r="I118" s="16">
        <v>42580</v>
      </c>
      <c r="J118" s="18" t="s">
        <v>647</v>
      </c>
      <c r="K118" s="18"/>
      <c r="L118" s="30">
        <v>275</v>
      </c>
      <c r="M118" s="30"/>
    </row>
    <row r="119" spans="1:13" ht="45" customHeight="1">
      <c r="A119" s="7" t="s">
        <v>18</v>
      </c>
      <c r="B119" s="31" t="s">
        <v>710</v>
      </c>
      <c r="C119" s="31"/>
      <c r="D119" s="32">
        <f t="shared" si="1"/>
        <v>1</v>
      </c>
      <c r="E119" s="32"/>
      <c r="F119" s="33" t="s">
        <v>11</v>
      </c>
      <c r="G119" s="33"/>
      <c r="H119" s="16">
        <v>42600</v>
      </c>
      <c r="I119" s="16">
        <v>42600</v>
      </c>
      <c r="J119" s="18" t="s">
        <v>647</v>
      </c>
      <c r="K119" s="18"/>
      <c r="L119" s="30">
        <v>217</v>
      </c>
      <c r="M119" s="30"/>
    </row>
    <row r="120" spans="1:13" ht="45" customHeight="1">
      <c r="A120" s="7" t="s">
        <v>18</v>
      </c>
      <c r="B120" s="31" t="s">
        <v>710</v>
      </c>
      <c r="C120" s="31"/>
      <c r="D120" s="32">
        <f t="shared" si="1"/>
        <v>1</v>
      </c>
      <c r="E120" s="32"/>
      <c r="F120" s="33" t="s">
        <v>11</v>
      </c>
      <c r="G120" s="33"/>
      <c r="H120" s="16">
        <v>42600</v>
      </c>
      <c r="I120" s="16">
        <v>42600</v>
      </c>
      <c r="J120" s="18" t="s">
        <v>647</v>
      </c>
      <c r="K120" s="18"/>
      <c r="L120" s="30">
        <v>495</v>
      </c>
      <c r="M120" s="30"/>
    </row>
    <row r="121" spans="1:13" ht="45" customHeight="1">
      <c r="A121" s="7" t="s">
        <v>18</v>
      </c>
      <c r="B121" s="31" t="s">
        <v>711</v>
      </c>
      <c r="C121" s="31"/>
      <c r="D121" s="32">
        <f t="shared" si="1"/>
        <v>1</v>
      </c>
      <c r="E121" s="32"/>
      <c r="F121" s="33" t="s">
        <v>28</v>
      </c>
      <c r="G121" s="33"/>
      <c r="H121" s="16">
        <v>42601</v>
      </c>
      <c r="I121" s="16">
        <v>42601</v>
      </c>
      <c r="J121" s="18" t="s">
        <v>647</v>
      </c>
      <c r="K121" s="18"/>
      <c r="L121" s="30">
        <v>318</v>
      </c>
      <c r="M121" s="30"/>
    </row>
    <row r="122" spans="1:13" ht="45" customHeight="1">
      <c r="A122" s="7" t="s">
        <v>18</v>
      </c>
      <c r="B122" s="31" t="s">
        <v>712</v>
      </c>
      <c r="C122" s="31"/>
      <c r="D122" s="32">
        <f t="shared" si="1"/>
        <v>1</v>
      </c>
      <c r="E122" s="32"/>
      <c r="F122" s="33" t="s">
        <v>11</v>
      </c>
      <c r="G122" s="33"/>
      <c r="H122" s="16">
        <v>42600</v>
      </c>
      <c r="I122" s="16">
        <v>42600</v>
      </c>
      <c r="J122" s="18" t="s">
        <v>647</v>
      </c>
      <c r="K122" s="18"/>
      <c r="L122" s="30">
        <v>525</v>
      </c>
      <c r="M122" s="30"/>
    </row>
    <row r="123" spans="1:13" ht="45" customHeight="1">
      <c r="A123" s="7" t="s">
        <v>18</v>
      </c>
      <c r="B123" s="31" t="s">
        <v>713</v>
      </c>
      <c r="C123" s="31"/>
      <c r="D123" s="32">
        <f t="shared" si="1"/>
        <v>1</v>
      </c>
      <c r="E123" s="32"/>
      <c r="F123" s="33" t="s">
        <v>11</v>
      </c>
      <c r="G123" s="33"/>
      <c r="H123" s="16">
        <v>42592</v>
      </c>
      <c r="I123" s="16">
        <v>42593</v>
      </c>
      <c r="J123" s="18" t="s">
        <v>647</v>
      </c>
      <c r="K123" s="18"/>
      <c r="L123" s="30">
        <v>2196</v>
      </c>
      <c r="M123" s="30"/>
    </row>
    <row r="124" spans="1:13" ht="45" customHeight="1">
      <c r="A124" s="7" t="s">
        <v>18</v>
      </c>
      <c r="B124" s="31" t="s">
        <v>712</v>
      </c>
      <c r="C124" s="31"/>
      <c r="D124" s="32">
        <f t="shared" si="1"/>
        <v>1</v>
      </c>
      <c r="E124" s="32"/>
      <c r="F124" s="33" t="s">
        <v>11</v>
      </c>
      <c r="G124" s="33"/>
      <c r="H124" s="16">
        <v>42600</v>
      </c>
      <c r="I124" s="16">
        <v>42600</v>
      </c>
      <c r="J124" s="18" t="s">
        <v>647</v>
      </c>
      <c r="K124" s="18"/>
      <c r="L124" s="30">
        <v>1080</v>
      </c>
      <c r="M124" s="30"/>
    </row>
    <row r="125" spans="1:13" ht="45" customHeight="1">
      <c r="A125" s="7" t="s">
        <v>18</v>
      </c>
      <c r="B125" s="31" t="s">
        <v>712</v>
      </c>
      <c r="C125" s="31"/>
      <c r="D125" s="32">
        <f t="shared" si="1"/>
        <v>1</v>
      </c>
      <c r="E125" s="32"/>
      <c r="F125" s="33" t="s">
        <v>11</v>
      </c>
      <c r="G125" s="33"/>
      <c r="H125" s="16">
        <v>42600</v>
      </c>
      <c r="I125" s="16">
        <v>42600</v>
      </c>
      <c r="J125" s="18" t="s">
        <v>647</v>
      </c>
      <c r="K125" s="18"/>
      <c r="L125" s="30">
        <v>191</v>
      </c>
      <c r="M125" s="30"/>
    </row>
    <row r="126" spans="1:13" ht="45" customHeight="1">
      <c r="A126" s="7" t="s">
        <v>18</v>
      </c>
      <c r="B126" s="31" t="s">
        <v>713</v>
      </c>
      <c r="C126" s="31"/>
      <c r="D126" s="32">
        <f t="shared" si="1"/>
        <v>1</v>
      </c>
      <c r="E126" s="32"/>
      <c r="F126" s="33" t="s">
        <v>11</v>
      </c>
      <c r="G126" s="33"/>
      <c r="H126" s="16">
        <v>42592</v>
      </c>
      <c r="I126" s="16">
        <v>42593</v>
      </c>
      <c r="J126" s="18" t="s">
        <v>647</v>
      </c>
      <c r="K126" s="18"/>
      <c r="L126" s="30">
        <v>553</v>
      </c>
      <c r="M126" s="30"/>
    </row>
    <row r="127" spans="1:13" ht="45" customHeight="1">
      <c r="A127" s="7" t="s">
        <v>18</v>
      </c>
      <c r="B127" s="31" t="s">
        <v>714</v>
      </c>
      <c r="C127" s="31"/>
      <c r="D127" s="32">
        <f t="shared" si="1"/>
        <v>1</v>
      </c>
      <c r="E127" s="32"/>
      <c r="F127" s="33" t="s">
        <v>28</v>
      </c>
      <c r="G127" s="33"/>
      <c r="H127" s="16">
        <v>42619</v>
      </c>
      <c r="I127" s="16">
        <v>42619</v>
      </c>
      <c r="J127" s="18" t="s">
        <v>647</v>
      </c>
      <c r="K127" s="18"/>
      <c r="L127" s="30">
        <v>188</v>
      </c>
      <c r="M127" s="30"/>
    </row>
    <row r="128" spans="1:13" ht="45" customHeight="1">
      <c r="A128" s="7" t="s">
        <v>18</v>
      </c>
      <c r="B128" s="31" t="s">
        <v>712</v>
      </c>
      <c r="C128" s="31"/>
      <c r="D128" s="32">
        <f t="shared" si="1"/>
        <v>1</v>
      </c>
      <c r="E128" s="32"/>
      <c r="F128" s="33" t="s">
        <v>11</v>
      </c>
      <c r="G128" s="33"/>
      <c r="H128" s="16">
        <v>42600</v>
      </c>
      <c r="I128" s="16">
        <v>42600</v>
      </c>
      <c r="J128" s="18" t="s">
        <v>647</v>
      </c>
      <c r="K128" s="18"/>
      <c r="L128" s="30">
        <v>3400</v>
      </c>
      <c r="M128" s="30"/>
    </row>
    <row r="129" spans="1:13" ht="45" customHeight="1">
      <c r="A129" s="7" t="s">
        <v>18</v>
      </c>
      <c r="B129" s="31" t="s">
        <v>715</v>
      </c>
      <c r="C129" s="31"/>
      <c r="D129" s="32">
        <f t="shared" si="1"/>
        <v>1</v>
      </c>
      <c r="E129" s="32"/>
      <c r="F129" s="33" t="s">
        <v>11</v>
      </c>
      <c r="G129" s="33"/>
      <c r="H129" s="16">
        <v>42625</v>
      </c>
      <c r="I129" s="16">
        <v>42625</v>
      </c>
      <c r="J129" s="18" t="s">
        <v>647</v>
      </c>
      <c r="K129" s="18"/>
      <c r="L129" s="30">
        <v>1227</v>
      </c>
      <c r="M129" s="30"/>
    </row>
    <row r="130" spans="1:13" ht="45" customHeight="1">
      <c r="A130" s="7" t="s">
        <v>18</v>
      </c>
      <c r="B130" s="31" t="s">
        <v>715</v>
      </c>
      <c r="C130" s="31"/>
      <c r="D130" s="32">
        <f t="shared" si="1"/>
        <v>1</v>
      </c>
      <c r="E130" s="32"/>
      <c r="F130" s="33" t="s">
        <v>11</v>
      </c>
      <c r="G130" s="33"/>
      <c r="H130" s="16">
        <v>42625</v>
      </c>
      <c r="I130" s="16">
        <v>42625</v>
      </c>
      <c r="J130" s="18" t="s">
        <v>647</v>
      </c>
      <c r="K130" s="18"/>
      <c r="L130" s="30">
        <v>237</v>
      </c>
      <c r="M130" s="30"/>
    </row>
    <row r="131" spans="1:13" ht="45" customHeight="1">
      <c r="A131" s="7" t="s">
        <v>18</v>
      </c>
      <c r="B131" s="31" t="s">
        <v>716</v>
      </c>
      <c r="C131" s="31"/>
      <c r="D131" s="32">
        <f t="shared" si="1"/>
        <v>1</v>
      </c>
      <c r="E131" s="32"/>
      <c r="F131" s="33" t="s">
        <v>28</v>
      </c>
      <c r="G131" s="33"/>
      <c r="H131" s="16">
        <v>42646</v>
      </c>
      <c r="I131" s="16">
        <v>42646</v>
      </c>
      <c r="J131" s="18" t="s">
        <v>647</v>
      </c>
      <c r="K131" s="18"/>
      <c r="L131" s="30">
        <v>188</v>
      </c>
      <c r="M131" s="30"/>
    </row>
    <row r="132" spans="1:13" ht="45" customHeight="1">
      <c r="A132" s="7" t="s">
        <v>18</v>
      </c>
      <c r="B132" s="31" t="s">
        <v>717</v>
      </c>
      <c r="C132" s="31"/>
      <c r="D132" s="32">
        <f t="shared" si="1"/>
        <v>1</v>
      </c>
      <c r="E132" s="32"/>
      <c r="F132" s="33" t="s">
        <v>28</v>
      </c>
      <c r="G132" s="33"/>
      <c r="H132" s="16">
        <v>42634</v>
      </c>
      <c r="I132" s="16">
        <v>42634</v>
      </c>
      <c r="J132" s="18" t="s">
        <v>647</v>
      </c>
      <c r="K132" s="18"/>
      <c r="L132" s="30">
        <v>188</v>
      </c>
      <c r="M132" s="30"/>
    </row>
    <row r="133" spans="1:13" ht="45" customHeight="1">
      <c r="A133" s="7" t="s">
        <v>18</v>
      </c>
      <c r="B133" s="31" t="s">
        <v>718</v>
      </c>
      <c r="C133" s="31"/>
      <c r="D133" s="32">
        <f t="shared" si="1"/>
        <v>1</v>
      </c>
      <c r="E133" s="32"/>
      <c r="F133" s="33" t="s">
        <v>11</v>
      </c>
      <c r="G133" s="33"/>
      <c r="H133" s="16">
        <v>42627</v>
      </c>
      <c r="I133" s="16">
        <v>42627</v>
      </c>
      <c r="J133" s="18" t="s">
        <v>647</v>
      </c>
      <c r="K133" s="18"/>
      <c r="L133" s="30">
        <v>420</v>
      </c>
      <c r="M133" s="30"/>
    </row>
    <row r="134" spans="1:13" ht="45" customHeight="1">
      <c r="A134" s="7" t="s">
        <v>18</v>
      </c>
      <c r="B134" s="31" t="s">
        <v>719</v>
      </c>
      <c r="C134" s="31"/>
      <c r="D134" s="32">
        <f t="shared" si="1"/>
        <v>1</v>
      </c>
      <c r="E134" s="32"/>
      <c r="F134" s="33" t="s">
        <v>28</v>
      </c>
      <c r="G134" s="33"/>
      <c r="H134" s="16">
        <v>42634</v>
      </c>
      <c r="I134" s="16">
        <v>42634</v>
      </c>
      <c r="J134" s="18" t="s">
        <v>647</v>
      </c>
      <c r="K134" s="18"/>
      <c r="L134" s="30">
        <v>300</v>
      </c>
      <c r="M134" s="30"/>
    </row>
    <row r="135" spans="1:13" ht="45" customHeight="1">
      <c r="A135" s="7" t="s">
        <v>18</v>
      </c>
      <c r="B135" s="31" t="s">
        <v>718</v>
      </c>
      <c r="C135" s="31"/>
      <c r="D135" s="32">
        <f t="shared" si="1"/>
        <v>1</v>
      </c>
      <c r="E135" s="32"/>
      <c r="F135" s="33" t="s">
        <v>11</v>
      </c>
      <c r="G135" s="33"/>
      <c r="H135" s="16">
        <v>42627</v>
      </c>
      <c r="I135" s="16">
        <v>42627</v>
      </c>
      <c r="J135" s="18" t="s">
        <v>647</v>
      </c>
      <c r="K135" s="18"/>
      <c r="L135" s="30">
        <v>375</v>
      </c>
      <c r="M135" s="30"/>
    </row>
    <row r="136" spans="1:13" ht="45" customHeight="1">
      <c r="A136" s="7" t="s">
        <v>18</v>
      </c>
      <c r="B136" s="31" t="s">
        <v>720</v>
      </c>
      <c r="C136" s="31"/>
      <c r="D136" s="32">
        <f t="shared" si="1"/>
        <v>1</v>
      </c>
      <c r="E136" s="32"/>
      <c r="F136" s="33" t="s">
        <v>28</v>
      </c>
      <c r="G136" s="33"/>
      <c r="H136" s="16">
        <v>42625</v>
      </c>
      <c r="I136" s="16">
        <v>42625</v>
      </c>
      <c r="J136" s="18" t="s">
        <v>647</v>
      </c>
      <c r="K136" s="18"/>
      <c r="L136" s="30">
        <v>434</v>
      </c>
      <c r="M136" s="30"/>
    </row>
    <row r="137" spans="1:13" ht="45" customHeight="1">
      <c r="A137" s="7" t="s">
        <v>18</v>
      </c>
      <c r="B137" s="31" t="s">
        <v>721</v>
      </c>
      <c r="C137" s="31"/>
      <c r="D137" s="32">
        <f t="shared" si="1"/>
        <v>1</v>
      </c>
      <c r="E137" s="32"/>
      <c r="F137" s="33" t="s">
        <v>28</v>
      </c>
      <c r="G137" s="33"/>
      <c r="H137" s="16">
        <v>42627</v>
      </c>
      <c r="I137" s="16">
        <v>42627</v>
      </c>
      <c r="J137" s="18" t="s">
        <v>647</v>
      </c>
      <c r="K137" s="18"/>
      <c r="L137" s="30">
        <v>1359</v>
      </c>
      <c r="M137" s="30"/>
    </row>
    <row r="138" spans="1:13" ht="45" customHeight="1">
      <c r="A138" s="7" t="s">
        <v>18</v>
      </c>
      <c r="B138" s="31" t="s">
        <v>722</v>
      </c>
      <c r="C138" s="31"/>
      <c r="D138" s="32">
        <f t="shared" si="1"/>
        <v>1</v>
      </c>
      <c r="E138" s="32"/>
      <c r="F138" s="33" t="s">
        <v>11</v>
      </c>
      <c r="G138" s="33"/>
      <c r="H138" s="16">
        <v>42626</v>
      </c>
      <c r="I138" s="16">
        <v>42627</v>
      </c>
      <c r="J138" s="18" t="s">
        <v>647</v>
      </c>
      <c r="K138" s="18"/>
      <c r="L138" s="30">
        <v>1900</v>
      </c>
      <c r="M138" s="30"/>
    </row>
    <row r="139" spans="1:13" ht="45" customHeight="1">
      <c r="A139" s="7" t="s">
        <v>18</v>
      </c>
      <c r="B139" s="31" t="s">
        <v>723</v>
      </c>
      <c r="C139" s="31"/>
      <c r="D139" s="32">
        <f t="shared" si="1"/>
        <v>1</v>
      </c>
      <c r="E139" s="32"/>
      <c r="F139" s="33" t="s">
        <v>28</v>
      </c>
      <c r="G139" s="33"/>
      <c r="H139" s="16">
        <v>42620</v>
      </c>
      <c r="I139" s="16">
        <v>42620</v>
      </c>
      <c r="J139" s="18" t="s">
        <v>647</v>
      </c>
      <c r="K139" s="18"/>
      <c r="L139" s="30">
        <v>188</v>
      </c>
      <c r="M139" s="30"/>
    </row>
    <row r="140" spans="1:13" ht="45" customHeight="1">
      <c r="A140" s="7" t="s">
        <v>18</v>
      </c>
      <c r="B140" s="31" t="s">
        <v>724</v>
      </c>
      <c r="C140" s="31"/>
      <c r="D140" s="32">
        <f t="shared" si="1"/>
        <v>1</v>
      </c>
      <c r="E140" s="32"/>
      <c r="F140" s="33" t="s">
        <v>28</v>
      </c>
      <c r="G140" s="33"/>
      <c r="H140" s="16">
        <v>42642</v>
      </c>
      <c r="I140" s="16">
        <v>42642</v>
      </c>
      <c r="J140" s="18" t="s">
        <v>647</v>
      </c>
      <c r="K140" s="18"/>
      <c r="L140" s="30">
        <v>188</v>
      </c>
      <c r="M140" s="30"/>
    </row>
    <row r="141" spans="1:13" ht="45" customHeight="1">
      <c r="A141" s="7" t="s">
        <v>18</v>
      </c>
      <c r="B141" s="31" t="s">
        <v>725</v>
      </c>
      <c r="C141" s="31"/>
      <c r="D141" s="32">
        <f t="shared" ref="D141:D204" si="2">C141+1</f>
        <v>1</v>
      </c>
      <c r="E141" s="32"/>
      <c r="F141" s="33" t="s">
        <v>28</v>
      </c>
      <c r="G141" s="33"/>
      <c r="H141" s="16">
        <v>42622</v>
      </c>
      <c r="I141" s="16">
        <v>42622</v>
      </c>
      <c r="J141" s="18" t="s">
        <v>647</v>
      </c>
      <c r="K141" s="18"/>
      <c r="L141" s="30">
        <v>188</v>
      </c>
      <c r="M141" s="30"/>
    </row>
    <row r="142" spans="1:13" ht="45" customHeight="1">
      <c r="A142" s="7" t="s">
        <v>18</v>
      </c>
      <c r="B142" s="31" t="s">
        <v>720</v>
      </c>
      <c r="C142" s="31"/>
      <c r="D142" s="32">
        <f t="shared" si="2"/>
        <v>1</v>
      </c>
      <c r="E142" s="32"/>
      <c r="F142" s="33" t="s">
        <v>28</v>
      </c>
      <c r="G142" s="33"/>
      <c r="H142" s="16">
        <v>42625</v>
      </c>
      <c r="I142" s="16">
        <v>42625</v>
      </c>
      <c r="J142" s="18" t="s">
        <v>647</v>
      </c>
      <c r="K142" s="18"/>
      <c r="L142" s="30">
        <v>58</v>
      </c>
      <c r="M142" s="30"/>
    </row>
    <row r="143" spans="1:13" ht="45" customHeight="1">
      <c r="A143" s="7" t="s">
        <v>18</v>
      </c>
      <c r="B143" s="31" t="s">
        <v>721</v>
      </c>
      <c r="C143" s="31"/>
      <c r="D143" s="32">
        <f t="shared" si="2"/>
        <v>1</v>
      </c>
      <c r="E143" s="32"/>
      <c r="F143" s="33" t="s">
        <v>28</v>
      </c>
      <c r="G143" s="33"/>
      <c r="H143" s="16">
        <v>42627</v>
      </c>
      <c r="I143" s="16">
        <v>42627</v>
      </c>
      <c r="J143" s="18" t="s">
        <v>647</v>
      </c>
      <c r="K143" s="18"/>
      <c r="L143" s="30">
        <v>200</v>
      </c>
      <c r="M143" s="30"/>
    </row>
    <row r="144" spans="1:13" ht="45" customHeight="1">
      <c r="A144" s="7" t="s">
        <v>18</v>
      </c>
      <c r="B144" s="31" t="s">
        <v>722</v>
      </c>
      <c r="C144" s="31"/>
      <c r="D144" s="32">
        <f t="shared" si="2"/>
        <v>1</v>
      </c>
      <c r="E144" s="32"/>
      <c r="F144" s="33" t="s">
        <v>11</v>
      </c>
      <c r="G144" s="33"/>
      <c r="H144" s="16">
        <v>42626</v>
      </c>
      <c r="I144" s="16">
        <v>42627</v>
      </c>
      <c r="J144" s="18" t="s">
        <v>647</v>
      </c>
      <c r="K144" s="18"/>
      <c r="L144" s="30">
        <v>561</v>
      </c>
      <c r="M144" s="30"/>
    </row>
    <row r="145" spans="1:13" ht="45" customHeight="1">
      <c r="A145" s="7" t="s">
        <v>18</v>
      </c>
      <c r="B145" s="31" t="s">
        <v>723</v>
      </c>
      <c r="C145" s="31"/>
      <c r="D145" s="32">
        <f t="shared" si="2"/>
        <v>1</v>
      </c>
      <c r="E145" s="32"/>
      <c r="F145" s="33" t="s">
        <v>28</v>
      </c>
      <c r="G145" s="33"/>
      <c r="H145" s="16">
        <v>42620</v>
      </c>
      <c r="I145" s="16">
        <v>42620</v>
      </c>
      <c r="J145" s="18" t="s">
        <v>647</v>
      </c>
      <c r="K145" s="18"/>
      <c r="L145" s="30">
        <v>242</v>
      </c>
      <c r="M145" s="30"/>
    </row>
    <row r="146" spans="1:13" ht="45" customHeight="1">
      <c r="A146" s="7" t="s">
        <v>18</v>
      </c>
      <c r="B146" s="31" t="s">
        <v>725</v>
      </c>
      <c r="C146" s="31"/>
      <c r="D146" s="32">
        <f t="shared" si="2"/>
        <v>1</v>
      </c>
      <c r="E146" s="32"/>
      <c r="F146" s="33" t="s">
        <v>28</v>
      </c>
      <c r="G146" s="33"/>
      <c r="H146" s="16">
        <v>42622</v>
      </c>
      <c r="I146" s="16">
        <v>42622</v>
      </c>
      <c r="J146" s="18" t="s">
        <v>647</v>
      </c>
      <c r="K146" s="18"/>
      <c r="L146" s="30">
        <v>105</v>
      </c>
      <c r="M146" s="30"/>
    </row>
    <row r="147" spans="1:13" ht="45" customHeight="1">
      <c r="A147" s="7" t="s">
        <v>18</v>
      </c>
      <c r="B147" s="31" t="s">
        <v>726</v>
      </c>
      <c r="C147" s="31"/>
      <c r="D147" s="32">
        <f t="shared" si="2"/>
        <v>1</v>
      </c>
      <c r="E147" s="32"/>
      <c r="F147" s="33" t="s">
        <v>11</v>
      </c>
      <c r="G147" s="33"/>
      <c r="H147" s="16">
        <v>42626</v>
      </c>
      <c r="I147" s="16">
        <v>42627</v>
      </c>
      <c r="J147" s="18" t="s">
        <v>647</v>
      </c>
      <c r="K147" s="18"/>
      <c r="L147" s="30">
        <v>3542</v>
      </c>
      <c r="M147" s="30"/>
    </row>
    <row r="148" spans="1:13" ht="45" customHeight="1">
      <c r="A148" s="7" t="s">
        <v>18</v>
      </c>
      <c r="B148" s="31" t="s">
        <v>727</v>
      </c>
      <c r="C148" s="31"/>
      <c r="D148" s="32">
        <f t="shared" si="2"/>
        <v>1</v>
      </c>
      <c r="E148" s="32"/>
      <c r="F148" s="33" t="s">
        <v>11</v>
      </c>
      <c r="G148" s="33"/>
      <c r="H148" s="16">
        <v>42657</v>
      </c>
      <c r="I148" s="16">
        <v>42657</v>
      </c>
      <c r="J148" s="18" t="s">
        <v>647</v>
      </c>
      <c r="K148" s="18"/>
      <c r="L148" s="30">
        <v>2171.6999999999998</v>
      </c>
      <c r="M148" s="30"/>
    </row>
    <row r="149" spans="1:13" ht="45" customHeight="1">
      <c r="A149" s="7" t="s">
        <v>18</v>
      </c>
      <c r="B149" s="31" t="str">
        <f t="shared" ref="B149:B160" si="3">+A149</f>
        <v>Consejo Municipal de Protección Ciudadana y Vialidades</v>
      </c>
      <c r="C149" s="31"/>
      <c r="D149" s="32">
        <f t="shared" si="2"/>
        <v>1</v>
      </c>
      <c r="E149" s="32"/>
      <c r="F149" s="33" t="s">
        <v>11</v>
      </c>
      <c r="G149" s="33"/>
      <c r="H149" s="16">
        <v>42681</v>
      </c>
      <c r="I149" s="16" t="e">
        <f>+#REF!</f>
        <v>#REF!</v>
      </c>
      <c r="J149" s="18" t="s">
        <v>647</v>
      </c>
      <c r="K149" s="18"/>
      <c r="L149" s="30">
        <v>3441.5</v>
      </c>
      <c r="M149" s="30"/>
    </row>
    <row r="150" spans="1:13" ht="45" customHeight="1">
      <c r="A150" s="7" t="s">
        <v>18</v>
      </c>
      <c r="B150" s="31" t="str">
        <f t="shared" si="3"/>
        <v>Consejo Municipal de Protección Ciudadana y Vialidades</v>
      </c>
      <c r="C150" s="31"/>
      <c r="D150" s="32">
        <f t="shared" si="2"/>
        <v>1</v>
      </c>
      <c r="E150" s="32"/>
      <c r="F150" s="33" t="s">
        <v>11</v>
      </c>
      <c r="G150" s="33"/>
      <c r="H150" s="16">
        <v>42689</v>
      </c>
      <c r="I150" s="16" t="e">
        <f>+#REF!</f>
        <v>#REF!</v>
      </c>
      <c r="J150" s="18" t="s">
        <v>647</v>
      </c>
      <c r="K150" s="18"/>
      <c r="L150" s="30">
        <v>3441.5</v>
      </c>
      <c r="M150" s="30"/>
    </row>
    <row r="151" spans="1:13" ht="45" customHeight="1">
      <c r="A151" s="7" t="s">
        <v>18</v>
      </c>
      <c r="B151" s="31" t="str">
        <f t="shared" si="3"/>
        <v>Consejo Municipal de Protección Ciudadana y Vialidades</v>
      </c>
      <c r="C151" s="31"/>
      <c r="D151" s="32">
        <f t="shared" si="2"/>
        <v>1</v>
      </c>
      <c r="E151" s="32"/>
      <c r="F151" s="33" t="s">
        <v>28</v>
      </c>
      <c r="G151" s="33"/>
      <c r="H151" s="16">
        <v>42718</v>
      </c>
      <c r="I151" s="16">
        <v>42718</v>
      </c>
      <c r="J151" s="18" t="s">
        <v>647</v>
      </c>
      <c r="K151" s="18"/>
      <c r="L151" s="30">
        <v>321</v>
      </c>
      <c r="M151" s="30"/>
    </row>
    <row r="152" spans="1:13" ht="45" customHeight="1">
      <c r="A152" s="7" t="s">
        <v>18</v>
      </c>
      <c r="B152" s="31" t="str">
        <f t="shared" si="3"/>
        <v>Consejo Municipal de Protección Ciudadana y Vialidades</v>
      </c>
      <c r="C152" s="31"/>
      <c r="D152" s="32">
        <f t="shared" si="2"/>
        <v>1</v>
      </c>
      <c r="E152" s="32"/>
      <c r="F152" s="33" t="s">
        <v>28</v>
      </c>
      <c r="G152" s="33"/>
      <c r="H152" s="16">
        <v>42716</v>
      </c>
      <c r="I152" s="16" t="e">
        <f>+#REF!</f>
        <v>#REF!</v>
      </c>
      <c r="J152" s="18" t="s">
        <v>647</v>
      </c>
      <c r="K152" s="18"/>
      <c r="L152" s="30">
        <v>188</v>
      </c>
      <c r="M152" s="30"/>
    </row>
    <row r="153" spans="1:13" ht="45" customHeight="1">
      <c r="A153" s="7" t="s">
        <v>18</v>
      </c>
      <c r="B153" s="31" t="str">
        <f t="shared" si="3"/>
        <v>Consejo Municipal de Protección Ciudadana y Vialidades</v>
      </c>
      <c r="C153" s="31"/>
      <c r="D153" s="32">
        <f t="shared" si="2"/>
        <v>1</v>
      </c>
      <c r="E153" s="32"/>
      <c r="F153" s="33" t="s">
        <v>11</v>
      </c>
      <c r="G153" s="33"/>
      <c r="H153" s="16">
        <v>42719</v>
      </c>
      <c r="I153" s="16">
        <v>42719</v>
      </c>
      <c r="J153" s="18" t="s">
        <v>647</v>
      </c>
      <c r="K153" s="18"/>
      <c r="L153" s="30">
        <v>1543</v>
      </c>
      <c r="M153" s="30"/>
    </row>
    <row r="154" spans="1:13" ht="45" customHeight="1">
      <c r="A154" s="7" t="s">
        <v>18</v>
      </c>
      <c r="B154" s="31" t="str">
        <f t="shared" si="3"/>
        <v>Consejo Municipal de Protección Ciudadana y Vialidades</v>
      </c>
      <c r="C154" s="31"/>
      <c r="D154" s="32">
        <f t="shared" si="2"/>
        <v>1</v>
      </c>
      <c r="E154" s="32"/>
      <c r="F154" s="33" t="s">
        <v>11</v>
      </c>
      <c r="G154" s="33"/>
      <c r="H154" s="16">
        <v>42718</v>
      </c>
      <c r="I154" s="16" t="e">
        <f>+#REF!</f>
        <v>#REF!</v>
      </c>
      <c r="J154" s="18" t="s">
        <v>647</v>
      </c>
      <c r="K154" s="18"/>
      <c r="L154" s="30">
        <v>1618</v>
      </c>
      <c r="M154" s="30"/>
    </row>
    <row r="155" spans="1:13" ht="45" customHeight="1">
      <c r="A155" s="7" t="s">
        <v>18</v>
      </c>
      <c r="B155" s="31" t="str">
        <f t="shared" si="3"/>
        <v>Consejo Municipal de Protección Ciudadana y Vialidades</v>
      </c>
      <c r="C155" s="31"/>
      <c r="D155" s="32">
        <f t="shared" si="2"/>
        <v>1</v>
      </c>
      <c r="E155" s="32"/>
      <c r="F155" s="33" t="s">
        <v>11</v>
      </c>
      <c r="G155" s="33"/>
      <c r="H155" s="16">
        <v>42713</v>
      </c>
      <c r="I155" s="16">
        <v>42713</v>
      </c>
      <c r="J155" s="18" t="s">
        <v>647</v>
      </c>
      <c r="K155" s="18"/>
      <c r="L155" s="30">
        <v>1713</v>
      </c>
      <c r="M155" s="30"/>
    </row>
    <row r="156" spans="1:13" ht="45" customHeight="1">
      <c r="A156" s="7" t="s">
        <v>18</v>
      </c>
      <c r="B156" s="31" t="str">
        <f t="shared" si="3"/>
        <v>Consejo Municipal de Protección Ciudadana y Vialidades</v>
      </c>
      <c r="C156" s="31"/>
      <c r="D156" s="32">
        <f t="shared" si="2"/>
        <v>1</v>
      </c>
      <c r="E156" s="32"/>
      <c r="F156" s="33" t="s">
        <v>28</v>
      </c>
      <c r="G156" s="33"/>
      <c r="H156" s="16">
        <v>42718</v>
      </c>
      <c r="I156" s="16">
        <v>42718</v>
      </c>
      <c r="J156" s="18" t="s">
        <v>647</v>
      </c>
      <c r="K156" s="18"/>
      <c r="L156" s="30">
        <v>169.5</v>
      </c>
      <c r="M156" s="30"/>
    </row>
    <row r="157" spans="1:13" ht="45" customHeight="1">
      <c r="A157" s="7" t="s">
        <v>18</v>
      </c>
      <c r="B157" s="31" t="str">
        <f t="shared" si="3"/>
        <v>Consejo Municipal de Protección Ciudadana y Vialidades</v>
      </c>
      <c r="C157" s="31"/>
      <c r="D157" s="32">
        <f t="shared" si="2"/>
        <v>1</v>
      </c>
      <c r="E157" s="32"/>
      <c r="F157" s="33" t="s">
        <v>28</v>
      </c>
      <c r="G157" s="33"/>
      <c r="H157" s="16">
        <v>42716</v>
      </c>
      <c r="I157" s="16" t="e">
        <f>+#REF!</f>
        <v>#REF!</v>
      </c>
      <c r="J157" s="18" t="s">
        <v>647</v>
      </c>
      <c r="K157" s="18"/>
      <c r="L157" s="30">
        <v>81</v>
      </c>
      <c r="M157" s="30"/>
    </row>
    <row r="158" spans="1:13" ht="45" customHeight="1">
      <c r="A158" s="7" t="s">
        <v>18</v>
      </c>
      <c r="B158" s="31" t="str">
        <f t="shared" si="3"/>
        <v>Consejo Municipal de Protección Ciudadana y Vialidades</v>
      </c>
      <c r="C158" s="31"/>
      <c r="D158" s="32">
        <f t="shared" si="2"/>
        <v>1</v>
      </c>
      <c r="E158" s="32"/>
      <c r="F158" s="33" t="s">
        <v>11</v>
      </c>
      <c r="G158" s="33"/>
      <c r="H158" s="16">
        <v>42719</v>
      </c>
      <c r="I158" s="16">
        <v>42719</v>
      </c>
      <c r="J158" s="18" t="s">
        <v>647</v>
      </c>
      <c r="K158" s="18"/>
      <c r="L158" s="30">
        <v>270</v>
      </c>
      <c r="M158" s="30"/>
    </row>
    <row r="159" spans="1:13" ht="45" customHeight="1">
      <c r="A159" s="7" t="s">
        <v>18</v>
      </c>
      <c r="B159" s="31" t="str">
        <f t="shared" si="3"/>
        <v>Consejo Municipal de Protección Ciudadana y Vialidades</v>
      </c>
      <c r="C159" s="31"/>
      <c r="D159" s="32">
        <f t="shared" si="2"/>
        <v>1</v>
      </c>
      <c r="E159" s="32"/>
      <c r="F159" s="33" t="s">
        <v>11</v>
      </c>
      <c r="G159" s="33"/>
      <c r="H159" s="16">
        <v>42718</v>
      </c>
      <c r="I159" s="16" t="e">
        <f>+#REF!</f>
        <v>#REF!</v>
      </c>
      <c r="J159" s="18" t="s">
        <v>647</v>
      </c>
      <c r="K159" s="18"/>
      <c r="L159" s="30">
        <v>175.5</v>
      </c>
      <c r="M159" s="30"/>
    </row>
    <row r="160" spans="1:13" ht="45" customHeight="1">
      <c r="A160" s="7" t="s">
        <v>18</v>
      </c>
      <c r="B160" s="31" t="str">
        <f t="shared" si="3"/>
        <v>Consejo Municipal de Protección Ciudadana y Vialidades</v>
      </c>
      <c r="C160" s="31"/>
      <c r="D160" s="32">
        <f t="shared" si="2"/>
        <v>1</v>
      </c>
      <c r="E160" s="32"/>
      <c r="F160" s="33" t="s">
        <v>11</v>
      </c>
      <c r="G160" s="33"/>
      <c r="H160" s="16">
        <v>42713</v>
      </c>
      <c r="I160" s="16">
        <v>42713</v>
      </c>
      <c r="J160" s="18" t="s">
        <v>647</v>
      </c>
      <c r="K160" s="18"/>
      <c r="L160" s="30">
        <v>198</v>
      </c>
      <c r="M160" s="30"/>
    </row>
    <row r="161" spans="1:13" ht="45" customHeight="1">
      <c r="A161" s="7" t="s">
        <v>18</v>
      </c>
      <c r="B161" s="31" t="s">
        <v>728</v>
      </c>
      <c r="C161" s="31"/>
      <c r="D161" s="32">
        <f t="shared" si="2"/>
        <v>1</v>
      </c>
      <c r="E161" s="32"/>
      <c r="F161" s="33" t="s">
        <v>28</v>
      </c>
      <c r="G161" s="33"/>
      <c r="H161" s="16">
        <v>42703</v>
      </c>
      <c r="I161" s="16">
        <v>42703</v>
      </c>
      <c r="J161" s="18" t="s">
        <v>647</v>
      </c>
      <c r="K161" s="18"/>
      <c r="L161" s="30">
        <v>188</v>
      </c>
      <c r="M161" s="30"/>
    </row>
    <row r="162" spans="1:13" ht="45" customHeight="1">
      <c r="A162" s="7" t="s">
        <v>18</v>
      </c>
      <c r="B162" s="31" t="s">
        <v>729</v>
      </c>
      <c r="C162" s="31"/>
      <c r="D162" s="32">
        <f t="shared" si="2"/>
        <v>1</v>
      </c>
      <c r="E162" s="32"/>
      <c r="F162" s="33" t="s">
        <v>28</v>
      </c>
      <c r="G162" s="33"/>
      <c r="H162" s="16">
        <v>42703</v>
      </c>
      <c r="I162" s="16">
        <v>42703</v>
      </c>
      <c r="J162" s="18" t="s">
        <v>647</v>
      </c>
      <c r="K162" s="18"/>
      <c r="L162" s="30">
        <v>136</v>
      </c>
      <c r="M162" s="30"/>
    </row>
    <row r="163" spans="1:13" ht="45" customHeight="1">
      <c r="A163" s="7" t="s">
        <v>18</v>
      </c>
      <c r="B163" s="31" t="s">
        <v>730</v>
      </c>
      <c r="C163" s="31"/>
      <c r="D163" s="32">
        <f t="shared" si="2"/>
        <v>1</v>
      </c>
      <c r="E163" s="32"/>
      <c r="F163" s="33" t="s">
        <v>11</v>
      </c>
      <c r="G163" s="33"/>
      <c r="H163" s="16">
        <v>42657</v>
      </c>
      <c r="I163" s="16">
        <v>42657</v>
      </c>
      <c r="J163" s="18" t="s">
        <v>647</v>
      </c>
      <c r="K163" s="18"/>
      <c r="L163" s="30">
        <v>860</v>
      </c>
      <c r="M163" s="30"/>
    </row>
    <row r="164" spans="1:13" ht="45" customHeight="1">
      <c r="A164" s="7" t="s">
        <v>18</v>
      </c>
      <c r="B164" s="31" t="s">
        <v>731</v>
      </c>
      <c r="C164" s="31"/>
      <c r="D164" s="32">
        <f t="shared" si="2"/>
        <v>1</v>
      </c>
      <c r="E164" s="32"/>
      <c r="F164" s="33" t="s">
        <v>11</v>
      </c>
      <c r="G164" s="33"/>
      <c r="H164" s="16">
        <v>42689</v>
      </c>
      <c r="I164" s="16">
        <v>42689</v>
      </c>
      <c r="J164" s="18" t="s">
        <v>647</v>
      </c>
      <c r="K164" s="18"/>
      <c r="L164" s="30">
        <v>520</v>
      </c>
      <c r="M164" s="30"/>
    </row>
    <row r="165" spans="1:13" ht="45" customHeight="1">
      <c r="A165" s="7" t="s">
        <v>18</v>
      </c>
      <c r="B165" s="31" t="s">
        <v>732</v>
      </c>
      <c r="C165" s="31"/>
      <c r="D165" s="32">
        <f t="shared" si="2"/>
        <v>1</v>
      </c>
      <c r="E165" s="32"/>
      <c r="F165" s="33" t="s">
        <v>11</v>
      </c>
      <c r="G165" s="33"/>
      <c r="H165" s="16">
        <v>42688</v>
      </c>
      <c r="I165" s="16">
        <v>42689</v>
      </c>
      <c r="J165" s="18" t="s">
        <v>647</v>
      </c>
      <c r="K165" s="18"/>
      <c r="L165" s="30">
        <v>1777</v>
      </c>
      <c r="M165" s="30"/>
    </row>
    <row r="166" spans="1:13" ht="45" customHeight="1">
      <c r="A166" s="7" t="s">
        <v>18</v>
      </c>
      <c r="B166" s="31" t="s">
        <v>733</v>
      </c>
      <c r="C166" s="31"/>
      <c r="D166" s="32">
        <f t="shared" si="2"/>
        <v>1</v>
      </c>
      <c r="E166" s="32"/>
      <c r="F166" s="33" t="s">
        <v>11</v>
      </c>
      <c r="G166" s="33"/>
      <c r="H166" s="16">
        <v>42696</v>
      </c>
      <c r="I166" s="16">
        <v>42696</v>
      </c>
      <c r="J166" s="18" t="s">
        <v>647</v>
      </c>
      <c r="K166" s="18"/>
      <c r="L166" s="30">
        <v>188</v>
      </c>
      <c r="M166" s="30"/>
    </row>
    <row r="167" spans="1:13" ht="45" customHeight="1">
      <c r="A167" s="7" t="s">
        <v>18</v>
      </c>
      <c r="B167" s="31" t="s">
        <v>732</v>
      </c>
      <c r="C167" s="31"/>
      <c r="D167" s="32">
        <f t="shared" si="2"/>
        <v>1</v>
      </c>
      <c r="E167" s="32"/>
      <c r="F167" s="33" t="s">
        <v>11</v>
      </c>
      <c r="G167" s="33"/>
      <c r="H167" s="16">
        <v>42688</v>
      </c>
      <c r="I167" s="16">
        <v>42688</v>
      </c>
      <c r="J167" s="18" t="s">
        <v>647</v>
      </c>
      <c r="K167" s="18"/>
      <c r="L167" s="30">
        <v>1412</v>
      </c>
      <c r="M167" s="30"/>
    </row>
    <row r="168" spans="1:13" ht="45" customHeight="1">
      <c r="A168" s="7" t="s">
        <v>18</v>
      </c>
      <c r="B168" s="31" t="s">
        <v>732</v>
      </c>
      <c r="C168" s="31"/>
      <c r="D168" s="32">
        <f t="shared" si="2"/>
        <v>1</v>
      </c>
      <c r="E168" s="32"/>
      <c r="F168" s="33" t="s">
        <v>11</v>
      </c>
      <c r="G168" s="33"/>
      <c r="H168" s="16">
        <v>42688</v>
      </c>
      <c r="I168" s="16">
        <v>42688</v>
      </c>
      <c r="J168" s="18" t="s">
        <v>647</v>
      </c>
      <c r="K168" s="18"/>
      <c r="L168" s="30">
        <v>580</v>
      </c>
      <c r="M168" s="30"/>
    </row>
    <row r="169" spans="1:13" ht="45" customHeight="1">
      <c r="A169" s="7" t="s">
        <v>18</v>
      </c>
      <c r="B169" s="31" t="s">
        <v>731</v>
      </c>
      <c r="C169" s="31"/>
      <c r="D169" s="32">
        <f t="shared" si="2"/>
        <v>1</v>
      </c>
      <c r="E169" s="32"/>
      <c r="F169" s="33" t="s">
        <v>11</v>
      </c>
      <c r="G169" s="33"/>
      <c r="H169" s="16">
        <v>42689</v>
      </c>
      <c r="I169" s="16">
        <v>42689</v>
      </c>
      <c r="J169" s="18" t="s">
        <v>647</v>
      </c>
      <c r="K169" s="18"/>
      <c r="L169" s="30">
        <v>287</v>
      </c>
      <c r="M169" s="30"/>
    </row>
    <row r="170" spans="1:13" ht="45" customHeight="1">
      <c r="A170" s="7" t="s">
        <v>18</v>
      </c>
      <c r="B170" s="31" t="s">
        <v>732</v>
      </c>
      <c r="C170" s="31"/>
      <c r="D170" s="32">
        <f t="shared" si="2"/>
        <v>1</v>
      </c>
      <c r="E170" s="32"/>
      <c r="F170" s="33" t="s">
        <v>11</v>
      </c>
      <c r="G170" s="33"/>
      <c r="H170" s="16">
        <v>42688</v>
      </c>
      <c r="I170" s="16">
        <v>42689</v>
      </c>
      <c r="J170" s="18" t="s">
        <v>647</v>
      </c>
      <c r="K170" s="18"/>
      <c r="L170" s="30">
        <v>504.9</v>
      </c>
      <c r="M170" s="30"/>
    </row>
    <row r="171" spans="1:13" ht="45" customHeight="1">
      <c r="A171" s="7" t="s">
        <v>18</v>
      </c>
      <c r="B171" s="31" t="s">
        <v>732</v>
      </c>
      <c r="C171" s="31"/>
      <c r="D171" s="32">
        <f t="shared" si="2"/>
        <v>1</v>
      </c>
      <c r="E171" s="32"/>
      <c r="F171" s="33" t="s">
        <v>11</v>
      </c>
      <c r="G171" s="33"/>
      <c r="H171" s="16">
        <v>42688</v>
      </c>
      <c r="I171" s="16">
        <v>42688</v>
      </c>
      <c r="J171" s="18" t="s">
        <v>647</v>
      </c>
      <c r="K171" s="18"/>
      <c r="L171" s="30">
        <v>385</v>
      </c>
      <c r="M171" s="30"/>
    </row>
    <row r="172" spans="1:13" ht="45" customHeight="1">
      <c r="A172" s="7" t="s">
        <v>18</v>
      </c>
      <c r="B172" s="31" t="s">
        <v>732</v>
      </c>
      <c r="C172" s="31"/>
      <c r="D172" s="32">
        <f t="shared" si="2"/>
        <v>1</v>
      </c>
      <c r="E172" s="32"/>
      <c r="F172" s="33" t="s">
        <v>11</v>
      </c>
      <c r="G172" s="33"/>
      <c r="H172" s="16">
        <v>42688</v>
      </c>
      <c r="I172" s="16">
        <v>42688</v>
      </c>
      <c r="J172" s="18" t="s">
        <v>647</v>
      </c>
      <c r="K172" s="18"/>
      <c r="L172" s="30">
        <v>379</v>
      </c>
      <c r="M172" s="30"/>
    </row>
    <row r="173" spans="1:13" ht="45" customHeight="1">
      <c r="A173" s="7" t="s">
        <v>75</v>
      </c>
      <c r="B173" s="31" t="s">
        <v>13</v>
      </c>
      <c r="C173" s="31"/>
      <c r="D173" s="32">
        <f t="shared" si="2"/>
        <v>1</v>
      </c>
      <c r="E173" s="32"/>
      <c r="F173" s="33" t="s">
        <v>14</v>
      </c>
      <c r="G173" s="33"/>
      <c r="H173" s="16">
        <v>42376</v>
      </c>
      <c r="I173" s="16">
        <v>42376</v>
      </c>
      <c r="J173" s="18" t="s">
        <v>647</v>
      </c>
      <c r="K173" s="18"/>
      <c r="L173" s="30">
        <v>1315</v>
      </c>
      <c r="M173" s="30"/>
    </row>
    <row r="174" spans="1:13" ht="45" customHeight="1">
      <c r="A174" s="7" t="s">
        <v>75</v>
      </c>
      <c r="B174" s="31" t="s">
        <v>734</v>
      </c>
      <c r="C174" s="31"/>
      <c r="D174" s="32">
        <f t="shared" si="2"/>
        <v>1</v>
      </c>
      <c r="E174" s="32"/>
      <c r="F174" s="33" t="s">
        <v>28</v>
      </c>
      <c r="G174" s="33"/>
      <c r="H174" s="16">
        <v>42382</v>
      </c>
      <c r="I174" s="16">
        <v>42382</v>
      </c>
      <c r="J174" s="18" t="s">
        <v>647</v>
      </c>
      <c r="K174" s="18"/>
      <c r="L174" s="30">
        <v>358</v>
      </c>
      <c r="M174" s="30"/>
    </row>
    <row r="175" spans="1:13" ht="45" customHeight="1">
      <c r="A175" s="7" t="s">
        <v>75</v>
      </c>
      <c r="B175" s="31" t="s">
        <v>735</v>
      </c>
      <c r="C175" s="31"/>
      <c r="D175" s="32">
        <f t="shared" si="2"/>
        <v>1</v>
      </c>
      <c r="E175" s="32"/>
      <c r="F175" s="33" t="s">
        <v>28</v>
      </c>
      <c r="G175" s="33"/>
      <c r="H175" s="16">
        <v>42389</v>
      </c>
      <c r="I175" s="16">
        <v>42389</v>
      </c>
      <c r="J175" s="18" t="s">
        <v>647</v>
      </c>
      <c r="K175" s="18"/>
      <c r="L175" s="30">
        <v>949</v>
      </c>
      <c r="M175" s="30"/>
    </row>
    <row r="176" spans="1:13" ht="45" customHeight="1">
      <c r="A176" s="7" t="s">
        <v>75</v>
      </c>
      <c r="B176" s="31" t="s">
        <v>736</v>
      </c>
      <c r="C176" s="31"/>
      <c r="D176" s="32">
        <f t="shared" si="2"/>
        <v>1</v>
      </c>
      <c r="E176" s="32"/>
      <c r="F176" s="33" t="s">
        <v>28</v>
      </c>
      <c r="G176" s="33"/>
      <c r="H176" s="16">
        <v>42384</v>
      </c>
      <c r="I176" s="16">
        <v>42384</v>
      </c>
      <c r="J176" s="18" t="s">
        <v>647</v>
      </c>
      <c r="K176" s="18"/>
      <c r="L176" s="30">
        <v>684</v>
      </c>
      <c r="M176" s="30"/>
    </row>
    <row r="177" spans="1:13" ht="45" customHeight="1">
      <c r="A177" s="7" t="s">
        <v>75</v>
      </c>
      <c r="B177" s="31" t="s">
        <v>737</v>
      </c>
      <c r="C177" s="31"/>
      <c r="D177" s="32">
        <f t="shared" si="2"/>
        <v>1</v>
      </c>
      <c r="E177" s="32"/>
      <c r="F177" s="33" t="s">
        <v>11</v>
      </c>
      <c r="G177" s="33"/>
      <c r="H177" s="16">
        <v>42375</v>
      </c>
      <c r="I177" s="16">
        <v>42375</v>
      </c>
      <c r="J177" s="18" t="s">
        <v>647</v>
      </c>
      <c r="K177" s="18"/>
      <c r="L177" s="30">
        <v>1748</v>
      </c>
      <c r="M177" s="30"/>
    </row>
    <row r="178" spans="1:13" ht="45" customHeight="1">
      <c r="A178" s="7" t="s">
        <v>75</v>
      </c>
      <c r="B178" s="31" t="s">
        <v>738</v>
      </c>
      <c r="C178" s="31"/>
      <c r="D178" s="32">
        <f t="shared" si="2"/>
        <v>1</v>
      </c>
      <c r="E178" s="32"/>
      <c r="F178" s="33" t="s">
        <v>11</v>
      </c>
      <c r="G178" s="33"/>
      <c r="H178" s="16">
        <v>42388</v>
      </c>
      <c r="I178" s="16">
        <v>42388</v>
      </c>
      <c r="J178" s="18" t="s">
        <v>647</v>
      </c>
      <c r="K178" s="18"/>
      <c r="L178" s="30">
        <v>408</v>
      </c>
      <c r="M178" s="30"/>
    </row>
    <row r="179" spans="1:13" ht="45" customHeight="1">
      <c r="A179" s="7" t="s">
        <v>75</v>
      </c>
      <c r="B179" s="31" t="s">
        <v>737</v>
      </c>
      <c r="C179" s="31"/>
      <c r="D179" s="32">
        <f t="shared" si="2"/>
        <v>1</v>
      </c>
      <c r="E179" s="32"/>
      <c r="F179" s="33" t="s">
        <v>11</v>
      </c>
      <c r="G179" s="33"/>
      <c r="H179" s="16">
        <v>42375</v>
      </c>
      <c r="I179" s="16">
        <v>42375</v>
      </c>
      <c r="J179" s="18" t="s">
        <v>647</v>
      </c>
      <c r="K179" s="18"/>
      <c r="L179" s="30">
        <v>128</v>
      </c>
      <c r="M179" s="30"/>
    </row>
    <row r="180" spans="1:13" ht="45" customHeight="1">
      <c r="A180" s="7" t="s">
        <v>75</v>
      </c>
      <c r="B180" s="31" t="s">
        <v>735</v>
      </c>
      <c r="C180" s="31"/>
      <c r="D180" s="32">
        <f t="shared" si="2"/>
        <v>1</v>
      </c>
      <c r="E180" s="32"/>
      <c r="F180" s="33" t="s">
        <v>28</v>
      </c>
      <c r="G180" s="33"/>
      <c r="H180" s="16">
        <v>42389</v>
      </c>
      <c r="I180" s="16">
        <v>42389</v>
      </c>
      <c r="J180" s="18" t="s">
        <v>647</v>
      </c>
      <c r="K180" s="18"/>
      <c r="L180" s="30">
        <v>161</v>
      </c>
      <c r="M180" s="30"/>
    </row>
    <row r="181" spans="1:13" ht="45" customHeight="1">
      <c r="A181" s="7" t="s">
        <v>75</v>
      </c>
      <c r="B181" s="31" t="s">
        <v>736</v>
      </c>
      <c r="C181" s="31"/>
      <c r="D181" s="32">
        <f t="shared" si="2"/>
        <v>1</v>
      </c>
      <c r="E181" s="32"/>
      <c r="F181" s="33" t="s">
        <v>28</v>
      </c>
      <c r="G181" s="33"/>
      <c r="H181" s="16">
        <v>42384</v>
      </c>
      <c r="I181" s="16">
        <v>42384</v>
      </c>
      <c r="J181" s="18" t="s">
        <v>647</v>
      </c>
      <c r="K181" s="18"/>
      <c r="L181" s="30">
        <v>587</v>
      </c>
      <c r="M181" s="30"/>
    </row>
    <row r="182" spans="1:13" ht="45" customHeight="1">
      <c r="A182" s="7" t="s">
        <v>75</v>
      </c>
      <c r="B182" s="31" t="s">
        <v>13</v>
      </c>
      <c r="C182" s="31"/>
      <c r="D182" s="32">
        <f t="shared" si="2"/>
        <v>1</v>
      </c>
      <c r="E182" s="32"/>
      <c r="F182" s="33" t="s">
        <v>14</v>
      </c>
      <c r="G182" s="33"/>
      <c r="H182" s="16">
        <v>42384</v>
      </c>
      <c r="I182" s="16">
        <v>42384</v>
      </c>
      <c r="J182" s="18" t="s">
        <v>647</v>
      </c>
      <c r="K182" s="18"/>
      <c r="L182" s="30">
        <v>719</v>
      </c>
      <c r="M182" s="30"/>
    </row>
    <row r="183" spans="1:13" ht="45" customHeight="1">
      <c r="A183" s="7" t="s">
        <v>75</v>
      </c>
      <c r="B183" s="31" t="s">
        <v>739</v>
      </c>
      <c r="C183" s="31"/>
      <c r="D183" s="32">
        <f t="shared" si="2"/>
        <v>1</v>
      </c>
      <c r="E183" s="32"/>
      <c r="F183" s="33" t="s">
        <v>28</v>
      </c>
      <c r="G183" s="33"/>
      <c r="H183" s="16">
        <v>42430</v>
      </c>
      <c r="I183" s="16">
        <v>42430</v>
      </c>
      <c r="J183" s="18" t="s">
        <v>647</v>
      </c>
      <c r="K183" s="18"/>
      <c r="L183" s="30">
        <v>596.83000000000004</v>
      </c>
      <c r="M183" s="30"/>
    </row>
    <row r="184" spans="1:13" ht="45" customHeight="1">
      <c r="A184" s="7" t="s">
        <v>75</v>
      </c>
      <c r="B184" s="31" t="s">
        <v>740</v>
      </c>
      <c r="C184" s="31"/>
      <c r="D184" s="32">
        <f t="shared" si="2"/>
        <v>1</v>
      </c>
      <c r="E184" s="32"/>
      <c r="F184" s="33" t="s">
        <v>28</v>
      </c>
      <c r="G184" s="33"/>
      <c r="H184" s="16">
        <v>42419</v>
      </c>
      <c r="I184" s="16">
        <v>42419</v>
      </c>
      <c r="J184" s="18" t="s">
        <v>647</v>
      </c>
      <c r="K184" s="18"/>
      <c r="L184" s="30">
        <v>652.12</v>
      </c>
      <c r="M184" s="30"/>
    </row>
    <row r="185" spans="1:13" ht="45" customHeight="1">
      <c r="A185" s="7" t="s">
        <v>75</v>
      </c>
      <c r="B185" s="31" t="s">
        <v>741</v>
      </c>
      <c r="C185" s="31"/>
      <c r="D185" s="32">
        <f t="shared" si="2"/>
        <v>1</v>
      </c>
      <c r="E185" s="32"/>
      <c r="F185" s="33" t="s">
        <v>28</v>
      </c>
      <c r="G185" s="33"/>
      <c r="H185" s="16">
        <v>42412</v>
      </c>
      <c r="I185" s="16">
        <v>42412</v>
      </c>
      <c r="J185" s="18" t="s">
        <v>647</v>
      </c>
      <c r="K185" s="18"/>
      <c r="L185" s="30">
        <v>128</v>
      </c>
      <c r="M185" s="30"/>
    </row>
    <row r="186" spans="1:13" ht="45" customHeight="1">
      <c r="A186" s="7" t="s">
        <v>75</v>
      </c>
      <c r="B186" s="31" t="s">
        <v>742</v>
      </c>
      <c r="C186" s="31"/>
      <c r="D186" s="32">
        <f t="shared" si="2"/>
        <v>1</v>
      </c>
      <c r="E186" s="32"/>
      <c r="F186" s="33" t="s">
        <v>28</v>
      </c>
      <c r="G186" s="33"/>
      <c r="H186" s="16">
        <v>42422</v>
      </c>
      <c r="I186" s="16">
        <v>42422</v>
      </c>
      <c r="J186" s="18" t="s">
        <v>647</v>
      </c>
      <c r="K186" s="18"/>
      <c r="L186" s="30">
        <v>638.12</v>
      </c>
      <c r="M186" s="30"/>
    </row>
    <row r="187" spans="1:13" ht="45" customHeight="1">
      <c r="A187" s="7" t="s">
        <v>75</v>
      </c>
      <c r="B187" s="31" t="s">
        <v>743</v>
      </c>
      <c r="C187" s="31"/>
      <c r="D187" s="32">
        <f t="shared" si="2"/>
        <v>1</v>
      </c>
      <c r="E187" s="32"/>
      <c r="F187" s="33" t="s">
        <v>11</v>
      </c>
      <c r="G187" s="33"/>
      <c r="H187" s="16">
        <v>42418</v>
      </c>
      <c r="I187" s="16">
        <v>42418</v>
      </c>
      <c r="J187" s="18" t="s">
        <v>647</v>
      </c>
      <c r="K187" s="18"/>
      <c r="L187" s="30">
        <v>1593</v>
      </c>
      <c r="M187" s="30"/>
    </row>
    <row r="188" spans="1:13" ht="45" customHeight="1">
      <c r="A188" s="7" t="s">
        <v>75</v>
      </c>
      <c r="B188" s="31" t="s">
        <v>744</v>
      </c>
      <c r="C188" s="31"/>
      <c r="D188" s="32">
        <f t="shared" si="2"/>
        <v>1</v>
      </c>
      <c r="E188" s="32"/>
      <c r="F188" s="33" t="s">
        <v>28</v>
      </c>
      <c r="G188" s="33"/>
      <c r="H188" s="16">
        <v>42423</v>
      </c>
      <c r="I188" s="16">
        <v>42423</v>
      </c>
      <c r="J188" s="18" t="s">
        <v>647</v>
      </c>
      <c r="K188" s="18"/>
      <c r="L188" s="30">
        <v>388</v>
      </c>
      <c r="M188" s="30"/>
    </row>
    <row r="189" spans="1:13" ht="45" customHeight="1">
      <c r="A189" s="7" t="s">
        <v>75</v>
      </c>
      <c r="B189" s="31" t="s">
        <v>739</v>
      </c>
      <c r="C189" s="31"/>
      <c r="D189" s="32">
        <f t="shared" si="2"/>
        <v>1</v>
      </c>
      <c r="E189" s="32"/>
      <c r="F189" s="33" t="s">
        <v>28</v>
      </c>
      <c r="G189" s="33"/>
      <c r="H189" s="16">
        <v>42424</v>
      </c>
      <c r="I189" s="16">
        <v>42424</v>
      </c>
      <c r="J189" s="18" t="s">
        <v>647</v>
      </c>
      <c r="K189" s="18"/>
      <c r="L189" s="30">
        <v>451</v>
      </c>
      <c r="M189" s="30"/>
    </row>
    <row r="190" spans="1:13" ht="45" customHeight="1">
      <c r="A190" s="7" t="s">
        <v>75</v>
      </c>
      <c r="B190" s="31" t="s">
        <v>739</v>
      </c>
      <c r="C190" s="31"/>
      <c r="D190" s="32">
        <f t="shared" si="2"/>
        <v>1</v>
      </c>
      <c r="E190" s="32"/>
      <c r="F190" s="33" t="s">
        <v>28</v>
      </c>
      <c r="G190" s="33"/>
      <c r="H190" s="16">
        <v>42430</v>
      </c>
      <c r="I190" s="16">
        <v>42430</v>
      </c>
      <c r="J190" s="18" t="s">
        <v>647</v>
      </c>
      <c r="K190" s="18"/>
      <c r="L190" s="30">
        <v>368.8</v>
      </c>
      <c r="M190" s="30"/>
    </row>
    <row r="191" spans="1:13" ht="45" customHeight="1">
      <c r="A191" s="7" t="s">
        <v>75</v>
      </c>
      <c r="B191" s="31" t="s">
        <v>740</v>
      </c>
      <c r="C191" s="31"/>
      <c r="D191" s="32">
        <f t="shared" si="2"/>
        <v>1</v>
      </c>
      <c r="E191" s="32"/>
      <c r="F191" s="33" t="s">
        <v>28</v>
      </c>
      <c r="G191" s="33"/>
      <c r="H191" s="16">
        <v>42419</v>
      </c>
      <c r="I191" s="16">
        <v>42419</v>
      </c>
      <c r="J191" s="18" t="s">
        <v>647</v>
      </c>
      <c r="K191" s="18"/>
      <c r="L191" s="30">
        <v>1039.98</v>
      </c>
      <c r="M191" s="30"/>
    </row>
    <row r="192" spans="1:13" ht="45" customHeight="1">
      <c r="A192" s="7" t="s">
        <v>75</v>
      </c>
      <c r="B192" s="31" t="s">
        <v>742</v>
      </c>
      <c r="C192" s="31"/>
      <c r="D192" s="32">
        <f t="shared" si="2"/>
        <v>1</v>
      </c>
      <c r="E192" s="32"/>
      <c r="F192" s="33" t="s">
        <v>28</v>
      </c>
      <c r="G192" s="33"/>
      <c r="H192" s="16">
        <v>42422</v>
      </c>
      <c r="I192" s="16">
        <v>42422</v>
      </c>
      <c r="J192" s="18" t="s">
        <v>647</v>
      </c>
      <c r="K192" s="18"/>
      <c r="L192" s="30">
        <v>253</v>
      </c>
      <c r="M192" s="30"/>
    </row>
    <row r="193" spans="1:13" ht="45" customHeight="1">
      <c r="A193" s="7" t="s">
        <v>75</v>
      </c>
      <c r="B193" s="31" t="s">
        <v>743</v>
      </c>
      <c r="C193" s="31"/>
      <c r="D193" s="32">
        <f t="shared" si="2"/>
        <v>1</v>
      </c>
      <c r="E193" s="32"/>
      <c r="F193" s="33" t="s">
        <v>11</v>
      </c>
      <c r="G193" s="33"/>
      <c r="H193" s="16">
        <v>42418</v>
      </c>
      <c r="I193" s="16">
        <v>42418</v>
      </c>
      <c r="J193" s="18" t="s">
        <v>647</v>
      </c>
      <c r="K193" s="18"/>
      <c r="L193" s="30">
        <v>107</v>
      </c>
      <c r="M193" s="30"/>
    </row>
    <row r="194" spans="1:13" ht="45" customHeight="1">
      <c r="A194" s="7" t="s">
        <v>75</v>
      </c>
      <c r="B194" s="31" t="s">
        <v>744</v>
      </c>
      <c r="C194" s="31"/>
      <c r="D194" s="32">
        <f t="shared" si="2"/>
        <v>1</v>
      </c>
      <c r="E194" s="32"/>
      <c r="F194" s="33" t="s">
        <v>28</v>
      </c>
      <c r="G194" s="33"/>
      <c r="H194" s="16">
        <v>42423</v>
      </c>
      <c r="I194" s="16">
        <v>42423</v>
      </c>
      <c r="J194" s="18" t="s">
        <v>647</v>
      </c>
      <c r="K194" s="18"/>
      <c r="L194" s="30">
        <v>445</v>
      </c>
      <c r="M194" s="30"/>
    </row>
    <row r="195" spans="1:13" ht="45" customHeight="1">
      <c r="A195" s="7" t="s">
        <v>75</v>
      </c>
      <c r="B195" s="31" t="s">
        <v>13</v>
      </c>
      <c r="C195" s="31"/>
      <c r="D195" s="32">
        <f t="shared" si="2"/>
        <v>1</v>
      </c>
      <c r="E195" s="32"/>
      <c r="F195" s="33" t="s">
        <v>14</v>
      </c>
      <c r="G195" s="33"/>
      <c r="H195" s="16">
        <v>42423</v>
      </c>
      <c r="I195" s="16">
        <v>42423</v>
      </c>
      <c r="J195" s="18" t="s">
        <v>647</v>
      </c>
      <c r="K195" s="18"/>
      <c r="L195" s="30">
        <v>1090</v>
      </c>
      <c r="M195" s="30"/>
    </row>
    <row r="196" spans="1:13" ht="45" customHeight="1">
      <c r="A196" s="7" t="s">
        <v>75</v>
      </c>
      <c r="B196" s="31" t="s">
        <v>745</v>
      </c>
      <c r="C196" s="31"/>
      <c r="D196" s="32">
        <f t="shared" si="2"/>
        <v>1</v>
      </c>
      <c r="E196" s="32"/>
      <c r="F196" s="33" t="s">
        <v>11</v>
      </c>
      <c r="G196" s="33"/>
      <c r="H196" s="16">
        <v>42389</v>
      </c>
      <c r="I196" s="16">
        <v>42389</v>
      </c>
      <c r="J196" s="18" t="s">
        <v>647</v>
      </c>
      <c r="K196" s="18"/>
      <c r="L196" s="30">
        <v>7433</v>
      </c>
      <c r="M196" s="30"/>
    </row>
    <row r="197" spans="1:13" ht="45" customHeight="1">
      <c r="A197" s="7" t="s">
        <v>75</v>
      </c>
      <c r="B197" s="31" t="s">
        <v>746</v>
      </c>
      <c r="C197" s="31"/>
      <c r="D197" s="32">
        <f t="shared" si="2"/>
        <v>1</v>
      </c>
      <c r="E197" s="32"/>
      <c r="F197" s="33" t="s">
        <v>28</v>
      </c>
      <c r="G197" s="33"/>
      <c r="H197" s="16">
        <v>42409</v>
      </c>
      <c r="I197" s="16">
        <v>42410</v>
      </c>
      <c r="J197" s="18" t="s">
        <v>647</v>
      </c>
      <c r="K197" s="18"/>
      <c r="L197" s="30">
        <v>451</v>
      </c>
      <c r="M197" s="30"/>
    </row>
    <row r="198" spans="1:13" ht="45" customHeight="1">
      <c r="A198" s="7" t="s">
        <v>75</v>
      </c>
      <c r="B198" s="31" t="s">
        <v>747</v>
      </c>
      <c r="C198" s="31"/>
      <c r="D198" s="32">
        <f t="shared" si="2"/>
        <v>1</v>
      </c>
      <c r="E198" s="32"/>
      <c r="F198" s="33" t="s">
        <v>28</v>
      </c>
      <c r="G198" s="33"/>
      <c r="H198" s="16">
        <v>42396</v>
      </c>
      <c r="I198" s="16">
        <v>42397</v>
      </c>
      <c r="J198" s="18" t="s">
        <v>647</v>
      </c>
      <c r="K198" s="18"/>
      <c r="L198" s="30">
        <v>521</v>
      </c>
      <c r="M198" s="30"/>
    </row>
    <row r="199" spans="1:13" ht="45" customHeight="1">
      <c r="A199" s="7" t="s">
        <v>75</v>
      </c>
      <c r="B199" s="31" t="s">
        <v>748</v>
      </c>
      <c r="C199" s="31"/>
      <c r="D199" s="32">
        <f t="shared" si="2"/>
        <v>1</v>
      </c>
      <c r="E199" s="32"/>
      <c r="F199" s="33" t="s">
        <v>28</v>
      </c>
      <c r="G199" s="33"/>
      <c r="H199" s="16">
        <v>42411</v>
      </c>
      <c r="I199" s="16">
        <v>42418</v>
      </c>
      <c r="J199" s="18" t="s">
        <v>647</v>
      </c>
      <c r="K199" s="18"/>
      <c r="L199" s="30">
        <v>488</v>
      </c>
      <c r="M199" s="30"/>
    </row>
    <row r="200" spans="1:13" ht="45" customHeight="1">
      <c r="A200" s="7" t="s">
        <v>75</v>
      </c>
      <c r="B200" s="31" t="s">
        <v>749</v>
      </c>
      <c r="C200" s="31"/>
      <c r="D200" s="32">
        <f t="shared" si="2"/>
        <v>1</v>
      </c>
      <c r="E200" s="32"/>
      <c r="F200" s="33" t="s">
        <v>28</v>
      </c>
      <c r="G200" s="33"/>
      <c r="H200" s="16">
        <v>42418</v>
      </c>
      <c r="I200" s="16">
        <v>42418</v>
      </c>
      <c r="J200" s="18" t="s">
        <v>647</v>
      </c>
      <c r="K200" s="18"/>
      <c r="L200" s="30">
        <v>387.99</v>
      </c>
      <c r="M200" s="30"/>
    </row>
    <row r="201" spans="1:13" ht="45" customHeight="1">
      <c r="A201" s="7" t="s">
        <v>75</v>
      </c>
      <c r="B201" s="31" t="s">
        <v>748</v>
      </c>
      <c r="C201" s="31"/>
      <c r="D201" s="32">
        <f t="shared" si="2"/>
        <v>1</v>
      </c>
      <c r="E201" s="32"/>
      <c r="F201" s="33" t="s">
        <v>28</v>
      </c>
      <c r="G201" s="33"/>
      <c r="H201" s="16">
        <v>42411</v>
      </c>
      <c r="I201" s="16">
        <v>42418</v>
      </c>
      <c r="J201" s="18" t="s">
        <v>647</v>
      </c>
      <c r="K201" s="18"/>
      <c r="L201" s="30">
        <v>191</v>
      </c>
      <c r="M201" s="30"/>
    </row>
    <row r="202" spans="1:13" ht="45" customHeight="1">
      <c r="A202" s="7" t="s">
        <v>75</v>
      </c>
      <c r="B202" s="31" t="s">
        <v>13</v>
      </c>
      <c r="C202" s="31"/>
      <c r="D202" s="32">
        <f t="shared" si="2"/>
        <v>1</v>
      </c>
      <c r="E202" s="32"/>
      <c r="F202" s="33" t="s">
        <v>14</v>
      </c>
      <c r="G202" s="33"/>
      <c r="H202" s="16">
        <v>42411</v>
      </c>
      <c r="I202" s="16">
        <v>42418</v>
      </c>
      <c r="J202" s="18" t="s">
        <v>647</v>
      </c>
      <c r="K202" s="18"/>
      <c r="L202" s="30">
        <v>1320</v>
      </c>
      <c r="M202" s="30"/>
    </row>
    <row r="203" spans="1:13" ht="45" customHeight="1">
      <c r="A203" s="7" t="s">
        <v>75</v>
      </c>
      <c r="B203" s="31" t="s">
        <v>750</v>
      </c>
      <c r="C203" s="31"/>
      <c r="D203" s="32">
        <f t="shared" si="2"/>
        <v>1</v>
      </c>
      <c r="E203" s="32"/>
      <c r="F203" s="33" t="s">
        <v>28</v>
      </c>
      <c r="G203" s="33"/>
      <c r="H203" s="16">
        <v>42415</v>
      </c>
      <c r="I203" s="16">
        <v>42415</v>
      </c>
      <c r="J203" s="18" t="s">
        <v>647</v>
      </c>
      <c r="K203" s="18"/>
      <c r="L203" s="30">
        <v>688</v>
      </c>
      <c r="M203" s="30"/>
    </row>
    <row r="204" spans="1:13" ht="45" customHeight="1">
      <c r="A204" s="7" t="s">
        <v>75</v>
      </c>
      <c r="B204" s="31" t="s">
        <v>750</v>
      </c>
      <c r="C204" s="31"/>
      <c r="D204" s="32">
        <f t="shared" si="2"/>
        <v>1</v>
      </c>
      <c r="E204" s="32"/>
      <c r="F204" s="33" t="s">
        <v>28</v>
      </c>
      <c r="G204" s="33"/>
      <c r="H204" s="16">
        <v>42415</v>
      </c>
      <c r="I204" s="16">
        <v>42415</v>
      </c>
      <c r="J204" s="18" t="s">
        <v>647</v>
      </c>
      <c r="K204" s="18"/>
      <c r="L204" s="30">
        <v>468.38</v>
      </c>
      <c r="M204" s="30"/>
    </row>
    <row r="205" spans="1:13" ht="45" customHeight="1">
      <c r="A205" s="7" t="s">
        <v>75</v>
      </c>
      <c r="B205" s="31" t="s">
        <v>751</v>
      </c>
      <c r="C205" s="31"/>
      <c r="D205" s="32">
        <f t="shared" ref="D205:D268" si="4">C205+1</f>
        <v>1</v>
      </c>
      <c r="E205" s="32"/>
      <c r="F205" s="33" t="s">
        <v>28</v>
      </c>
      <c r="G205" s="33"/>
      <c r="H205" s="16">
        <v>42398</v>
      </c>
      <c r="I205" s="16">
        <v>42398</v>
      </c>
      <c r="J205" s="18" t="s">
        <v>647</v>
      </c>
      <c r="K205" s="18"/>
      <c r="L205" s="30">
        <v>638.04</v>
      </c>
      <c r="M205" s="30"/>
    </row>
    <row r="206" spans="1:13" ht="45" customHeight="1">
      <c r="A206" s="7" t="s">
        <v>75</v>
      </c>
      <c r="B206" s="31" t="s">
        <v>751</v>
      </c>
      <c r="C206" s="31"/>
      <c r="D206" s="32">
        <f t="shared" si="4"/>
        <v>1</v>
      </c>
      <c r="E206" s="32"/>
      <c r="F206" s="33" t="s">
        <v>28</v>
      </c>
      <c r="G206" s="33"/>
      <c r="H206" s="16">
        <v>42468</v>
      </c>
      <c r="I206" s="16">
        <v>42468</v>
      </c>
      <c r="J206" s="18" t="s">
        <v>647</v>
      </c>
      <c r="K206" s="18"/>
      <c r="L206" s="30">
        <v>658.65</v>
      </c>
      <c r="M206" s="30"/>
    </row>
    <row r="207" spans="1:13" ht="45" customHeight="1">
      <c r="A207" s="7" t="s">
        <v>75</v>
      </c>
      <c r="B207" s="31" t="s">
        <v>751</v>
      </c>
      <c r="C207" s="31"/>
      <c r="D207" s="32">
        <f t="shared" si="4"/>
        <v>1</v>
      </c>
      <c r="E207" s="32"/>
      <c r="F207" s="33" t="s">
        <v>28</v>
      </c>
      <c r="G207" s="33"/>
      <c r="H207" s="16">
        <v>42468</v>
      </c>
      <c r="I207" s="16">
        <v>42468</v>
      </c>
      <c r="J207" s="18" t="s">
        <v>647</v>
      </c>
      <c r="K207" s="18"/>
      <c r="L207" s="30">
        <v>604</v>
      </c>
      <c r="M207" s="30"/>
    </row>
    <row r="208" spans="1:13" ht="45" customHeight="1">
      <c r="A208" s="7" t="s">
        <v>75</v>
      </c>
      <c r="B208" s="31" t="s">
        <v>752</v>
      </c>
      <c r="C208" s="31"/>
      <c r="D208" s="32">
        <f t="shared" si="4"/>
        <v>1</v>
      </c>
      <c r="E208" s="32"/>
      <c r="F208" s="33" t="s">
        <v>28</v>
      </c>
      <c r="G208" s="33"/>
      <c r="H208" s="16">
        <v>42415</v>
      </c>
      <c r="I208" s="16">
        <v>42417</v>
      </c>
      <c r="J208" s="18" t="s">
        <v>647</v>
      </c>
      <c r="K208" s="18"/>
      <c r="L208" s="30">
        <v>298</v>
      </c>
      <c r="M208" s="30"/>
    </row>
    <row r="209" spans="1:13" ht="45" customHeight="1">
      <c r="A209" s="7" t="s">
        <v>75</v>
      </c>
      <c r="B209" s="31" t="s">
        <v>13</v>
      </c>
      <c r="C209" s="31"/>
      <c r="D209" s="32">
        <f t="shared" si="4"/>
        <v>1</v>
      </c>
      <c r="E209" s="32"/>
      <c r="F209" s="33" t="s">
        <v>14</v>
      </c>
      <c r="G209" s="33"/>
      <c r="H209" s="16">
        <v>42415</v>
      </c>
      <c r="I209" s="16">
        <v>42415</v>
      </c>
      <c r="J209" s="18" t="s">
        <v>647</v>
      </c>
      <c r="K209" s="18"/>
      <c r="L209" s="30">
        <v>3350</v>
      </c>
      <c r="M209" s="30"/>
    </row>
    <row r="210" spans="1:13" ht="45" customHeight="1">
      <c r="A210" s="7" t="s">
        <v>75</v>
      </c>
      <c r="B210" s="31" t="s">
        <v>738</v>
      </c>
      <c r="C210" s="31"/>
      <c r="D210" s="32">
        <f t="shared" si="4"/>
        <v>1</v>
      </c>
      <c r="E210" s="32"/>
      <c r="F210" s="33" t="s">
        <v>28</v>
      </c>
      <c r="G210" s="33"/>
      <c r="H210" s="16">
        <v>42440</v>
      </c>
      <c r="I210" s="16">
        <v>42444</v>
      </c>
      <c r="J210" s="18" t="s">
        <v>647</v>
      </c>
      <c r="K210" s="18"/>
      <c r="L210" s="30">
        <v>600.22</v>
      </c>
      <c r="M210" s="30"/>
    </row>
    <row r="211" spans="1:13" ht="45" customHeight="1">
      <c r="A211" s="7" t="s">
        <v>75</v>
      </c>
      <c r="B211" s="31" t="s">
        <v>738</v>
      </c>
      <c r="C211" s="31"/>
      <c r="D211" s="32">
        <f t="shared" si="4"/>
        <v>1</v>
      </c>
      <c r="E211" s="32"/>
      <c r="F211" s="33" t="s">
        <v>28</v>
      </c>
      <c r="G211" s="33"/>
      <c r="H211" s="16">
        <v>42440</v>
      </c>
      <c r="I211" s="16">
        <v>42444</v>
      </c>
      <c r="J211" s="18" t="s">
        <v>647</v>
      </c>
      <c r="K211" s="18"/>
      <c r="L211" s="30">
        <v>398</v>
      </c>
      <c r="M211" s="30"/>
    </row>
    <row r="212" spans="1:13" ht="45" customHeight="1">
      <c r="A212" s="7" t="s">
        <v>75</v>
      </c>
      <c r="B212" s="31" t="s">
        <v>753</v>
      </c>
      <c r="C212" s="31"/>
      <c r="D212" s="32">
        <f t="shared" si="4"/>
        <v>1</v>
      </c>
      <c r="E212" s="32"/>
      <c r="F212" s="33" t="s">
        <v>28</v>
      </c>
      <c r="G212" s="33"/>
      <c r="H212" s="16">
        <v>42432</v>
      </c>
      <c r="I212" s="16">
        <v>42433</v>
      </c>
      <c r="J212" s="18" t="s">
        <v>647</v>
      </c>
      <c r="K212" s="18"/>
      <c r="L212" s="30">
        <v>561</v>
      </c>
      <c r="M212" s="30"/>
    </row>
    <row r="213" spans="1:13" ht="45" customHeight="1">
      <c r="A213" s="7" t="s">
        <v>75</v>
      </c>
      <c r="B213" s="31" t="s">
        <v>408</v>
      </c>
      <c r="C213" s="31"/>
      <c r="D213" s="32">
        <f t="shared" si="4"/>
        <v>1</v>
      </c>
      <c r="E213" s="32"/>
      <c r="F213" s="33" t="s">
        <v>28</v>
      </c>
      <c r="G213" s="33"/>
      <c r="H213" s="16">
        <v>42425</v>
      </c>
      <c r="I213" s="16">
        <v>42425</v>
      </c>
      <c r="J213" s="18" t="s">
        <v>647</v>
      </c>
      <c r="K213" s="18"/>
      <c r="L213" s="30">
        <v>538.16999999999996</v>
      </c>
      <c r="M213" s="30"/>
    </row>
    <row r="214" spans="1:13" ht="45" customHeight="1">
      <c r="A214" s="7" t="s">
        <v>75</v>
      </c>
      <c r="B214" s="31" t="s">
        <v>753</v>
      </c>
      <c r="C214" s="31"/>
      <c r="D214" s="32">
        <f t="shared" si="4"/>
        <v>1</v>
      </c>
      <c r="E214" s="32"/>
      <c r="F214" s="33" t="s">
        <v>28</v>
      </c>
      <c r="G214" s="33"/>
      <c r="H214" s="16">
        <v>42432</v>
      </c>
      <c r="I214" s="16">
        <v>42432</v>
      </c>
      <c r="J214" s="18" t="s">
        <v>647</v>
      </c>
      <c r="K214" s="18"/>
      <c r="L214" s="30">
        <v>361</v>
      </c>
      <c r="M214" s="30"/>
    </row>
    <row r="215" spans="1:13" ht="45" customHeight="1">
      <c r="A215" s="7" t="s">
        <v>75</v>
      </c>
      <c r="B215" s="31" t="s">
        <v>754</v>
      </c>
      <c r="C215" s="31"/>
      <c r="D215" s="32">
        <f t="shared" si="4"/>
        <v>1</v>
      </c>
      <c r="E215" s="32"/>
      <c r="F215" s="33" t="s">
        <v>28</v>
      </c>
      <c r="G215" s="33"/>
      <c r="H215" s="16">
        <v>42452</v>
      </c>
      <c r="I215" s="16">
        <v>42452</v>
      </c>
      <c r="J215" s="18" t="s">
        <v>647</v>
      </c>
      <c r="K215" s="18"/>
      <c r="L215" s="30">
        <v>321</v>
      </c>
      <c r="M215" s="30"/>
    </row>
    <row r="216" spans="1:13" ht="45" customHeight="1">
      <c r="A216" s="7" t="s">
        <v>75</v>
      </c>
      <c r="B216" s="31" t="s">
        <v>408</v>
      </c>
      <c r="C216" s="31"/>
      <c r="D216" s="32">
        <f t="shared" si="4"/>
        <v>1</v>
      </c>
      <c r="E216" s="32"/>
      <c r="F216" s="33" t="s">
        <v>28</v>
      </c>
      <c r="G216" s="33"/>
      <c r="H216" s="16">
        <v>42425</v>
      </c>
      <c r="I216" s="16">
        <v>42425</v>
      </c>
      <c r="J216" s="18" t="s">
        <v>647</v>
      </c>
      <c r="K216" s="18"/>
      <c r="L216" s="30">
        <v>655.01</v>
      </c>
      <c r="M216" s="30"/>
    </row>
    <row r="217" spans="1:13" ht="45" customHeight="1">
      <c r="A217" s="7" t="s">
        <v>75</v>
      </c>
      <c r="B217" s="31" t="s">
        <v>755</v>
      </c>
      <c r="C217" s="31"/>
      <c r="D217" s="32">
        <f t="shared" si="4"/>
        <v>1</v>
      </c>
      <c r="E217" s="32"/>
      <c r="F217" s="33" t="s">
        <v>11</v>
      </c>
      <c r="G217" s="33"/>
      <c r="H217" s="16">
        <v>42474</v>
      </c>
      <c r="I217" s="16">
        <v>42475</v>
      </c>
      <c r="J217" s="18" t="s">
        <v>647</v>
      </c>
      <c r="K217" s="18"/>
      <c r="L217" s="30">
        <v>2922</v>
      </c>
      <c r="M217" s="30"/>
    </row>
    <row r="218" spans="1:13" ht="45" customHeight="1">
      <c r="A218" s="7" t="s">
        <v>75</v>
      </c>
      <c r="B218" s="31" t="s">
        <v>755</v>
      </c>
      <c r="C218" s="31"/>
      <c r="D218" s="32">
        <f t="shared" si="4"/>
        <v>1</v>
      </c>
      <c r="E218" s="32"/>
      <c r="F218" s="33" t="s">
        <v>11</v>
      </c>
      <c r="G218" s="33"/>
      <c r="H218" s="16">
        <v>42474</v>
      </c>
      <c r="I218" s="16">
        <v>42475</v>
      </c>
      <c r="J218" s="18" t="s">
        <v>647</v>
      </c>
      <c r="K218" s="18"/>
      <c r="L218" s="30">
        <v>3236</v>
      </c>
      <c r="M218" s="30"/>
    </row>
    <row r="219" spans="1:13" ht="45" customHeight="1">
      <c r="A219" s="7" t="s">
        <v>75</v>
      </c>
      <c r="B219" s="31" t="s">
        <v>13</v>
      </c>
      <c r="C219" s="31"/>
      <c r="D219" s="32">
        <f t="shared" si="4"/>
        <v>1</v>
      </c>
      <c r="E219" s="32"/>
      <c r="F219" s="33" t="s">
        <v>14</v>
      </c>
      <c r="G219" s="33"/>
      <c r="H219" s="16">
        <v>42474</v>
      </c>
      <c r="I219" s="16">
        <v>42474</v>
      </c>
      <c r="J219" s="18" t="s">
        <v>647</v>
      </c>
      <c r="K219" s="18"/>
      <c r="L219" s="30">
        <v>60</v>
      </c>
      <c r="M219" s="30"/>
    </row>
    <row r="220" spans="1:13" ht="45" customHeight="1">
      <c r="A220" s="7" t="s">
        <v>75</v>
      </c>
      <c r="B220" s="31" t="s">
        <v>756</v>
      </c>
      <c r="C220" s="31"/>
      <c r="D220" s="32">
        <f t="shared" si="4"/>
        <v>1</v>
      </c>
      <c r="E220" s="32"/>
      <c r="F220" s="33" t="s">
        <v>11</v>
      </c>
      <c r="G220" s="33"/>
      <c r="H220" s="16">
        <v>42388</v>
      </c>
      <c r="I220" s="16">
        <v>42389</v>
      </c>
      <c r="J220" s="18" t="s">
        <v>647</v>
      </c>
      <c r="K220" s="18"/>
      <c r="L220" s="30">
        <v>850</v>
      </c>
      <c r="M220" s="30"/>
    </row>
    <row r="221" spans="1:13" ht="45" customHeight="1">
      <c r="A221" s="7" t="s">
        <v>75</v>
      </c>
      <c r="B221" s="31" t="s">
        <v>756</v>
      </c>
      <c r="C221" s="31"/>
      <c r="D221" s="32">
        <f t="shared" si="4"/>
        <v>1</v>
      </c>
      <c r="E221" s="32"/>
      <c r="F221" s="33" t="s">
        <v>11</v>
      </c>
      <c r="G221" s="33"/>
      <c r="H221" s="16">
        <v>42388</v>
      </c>
      <c r="I221" s="16">
        <v>42389</v>
      </c>
      <c r="J221" s="18" t="s">
        <v>647</v>
      </c>
      <c r="K221" s="18"/>
      <c r="L221" s="30">
        <v>1933</v>
      </c>
      <c r="M221" s="30"/>
    </row>
    <row r="222" spans="1:13" ht="45" customHeight="1">
      <c r="A222" s="7" t="s">
        <v>75</v>
      </c>
      <c r="B222" s="31" t="s">
        <v>757</v>
      </c>
      <c r="C222" s="31"/>
      <c r="D222" s="32">
        <f t="shared" si="4"/>
        <v>1</v>
      </c>
      <c r="E222" s="32"/>
      <c r="F222" s="33" t="s">
        <v>11</v>
      </c>
      <c r="G222" s="33"/>
      <c r="H222" s="16">
        <v>42488</v>
      </c>
      <c r="I222" s="16">
        <v>42489</v>
      </c>
      <c r="J222" s="18" t="s">
        <v>647</v>
      </c>
      <c r="K222" s="18"/>
      <c r="L222" s="30">
        <v>2206.3200000000002</v>
      </c>
      <c r="M222" s="30"/>
    </row>
    <row r="223" spans="1:13" ht="45" customHeight="1">
      <c r="A223" s="7" t="s">
        <v>75</v>
      </c>
      <c r="B223" s="31" t="s">
        <v>757</v>
      </c>
      <c r="C223" s="31"/>
      <c r="D223" s="32">
        <f t="shared" si="4"/>
        <v>1</v>
      </c>
      <c r="E223" s="32"/>
      <c r="F223" s="33" t="s">
        <v>11</v>
      </c>
      <c r="G223" s="33"/>
      <c r="H223" s="16">
        <v>42488</v>
      </c>
      <c r="I223" s="16">
        <v>42489</v>
      </c>
      <c r="J223" s="18" t="s">
        <v>647</v>
      </c>
      <c r="K223" s="18"/>
      <c r="L223" s="30">
        <v>5057.58</v>
      </c>
      <c r="M223" s="30"/>
    </row>
    <row r="224" spans="1:13" ht="45" customHeight="1">
      <c r="A224" s="7" t="s">
        <v>75</v>
      </c>
      <c r="B224" s="31" t="s">
        <v>13</v>
      </c>
      <c r="C224" s="31"/>
      <c r="D224" s="32">
        <f t="shared" si="4"/>
        <v>1</v>
      </c>
      <c r="E224" s="32"/>
      <c r="F224" s="33" t="s">
        <v>14</v>
      </c>
      <c r="G224" s="33"/>
      <c r="H224" s="16">
        <v>42488</v>
      </c>
      <c r="I224" s="16">
        <v>42488</v>
      </c>
      <c r="J224" s="18" t="s">
        <v>647</v>
      </c>
      <c r="K224" s="18"/>
      <c r="L224" s="30">
        <v>130</v>
      </c>
      <c r="M224" s="30"/>
    </row>
    <row r="225" spans="1:13" ht="45" customHeight="1">
      <c r="A225" s="7" t="s">
        <v>75</v>
      </c>
      <c r="B225" s="31" t="s">
        <v>739</v>
      </c>
      <c r="C225" s="31"/>
      <c r="D225" s="32">
        <f t="shared" si="4"/>
        <v>1</v>
      </c>
      <c r="E225" s="32"/>
      <c r="F225" s="33" t="s">
        <v>28</v>
      </c>
      <c r="G225" s="33"/>
      <c r="H225" s="16">
        <v>42489</v>
      </c>
      <c r="I225" s="16">
        <v>42489</v>
      </c>
      <c r="J225" s="18" t="s">
        <v>647</v>
      </c>
      <c r="K225" s="18"/>
      <c r="L225" s="30">
        <v>94</v>
      </c>
      <c r="M225" s="30"/>
    </row>
    <row r="226" spans="1:13" ht="45" customHeight="1">
      <c r="A226" s="7" t="s">
        <v>75</v>
      </c>
      <c r="B226" s="31" t="s">
        <v>739</v>
      </c>
      <c r="C226" s="31"/>
      <c r="D226" s="32">
        <f t="shared" si="4"/>
        <v>1</v>
      </c>
      <c r="E226" s="32"/>
      <c r="F226" s="33" t="s">
        <v>28</v>
      </c>
      <c r="G226" s="33"/>
      <c r="H226" s="16">
        <v>42489</v>
      </c>
      <c r="I226" s="16">
        <v>42489</v>
      </c>
      <c r="J226" s="18" t="s">
        <v>647</v>
      </c>
      <c r="K226" s="18"/>
      <c r="L226" s="30">
        <v>500</v>
      </c>
      <c r="M226" s="30"/>
    </row>
    <row r="227" spans="1:13" ht="45" customHeight="1">
      <c r="A227" s="7" t="s">
        <v>75</v>
      </c>
      <c r="B227" s="31" t="s">
        <v>758</v>
      </c>
      <c r="C227" s="31"/>
      <c r="D227" s="32">
        <f t="shared" si="4"/>
        <v>1</v>
      </c>
      <c r="E227" s="32"/>
      <c r="F227" s="33" t="s">
        <v>28</v>
      </c>
      <c r="G227" s="33"/>
      <c r="H227" s="16">
        <v>42467</v>
      </c>
      <c r="I227" s="16">
        <v>42467</v>
      </c>
      <c r="J227" s="18" t="s">
        <v>647</v>
      </c>
      <c r="K227" s="18"/>
      <c r="L227" s="30">
        <v>430</v>
      </c>
      <c r="M227" s="30"/>
    </row>
    <row r="228" spans="1:13" ht="45" customHeight="1">
      <c r="A228" s="7" t="s">
        <v>75</v>
      </c>
      <c r="B228" s="31" t="s">
        <v>759</v>
      </c>
      <c r="C228" s="31"/>
      <c r="D228" s="32">
        <f t="shared" si="4"/>
        <v>1</v>
      </c>
      <c r="E228" s="32"/>
      <c r="F228" s="33" t="s">
        <v>11</v>
      </c>
      <c r="G228" s="33"/>
      <c r="H228" s="16">
        <v>42471</v>
      </c>
      <c r="I228" s="16">
        <v>42471</v>
      </c>
      <c r="J228" s="18" t="s">
        <v>647</v>
      </c>
      <c r="K228" s="18"/>
      <c r="L228" s="30">
        <v>1548</v>
      </c>
      <c r="M228" s="30"/>
    </row>
    <row r="229" spans="1:13" ht="45" customHeight="1">
      <c r="A229" s="7" t="s">
        <v>75</v>
      </c>
      <c r="B229" s="31" t="s">
        <v>759</v>
      </c>
      <c r="C229" s="31"/>
      <c r="D229" s="32">
        <f t="shared" si="4"/>
        <v>1</v>
      </c>
      <c r="E229" s="32"/>
      <c r="F229" s="33" t="s">
        <v>11</v>
      </c>
      <c r="G229" s="33"/>
      <c r="H229" s="16">
        <v>42471</v>
      </c>
      <c r="I229" s="16">
        <v>42471</v>
      </c>
      <c r="J229" s="18" t="s">
        <v>647</v>
      </c>
      <c r="K229" s="18"/>
      <c r="L229" s="30">
        <v>150</v>
      </c>
      <c r="M229" s="30"/>
    </row>
    <row r="230" spans="1:13" ht="45" customHeight="1">
      <c r="A230" s="7" t="s">
        <v>75</v>
      </c>
      <c r="B230" s="31" t="s">
        <v>13</v>
      </c>
      <c r="C230" s="31"/>
      <c r="D230" s="32">
        <f t="shared" si="4"/>
        <v>1</v>
      </c>
      <c r="E230" s="32"/>
      <c r="F230" s="33" t="s">
        <v>14</v>
      </c>
      <c r="G230" s="33"/>
      <c r="H230" s="16">
        <v>42471</v>
      </c>
      <c r="I230" s="16">
        <v>42471</v>
      </c>
      <c r="J230" s="18" t="s">
        <v>647</v>
      </c>
      <c r="K230" s="18"/>
      <c r="L230" s="30">
        <v>400</v>
      </c>
      <c r="M230" s="30"/>
    </row>
    <row r="231" spans="1:13" ht="45" customHeight="1">
      <c r="A231" s="7" t="s">
        <v>75</v>
      </c>
      <c r="B231" s="31" t="s">
        <v>760</v>
      </c>
      <c r="C231" s="31"/>
      <c r="D231" s="32">
        <f t="shared" si="4"/>
        <v>1</v>
      </c>
      <c r="E231" s="32"/>
      <c r="F231" s="33" t="s">
        <v>11</v>
      </c>
      <c r="G231" s="33"/>
      <c r="H231" s="16">
        <v>42464</v>
      </c>
      <c r="I231" s="16">
        <v>42464</v>
      </c>
      <c r="J231" s="18" t="s">
        <v>647</v>
      </c>
      <c r="K231" s="18"/>
      <c r="L231" s="30">
        <v>1748</v>
      </c>
      <c r="M231" s="30"/>
    </row>
    <row r="232" spans="1:13" ht="45" customHeight="1">
      <c r="A232" s="7" t="s">
        <v>75</v>
      </c>
      <c r="B232" s="31" t="s">
        <v>744</v>
      </c>
      <c r="C232" s="31"/>
      <c r="D232" s="32">
        <f t="shared" si="4"/>
        <v>1</v>
      </c>
      <c r="E232" s="32"/>
      <c r="F232" s="33" t="s">
        <v>28</v>
      </c>
      <c r="G232" s="33"/>
      <c r="H232" s="16">
        <v>42461</v>
      </c>
      <c r="I232" s="16">
        <v>42461</v>
      </c>
      <c r="J232" s="18" t="s">
        <v>647</v>
      </c>
      <c r="K232" s="18"/>
      <c r="L232" s="30">
        <v>688</v>
      </c>
      <c r="M232" s="30"/>
    </row>
    <row r="233" spans="1:13" ht="45" customHeight="1">
      <c r="A233" s="7" t="s">
        <v>75</v>
      </c>
      <c r="B233" s="31" t="s">
        <v>744</v>
      </c>
      <c r="C233" s="31"/>
      <c r="D233" s="32">
        <f t="shared" si="4"/>
        <v>1</v>
      </c>
      <c r="E233" s="32"/>
      <c r="F233" s="33" t="s">
        <v>28</v>
      </c>
      <c r="G233" s="33"/>
      <c r="H233" s="16">
        <v>42461</v>
      </c>
      <c r="I233" s="16">
        <v>42461</v>
      </c>
      <c r="J233" s="18" t="s">
        <v>647</v>
      </c>
      <c r="K233" s="18"/>
      <c r="L233" s="30">
        <v>132</v>
      </c>
      <c r="M233" s="30"/>
    </row>
    <row r="234" spans="1:13" ht="45" customHeight="1">
      <c r="A234" s="7" t="s">
        <v>75</v>
      </c>
      <c r="B234" s="31" t="s">
        <v>760</v>
      </c>
      <c r="C234" s="31"/>
      <c r="D234" s="32">
        <f t="shared" si="4"/>
        <v>1</v>
      </c>
      <c r="E234" s="32"/>
      <c r="F234" s="33" t="s">
        <v>11</v>
      </c>
      <c r="G234" s="33"/>
      <c r="H234" s="16">
        <v>42464</v>
      </c>
      <c r="I234" s="16">
        <v>42464</v>
      </c>
      <c r="J234" s="18" t="s">
        <v>647</v>
      </c>
      <c r="K234" s="18"/>
      <c r="L234" s="30">
        <v>278</v>
      </c>
      <c r="M234" s="30"/>
    </row>
    <row r="235" spans="1:13" ht="45" customHeight="1">
      <c r="A235" s="7" t="s">
        <v>75</v>
      </c>
      <c r="B235" s="31" t="s">
        <v>13</v>
      </c>
      <c r="C235" s="31"/>
      <c r="D235" s="32">
        <f t="shared" si="4"/>
        <v>1</v>
      </c>
      <c r="E235" s="32"/>
      <c r="F235" s="33" t="s">
        <v>14</v>
      </c>
      <c r="G235" s="33"/>
      <c r="H235" s="16">
        <v>42464</v>
      </c>
      <c r="I235" s="16">
        <v>42464</v>
      </c>
      <c r="J235" s="18" t="s">
        <v>647</v>
      </c>
      <c r="K235" s="18"/>
      <c r="L235" s="30">
        <v>19</v>
      </c>
      <c r="M235" s="30"/>
    </row>
    <row r="236" spans="1:13" ht="45" customHeight="1">
      <c r="A236" s="7" t="s">
        <v>75</v>
      </c>
      <c r="B236" s="31" t="s">
        <v>761</v>
      </c>
      <c r="C236" s="31"/>
      <c r="D236" s="32">
        <f t="shared" si="4"/>
        <v>1</v>
      </c>
      <c r="E236" s="32"/>
      <c r="F236" s="33" t="s">
        <v>11</v>
      </c>
      <c r="G236" s="33"/>
      <c r="H236" s="16">
        <v>42502</v>
      </c>
      <c r="I236" s="16">
        <v>42503</v>
      </c>
      <c r="J236" s="18" t="s">
        <v>647</v>
      </c>
      <c r="K236" s="18"/>
      <c r="L236" s="30">
        <v>587</v>
      </c>
      <c r="M236" s="30"/>
    </row>
    <row r="237" spans="1:13" ht="45" customHeight="1">
      <c r="A237" s="7" t="s">
        <v>75</v>
      </c>
      <c r="B237" s="31" t="s">
        <v>761</v>
      </c>
      <c r="C237" s="31"/>
      <c r="D237" s="32">
        <f t="shared" si="4"/>
        <v>1</v>
      </c>
      <c r="E237" s="32"/>
      <c r="F237" s="33" t="s">
        <v>11</v>
      </c>
      <c r="G237" s="33"/>
      <c r="H237" s="16">
        <v>42502</v>
      </c>
      <c r="I237" s="16">
        <v>42503</v>
      </c>
      <c r="J237" s="18" t="s">
        <v>647</v>
      </c>
      <c r="K237" s="18"/>
      <c r="L237" s="30">
        <v>1769.59</v>
      </c>
      <c r="M237" s="30"/>
    </row>
    <row r="238" spans="1:13" ht="45" customHeight="1">
      <c r="A238" s="7" t="s">
        <v>75</v>
      </c>
      <c r="B238" s="31" t="s">
        <v>762</v>
      </c>
      <c r="C238" s="31"/>
      <c r="D238" s="32">
        <f t="shared" si="4"/>
        <v>1</v>
      </c>
      <c r="E238" s="32"/>
      <c r="F238" s="33" t="s">
        <v>28</v>
      </c>
      <c r="G238" s="33"/>
      <c r="H238" s="16">
        <v>42502</v>
      </c>
      <c r="I238" s="16">
        <v>42502</v>
      </c>
      <c r="J238" s="18" t="s">
        <v>647</v>
      </c>
      <c r="K238" s="18"/>
      <c r="L238" s="30">
        <v>688</v>
      </c>
      <c r="M238" s="30"/>
    </row>
    <row r="239" spans="1:13" ht="45" customHeight="1">
      <c r="A239" s="7" t="s">
        <v>75</v>
      </c>
      <c r="B239" s="31" t="s">
        <v>763</v>
      </c>
      <c r="C239" s="31"/>
      <c r="D239" s="32">
        <f t="shared" si="4"/>
        <v>1</v>
      </c>
      <c r="E239" s="32"/>
      <c r="F239" s="33" t="s">
        <v>28</v>
      </c>
      <c r="G239" s="33"/>
      <c r="H239" s="16">
        <v>42507</v>
      </c>
      <c r="I239" s="16">
        <v>42507</v>
      </c>
      <c r="J239" s="18" t="s">
        <v>647</v>
      </c>
      <c r="K239" s="18"/>
      <c r="L239" s="30">
        <v>588</v>
      </c>
      <c r="M239" s="30"/>
    </row>
    <row r="240" spans="1:13" ht="45" customHeight="1">
      <c r="A240" s="7" t="s">
        <v>75</v>
      </c>
      <c r="B240" s="31" t="s">
        <v>762</v>
      </c>
      <c r="C240" s="31"/>
      <c r="D240" s="32">
        <f t="shared" si="4"/>
        <v>1</v>
      </c>
      <c r="E240" s="32"/>
      <c r="F240" s="33" t="s">
        <v>28</v>
      </c>
      <c r="G240" s="33"/>
      <c r="H240" s="16">
        <v>42502</v>
      </c>
      <c r="I240" s="16">
        <v>42502</v>
      </c>
      <c r="J240" s="18" t="s">
        <v>647</v>
      </c>
      <c r="K240" s="18"/>
      <c r="L240" s="30">
        <v>387</v>
      </c>
      <c r="M240" s="30"/>
    </row>
    <row r="241" spans="1:13" ht="45" customHeight="1">
      <c r="A241" s="7" t="s">
        <v>75</v>
      </c>
      <c r="B241" s="31" t="s">
        <v>763</v>
      </c>
      <c r="C241" s="31"/>
      <c r="D241" s="32">
        <f t="shared" si="4"/>
        <v>1</v>
      </c>
      <c r="E241" s="32"/>
      <c r="F241" s="33" t="s">
        <v>28</v>
      </c>
      <c r="G241" s="33"/>
      <c r="H241" s="16">
        <v>42507</v>
      </c>
      <c r="I241" s="16">
        <v>42507</v>
      </c>
      <c r="J241" s="18" t="s">
        <v>647</v>
      </c>
      <c r="K241" s="18"/>
      <c r="L241" s="30">
        <v>365</v>
      </c>
      <c r="M241" s="30"/>
    </row>
    <row r="242" spans="1:13" ht="45" customHeight="1">
      <c r="A242" s="7" t="s">
        <v>75</v>
      </c>
      <c r="B242" s="31" t="s">
        <v>764</v>
      </c>
      <c r="C242" s="31"/>
      <c r="D242" s="32">
        <f t="shared" si="4"/>
        <v>1</v>
      </c>
      <c r="E242" s="32"/>
      <c r="F242" s="33" t="s">
        <v>11</v>
      </c>
      <c r="G242" s="33"/>
      <c r="H242" s="16">
        <v>42503</v>
      </c>
      <c r="I242" s="16">
        <v>42503</v>
      </c>
      <c r="J242" s="18" t="s">
        <v>647</v>
      </c>
      <c r="K242" s="18"/>
      <c r="L242" s="30">
        <v>527</v>
      </c>
      <c r="M242" s="30"/>
    </row>
    <row r="243" spans="1:13" ht="45" customHeight="1">
      <c r="A243" s="7" t="s">
        <v>75</v>
      </c>
      <c r="B243" s="31" t="s">
        <v>13</v>
      </c>
      <c r="C243" s="31"/>
      <c r="D243" s="32">
        <f t="shared" si="4"/>
        <v>1</v>
      </c>
      <c r="E243" s="32"/>
      <c r="F243" s="33" t="s">
        <v>14</v>
      </c>
      <c r="G243" s="33"/>
      <c r="H243" s="16">
        <v>42503</v>
      </c>
      <c r="I243" s="16">
        <v>42503</v>
      </c>
      <c r="J243" s="18" t="s">
        <v>647</v>
      </c>
      <c r="K243" s="18"/>
      <c r="L243" s="30">
        <v>869</v>
      </c>
      <c r="M243" s="30"/>
    </row>
    <row r="244" spans="1:13" ht="45" customHeight="1">
      <c r="A244" s="7" t="s">
        <v>75</v>
      </c>
      <c r="B244" s="31" t="s">
        <v>765</v>
      </c>
      <c r="C244" s="31"/>
      <c r="D244" s="32">
        <f t="shared" si="4"/>
        <v>1</v>
      </c>
      <c r="E244" s="32"/>
      <c r="F244" s="33" t="s">
        <v>28</v>
      </c>
      <c r="G244" s="33"/>
      <c r="H244" s="16">
        <v>42506</v>
      </c>
      <c r="I244" s="16">
        <v>42506</v>
      </c>
      <c r="J244" s="18" t="s">
        <v>647</v>
      </c>
      <c r="K244" s="18"/>
      <c r="L244" s="30">
        <v>638.12</v>
      </c>
      <c r="M244" s="30"/>
    </row>
    <row r="245" spans="1:13" ht="45" customHeight="1">
      <c r="A245" s="7" t="s">
        <v>75</v>
      </c>
      <c r="B245" s="31" t="s">
        <v>766</v>
      </c>
      <c r="C245" s="31"/>
      <c r="D245" s="32">
        <f t="shared" si="4"/>
        <v>1</v>
      </c>
      <c r="E245" s="32"/>
      <c r="F245" s="33" t="s">
        <v>28</v>
      </c>
      <c r="G245" s="33"/>
      <c r="H245" s="16">
        <v>42506</v>
      </c>
      <c r="I245" s="16">
        <v>42506</v>
      </c>
      <c r="J245" s="18" t="s">
        <v>647</v>
      </c>
      <c r="K245" s="18"/>
      <c r="L245" s="30">
        <v>294</v>
      </c>
      <c r="M245" s="30"/>
    </row>
    <row r="246" spans="1:13" ht="45" customHeight="1">
      <c r="A246" s="7" t="s">
        <v>75</v>
      </c>
      <c r="B246" s="31" t="s">
        <v>767</v>
      </c>
      <c r="C246" s="31"/>
      <c r="D246" s="32">
        <f t="shared" si="4"/>
        <v>1</v>
      </c>
      <c r="E246" s="32"/>
      <c r="F246" s="33" t="s">
        <v>28</v>
      </c>
      <c r="G246" s="33"/>
      <c r="H246" s="16">
        <v>42494</v>
      </c>
      <c r="I246" s="16">
        <v>42494</v>
      </c>
      <c r="J246" s="18" t="s">
        <v>647</v>
      </c>
      <c r="K246" s="18"/>
      <c r="L246" s="30">
        <v>243</v>
      </c>
      <c r="M246" s="30"/>
    </row>
    <row r="247" spans="1:13" ht="45" customHeight="1">
      <c r="A247" s="7" t="s">
        <v>75</v>
      </c>
      <c r="B247" s="31" t="s">
        <v>768</v>
      </c>
      <c r="C247" s="31"/>
      <c r="D247" s="32">
        <f t="shared" si="4"/>
        <v>1</v>
      </c>
      <c r="E247" s="32"/>
      <c r="F247" s="33" t="s">
        <v>14</v>
      </c>
      <c r="G247" s="33"/>
      <c r="H247" s="16">
        <v>42496</v>
      </c>
      <c r="I247" s="16">
        <v>42496</v>
      </c>
      <c r="J247" s="18" t="s">
        <v>647</v>
      </c>
      <c r="K247" s="18"/>
      <c r="L247" s="30">
        <v>140</v>
      </c>
      <c r="M247" s="30"/>
    </row>
    <row r="248" spans="1:13" ht="45" customHeight="1">
      <c r="A248" s="7" t="s">
        <v>75</v>
      </c>
      <c r="B248" s="31" t="s">
        <v>769</v>
      </c>
      <c r="C248" s="31"/>
      <c r="D248" s="32">
        <f t="shared" si="4"/>
        <v>1</v>
      </c>
      <c r="E248" s="32"/>
      <c r="F248" s="33" t="s">
        <v>14</v>
      </c>
      <c r="G248" s="33"/>
      <c r="H248" s="16">
        <v>42486</v>
      </c>
      <c r="I248" s="16">
        <v>42486</v>
      </c>
      <c r="J248" s="18" t="s">
        <v>647</v>
      </c>
      <c r="K248" s="18"/>
      <c r="L248" s="30">
        <v>255</v>
      </c>
      <c r="M248" s="30"/>
    </row>
    <row r="249" spans="1:13" ht="45" customHeight="1">
      <c r="A249" s="7" t="s">
        <v>75</v>
      </c>
      <c r="B249" s="31" t="s">
        <v>769</v>
      </c>
      <c r="C249" s="31"/>
      <c r="D249" s="32">
        <f t="shared" si="4"/>
        <v>1</v>
      </c>
      <c r="E249" s="32"/>
      <c r="F249" s="33" t="s">
        <v>14</v>
      </c>
      <c r="G249" s="33"/>
      <c r="H249" s="16">
        <v>42488</v>
      </c>
      <c r="I249" s="16">
        <v>42494</v>
      </c>
      <c r="J249" s="18" t="s">
        <v>647</v>
      </c>
      <c r="K249" s="18"/>
      <c r="L249" s="30">
        <v>695</v>
      </c>
      <c r="M249" s="30"/>
    </row>
    <row r="250" spans="1:13" ht="45" customHeight="1">
      <c r="A250" s="7" t="s">
        <v>75</v>
      </c>
      <c r="B250" s="31" t="s">
        <v>770</v>
      </c>
      <c r="C250" s="31"/>
      <c r="D250" s="32">
        <f t="shared" si="4"/>
        <v>1</v>
      </c>
      <c r="E250" s="32"/>
      <c r="F250" s="33" t="s">
        <v>28</v>
      </c>
      <c r="G250" s="33"/>
      <c r="H250" s="16">
        <v>42501</v>
      </c>
      <c r="I250" s="16">
        <v>42502</v>
      </c>
      <c r="J250" s="18" t="s">
        <v>647</v>
      </c>
      <c r="K250" s="18"/>
      <c r="L250" s="30">
        <v>298</v>
      </c>
      <c r="M250" s="30"/>
    </row>
    <row r="251" spans="1:13" ht="45" customHeight="1">
      <c r="A251" s="7" t="s">
        <v>75</v>
      </c>
      <c r="B251" s="31" t="s">
        <v>771</v>
      </c>
      <c r="C251" s="31"/>
      <c r="D251" s="32">
        <f t="shared" si="4"/>
        <v>1</v>
      </c>
      <c r="E251" s="32"/>
      <c r="F251" s="33" t="s">
        <v>14</v>
      </c>
      <c r="G251" s="33"/>
      <c r="H251" s="16">
        <v>42492</v>
      </c>
      <c r="I251" s="16">
        <v>42492</v>
      </c>
      <c r="J251" s="18" t="s">
        <v>647</v>
      </c>
      <c r="K251" s="18"/>
      <c r="L251" s="30">
        <v>165</v>
      </c>
      <c r="M251" s="30"/>
    </row>
    <row r="252" spans="1:13" ht="45" customHeight="1">
      <c r="A252" s="7" t="s">
        <v>75</v>
      </c>
      <c r="B252" s="31" t="s">
        <v>771</v>
      </c>
      <c r="C252" s="31"/>
      <c r="D252" s="32">
        <f t="shared" si="4"/>
        <v>1</v>
      </c>
      <c r="E252" s="32"/>
      <c r="F252" s="33" t="s">
        <v>14</v>
      </c>
      <c r="G252" s="33"/>
      <c r="H252" s="16">
        <v>42488</v>
      </c>
      <c r="I252" s="16">
        <v>42488</v>
      </c>
      <c r="J252" s="18" t="s">
        <v>647</v>
      </c>
      <c r="K252" s="18"/>
      <c r="L252" s="30">
        <v>245</v>
      </c>
      <c r="M252" s="30"/>
    </row>
    <row r="253" spans="1:13" ht="45" customHeight="1">
      <c r="A253" s="7" t="s">
        <v>75</v>
      </c>
      <c r="B253" s="31" t="s">
        <v>772</v>
      </c>
      <c r="C253" s="31"/>
      <c r="D253" s="32">
        <f t="shared" si="4"/>
        <v>1</v>
      </c>
      <c r="E253" s="32"/>
      <c r="F253" s="33" t="s">
        <v>28</v>
      </c>
      <c r="G253" s="33"/>
      <c r="H253" s="16">
        <v>42514</v>
      </c>
      <c r="I253" s="16">
        <v>42514</v>
      </c>
      <c r="J253" s="18" t="s">
        <v>647</v>
      </c>
      <c r="K253" s="18"/>
      <c r="L253" s="30">
        <v>668</v>
      </c>
      <c r="M253" s="30"/>
    </row>
    <row r="254" spans="1:13" ht="45" customHeight="1">
      <c r="A254" s="7" t="s">
        <v>75</v>
      </c>
      <c r="B254" s="31" t="s">
        <v>766</v>
      </c>
      <c r="C254" s="31"/>
      <c r="D254" s="32">
        <f t="shared" si="4"/>
        <v>1</v>
      </c>
      <c r="E254" s="32"/>
      <c r="F254" s="33" t="s">
        <v>28</v>
      </c>
      <c r="G254" s="33"/>
      <c r="H254" s="16">
        <v>42506</v>
      </c>
      <c r="I254" s="16">
        <v>42506</v>
      </c>
      <c r="J254" s="18" t="s">
        <v>647</v>
      </c>
      <c r="K254" s="18"/>
      <c r="L254" s="30">
        <v>603</v>
      </c>
      <c r="M254" s="30"/>
    </row>
    <row r="255" spans="1:13" ht="45" customHeight="1">
      <c r="A255" s="7" t="s">
        <v>75</v>
      </c>
      <c r="B255" s="31" t="s">
        <v>765</v>
      </c>
      <c r="C255" s="31"/>
      <c r="D255" s="32">
        <f t="shared" si="4"/>
        <v>1</v>
      </c>
      <c r="E255" s="32"/>
      <c r="F255" s="33" t="s">
        <v>28</v>
      </c>
      <c r="G255" s="33"/>
      <c r="H255" s="16">
        <v>42506</v>
      </c>
      <c r="I255" s="16">
        <v>42506</v>
      </c>
      <c r="J255" s="18" t="s">
        <v>647</v>
      </c>
      <c r="K255" s="18"/>
      <c r="L255" s="30">
        <v>67</v>
      </c>
      <c r="M255" s="30"/>
    </row>
    <row r="256" spans="1:13" ht="45" customHeight="1">
      <c r="A256" s="7" t="s">
        <v>75</v>
      </c>
      <c r="B256" s="31" t="s">
        <v>13</v>
      </c>
      <c r="C256" s="31"/>
      <c r="D256" s="32">
        <f t="shared" si="4"/>
        <v>1</v>
      </c>
      <c r="E256" s="32"/>
      <c r="F256" s="33" t="s">
        <v>14</v>
      </c>
      <c r="G256" s="33"/>
      <c r="H256" s="16">
        <v>42506</v>
      </c>
      <c r="I256" s="16">
        <v>42506</v>
      </c>
      <c r="J256" s="18" t="s">
        <v>647</v>
      </c>
      <c r="K256" s="18"/>
      <c r="L256" s="30">
        <v>81</v>
      </c>
      <c r="M256" s="30"/>
    </row>
    <row r="257" spans="1:13" ht="45" customHeight="1">
      <c r="A257" s="7" t="s">
        <v>75</v>
      </c>
      <c r="B257" s="31" t="s">
        <v>13</v>
      </c>
      <c r="C257" s="31"/>
      <c r="D257" s="32">
        <f t="shared" si="4"/>
        <v>1</v>
      </c>
      <c r="E257" s="32"/>
      <c r="F257" s="33" t="s">
        <v>14</v>
      </c>
      <c r="G257" s="33"/>
      <c r="H257" s="16">
        <v>42506</v>
      </c>
      <c r="I257" s="16">
        <v>42506</v>
      </c>
      <c r="J257" s="18" t="s">
        <v>647</v>
      </c>
      <c r="K257" s="18"/>
      <c r="L257" s="30">
        <v>2640</v>
      </c>
      <c r="M257" s="30"/>
    </row>
    <row r="258" spans="1:13" ht="45" customHeight="1">
      <c r="A258" s="7" t="s">
        <v>75</v>
      </c>
      <c r="B258" s="31" t="s">
        <v>773</v>
      </c>
      <c r="C258" s="31"/>
      <c r="D258" s="32">
        <f t="shared" si="4"/>
        <v>1</v>
      </c>
      <c r="E258" s="32"/>
      <c r="F258" s="33" t="s">
        <v>28</v>
      </c>
      <c r="G258" s="33"/>
      <c r="H258" s="16">
        <v>42514</v>
      </c>
      <c r="I258" s="16">
        <v>42514</v>
      </c>
      <c r="J258" s="18" t="s">
        <v>647</v>
      </c>
      <c r="K258" s="18"/>
      <c r="L258" s="30">
        <v>488</v>
      </c>
      <c r="M258" s="30"/>
    </row>
    <row r="259" spans="1:13" ht="45" customHeight="1">
      <c r="A259" s="7" t="s">
        <v>75</v>
      </c>
      <c r="B259" s="31" t="s">
        <v>774</v>
      </c>
      <c r="C259" s="31"/>
      <c r="D259" s="32">
        <f t="shared" si="4"/>
        <v>1</v>
      </c>
      <c r="E259" s="32"/>
      <c r="F259" s="33" t="s">
        <v>28</v>
      </c>
      <c r="G259" s="33"/>
      <c r="H259" s="16">
        <v>42503</v>
      </c>
      <c r="I259" s="16">
        <v>42503</v>
      </c>
      <c r="J259" s="18" t="s">
        <v>647</v>
      </c>
      <c r="K259" s="18"/>
      <c r="L259" s="30">
        <v>94</v>
      </c>
      <c r="M259" s="30"/>
    </row>
    <row r="260" spans="1:13" ht="45" customHeight="1">
      <c r="A260" s="7" t="s">
        <v>75</v>
      </c>
      <c r="B260" s="31" t="s">
        <v>775</v>
      </c>
      <c r="C260" s="31"/>
      <c r="D260" s="32">
        <f t="shared" si="4"/>
        <v>1</v>
      </c>
      <c r="E260" s="32"/>
      <c r="F260" s="33" t="s">
        <v>28</v>
      </c>
      <c r="G260" s="33"/>
      <c r="H260" s="16">
        <v>42503</v>
      </c>
      <c r="I260" s="16">
        <v>42503</v>
      </c>
      <c r="J260" s="18" t="s">
        <v>647</v>
      </c>
      <c r="K260" s="18"/>
      <c r="L260" s="30">
        <v>188</v>
      </c>
      <c r="M260" s="30"/>
    </row>
    <row r="261" spans="1:13" ht="45" customHeight="1">
      <c r="A261" s="7" t="s">
        <v>75</v>
      </c>
      <c r="B261" s="31" t="s">
        <v>776</v>
      </c>
      <c r="C261" s="31"/>
      <c r="D261" s="32">
        <f t="shared" si="4"/>
        <v>1</v>
      </c>
      <c r="E261" s="32"/>
      <c r="F261" s="33" t="s">
        <v>11</v>
      </c>
      <c r="G261" s="33"/>
      <c r="H261" s="16">
        <v>42515</v>
      </c>
      <c r="I261" s="16">
        <v>42515</v>
      </c>
      <c r="J261" s="18" t="s">
        <v>647</v>
      </c>
      <c r="K261" s="18"/>
      <c r="L261" s="30">
        <v>1040</v>
      </c>
      <c r="M261" s="30"/>
    </row>
    <row r="262" spans="1:13" ht="45" customHeight="1">
      <c r="A262" s="7" t="s">
        <v>75</v>
      </c>
      <c r="B262" s="31" t="s">
        <v>777</v>
      </c>
      <c r="C262" s="31"/>
      <c r="D262" s="32">
        <f t="shared" si="4"/>
        <v>1</v>
      </c>
      <c r="E262" s="32"/>
      <c r="F262" s="33" t="s">
        <v>28</v>
      </c>
      <c r="G262" s="33"/>
      <c r="H262" s="16">
        <v>42521</v>
      </c>
      <c r="I262" s="16">
        <v>42521</v>
      </c>
      <c r="J262" s="18" t="s">
        <v>647</v>
      </c>
      <c r="K262" s="18"/>
      <c r="L262" s="30">
        <v>188</v>
      </c>
      <c r="M262" s="30"/>
    </row>
    <row r="263" spans="1:13" ht="45" customHeight="1">
      <c r="A263" s="7" t="s">
        <v>75</v>
      </c>
      <c r="B263" s="31" t="s">
        <v>778</v>
      </c>
      <c r="C263" s="31"/>
      <c r="D263" s="32">
        <f t="shared" si="4"/>
        <v>1</v>
      </c>
      <c r="E263" s="32"/>
      <c r="F263" s="33" t="s">
        <v>28</v>
      </c>
      <c r="G263" s="33"/>
      <c r="H263" s="16">
        <v>42517</v>
      </c>
      <c r="I263" s="16">
        <v>42517</v>
      </c>
      <c r="J263" s="18" t="s">
        <v>647</v>
      </c>
      <c r="K263" s="18"/>
      <c r="L263" s="30">
        <v>594</v>
      </c>
      <c r="M263" s="30"/>
    </row>
    <row r="264" spans="1:13" ht="45" customHeight="1">
      <c r="A264" s="7" t="s">
        <v>75</v>
      </c>
      <c r="B264" s="31" t="s">
        <v>773</v>
      </c>
      <c r="C264" s="31"/>
      <c r="D264" s="32">
        <f t="shared" si="4"/>
        <v>1</v>
      </c>
      <c r="E264" s="32"/>
      <c r="F264" s="33" t="s">
        <v>28</v>
      </c>
      <c r="G264" s="33"/>
      <c r="H264" s="16">
        <v>42514</v>
      </c>
      <c r="I264" s="16">
        <v>42514</v>
      </c>
      <c r="J264" s="18" t="s">
        <v>647</v>
      </c>
      <c r="K264" s="18"/>
      <c r="L264" s="30">
        <v>280</v>
      </c>
      <c r="M264" s="30"/>
    </row>
    <row r="265" spans="1:13" ht="45" customHeight="1">
      <c r="A265" s="7" t="s">
        <v>75</v>
      </c>
      <c r="B265" s="31" t="s">
        <v>775</v>
      </c>
      <c r="C265" s="31"/>
      <c r="D265" s="32">
        <f t="shared" si="4"/>
        <v>1</v>
      </c>
      <c r="E265" s="32"/>
      <c r="F265" s="33" t="s">
        <v>28</v>
      </c>
      <c r="G265" s="33"/>
      <c r="H265" s="16">
        <v>42503</v>
      </c>
      <c r="I265" s="16">
        <v>42503</v>
      </c>
      <c r="J265" s="18" t="s">
        <v>647</v>
      </c>
      <c r="K265" s="18"/>
      <c r="L265" s="30">
        <v>300.02</v>
      </c>
      <c r="M265" s="30"/>
    </row>
    <row r="266" spans="1:13" ht="45" customHeight="1">
      <c r="A266" s="7" t="s">
        <v>75</v>
      </c>
      <c r="B266" s="31" t="s">
        <v>774</v>
      </c>
      <c r="C266" s="31"/>
      <c r="D266" s="32">
        <f t="shared" si="4"/>
        <v>1</v>
      </c>
      <c r="E266" s="32"/>
      <c r="F266" s="33" t="s">
        <v>28</v>
      </c>
      <c r="G266" s="33"/>
      <c r="H266" s="16">
        <v>42503</v>
      </c>
      <c r="I266" s="16">
        <v>42503</v>
      </c>
      <c r="J266" s="18" t="s">
        <v>647</v>
      </c>
      <c r="K266" s="18"/>
      <c r="L266" s="30">
        <v>300</v>
      </c>
      <c r="M266" s="30"/>
    </row>
    <row r="267" spans="1:13" ht="45" customHeight="1">
      <c r="A267" s="7" t="s">
        <v>75</v>
      </c>
      <c r="B267" s="31" t="s">
        <v>778</v>
      </c>
      <c r="C267" s="31"/>
      <c r="D267" s="32">
        <f t="shared" si="4"/>
        <v>1</v>
      </c>
      <c r="E267" s="32"/>
      <c r="F267" s="33" t="s">
        <v>28</v>
      </c>
      <c r="G267" s="33"/>
      <c r="H267" s="16">
        <v>42517</v>
      </c>
      <c r="I267" s="16">
        <v>42517</v>
      </c>
      <c r="J267" s="18" t="s">
        <v>647</v>
      </c>
      <c r="K267" s="18"/>
      <c r="L267" s="30">
        <v>369</v>
      </c>
      <c r="M267" s="30"/>
    </row>
    <row r="268" spans="1:13" ht="45" customHeight="1">
      <c r="A268" s="7" t="s">
        <v>75</v>
      </c>
      <c r="B268" s="31" t="s">
        <v>777</v>
      </c>
      <c r="C268" s="31"/>
      <c r="D268" s="32">
        <f t="shared" si="4"/>
        <v>1</v>
      </c>
      <c r="E268" s="32"/>
      <c r="F268" s="33" t="s">
        <v>28</v>
      </c>
      <c r="G268" s="33"/>
      <c r="H268" s="16">
        <v>42521</v>
      </c>
      <c r="I268" s="16">
        <v>42521</v>
      </c>
      <c r="J268" s="18" t="s">
        <v>647</v>
      </c>
      <c r="K268" s="18"/>
      <c r="L268" s="30">
        <v>304</v>
      </c>
      <c r="M268" s="30"/>
    </row>
    <row r="269" spans="1:13" ht="45" customHeight="1">
      <c r="A269" s="7" t="s">
        <v>75</v>
      </c>
      <c r="B269" s="31" t="s">
        <v>776</v>
      </c>
      <c r="C269" s="31"/>
      <c r="D269" s="32">
        <f t="shared" ref="D269:D332" si="5">C269+1</f>
        <v>1</v>
      </c>
      <c r="E269" s="32"/>
      <c r="F269" s="33" t="s">
        <v>11</v>
      </c>
      <c r="G269" s="33"/>
      <c r="H269" s="16">
        <v>42515</v>
      </c>
      <c r="I269" s="16">
        <v>42515</v>
      </c>
      <c r="J269" s="18" t="s">
        <v>647</v>
      </c>
      <c r="K269" s="18"/>
      <c r="L269" s="30">
        <v>78</v>
      </c>
      <c r="M269" s="30"/>
    </row>
    <row r="270" spans="1:13" ht="45" customHeight="1">
      <c r="A270" s="7" t="s">
        <v>75</v>
      </c>
      <c r="B270" s="31" t="s">
        <v>13</v>
      </c>
      <c r="C270" s="31"/>
      <c r="D270" s="32">
        <f t="shared" si="5"/>
        <v>1</v>
      </c>
      <c r="E270" s="32"/>
      <c r="F270" s="33" t="s">
        <v>14</v>
      </c>
      <c r="G270" s="33"/>
      <c r="H270" s="16">
        <v>42515</v>
      </c>
      <c r="I270" s="16">
        <v>42515</v>
      </c>
      <c r="J270" s="18" t="s">
        <v>647</v>
      </c>
      <c r="K270" s="18"/>
      <c r="L270" s="30">
        <v>772</v>
      </c>
      <c r="M270" s="30"/>
    </row>
    <row r="271" spans="1:13" ht="45" customHeight="1">
      <c r="A271" s="7" t="s">
        <v>75</v>
      </c>
      <c r="B271" s="31" t="s">
        <v>779</v>
      </c>
      <c r="C271" s="31"/>
      <c r="D271" s="32">
        <f t="shared" si="5"/>
        <v>1</v>
      </c>
      <c r="E271" s="32"/>
      <c r="F271" s="33" t="s">
        <v>11</v>
      </c>
      <c r="G271" s="33"/>
      <c r="H271" s="16">
        <v>42503</v>
      </c>
      <c r="I271" s="16">
        <v>42503</v>
      </c>
      <c r="J271" s="18" t="s">
        <v>647</v>
      </c>
      <c r="K271" s="18"/>
      <c r="L271" s="30">
        <v>14260</v>
      </c>
      <c r="M271" s="30"/>
    </row>
    <row r="272" spans="1:13" ht="45" customHeight="1">
      <c r="A272" s="7" t="s">
        <v>75</v>
      </c>
      <c r="B272" s="31" t="s">
        <v>780</v>
      </c>
      <c r="C272" s="31"/>
      <c r="D272" s="32">
        <f t="shared" si="5"/>
        <v>1</v>
      </c>
      <c r="E272" s="32"/>
      <c r="F272" s="33" t="s">
        <v>28</v>
      </c>
      <c r="G272" s="33"/>
      <c r="H272" s="16">
        <v>42530</v>
      </c>
      <c r="I272" s="16">
        <v>42530</v>
      </c>
      <c r="J272" s="18" t="s">
        <v>647</v>
      </c>
      <c r="K272" s="18"/>
      <c r="L272" s="30">
        <v>688.03</v>
      </c>
      <c r="M272" s="30"/>
    </row>
    <row r="273" spans="1:13" ht="45" customHeight="1">
      <c r="A273" s="7" t="s">
        <v>75</v>
      </c>
      <c r="B273" s="31" t="s">
        <v>781</v>
      </c>
      <c r="C273" s="31"/>
      <c r="D273" s="32">
        <f t="shared" si="5"/>
        <v>1</v>
      </c>
      <c r="E273" s="32"/>
      <c r="F273" s="33" t="s">
        <v>28</v>
      </c>
      <c r="G273" s="33"/>
      <c r="H273" s="16">
        <v>42523</v>
      </c>
      <c r="I273" s="16">
        <v>42523</v>
      </c>
      <c r="J273" s="18" t="s">
        <v>647</v>
      </c>
      <c r="K273" s="18"/>
      <c r="L273" s="30">
        <v>688</v>
      </c>
      <c r="M273" s="30"/>
    </row>
    <row r="274" spans="1:13" ht="45" customHeight="1">
      <c r="A274" s="7" t="s">
        <v>75</v>
      </c>
      <c r="B274" s="31" t="s">
        <v>782</v>
      </c>
      <c r="C274" s="31"/>
      <c r="D274" s="32">
        <f t="shared" si="5"/>
        <v>1</v>
      </c>
      <c r="E274" s="32"/>
      <c r="F274" s="33" t="s">
        <v>28</v>
      </c>
      <c r="G274" s="33"/>
      <c r="H274" s="16">
        <v>42516</v>
      </c>
      <c r="I274" s="16">
        <v>42516</v>
      </c>
      <c r="J274" s="18" t="s">
        <v>647</v>
      </c>
      <c r="K274" s="18"/>
      <c r="L274" s="30">
        <v>435.02</v>
      </c>
      <c r="M274" s="30"/>
    </row>
    <row r="275" spans="1:13" ht="45" customHeight="1">
      <c r="A275" s="7" t="s">
        <v>75</v>
      </c>
      <c r="B275" s="31" t="s">
        <v>781</v>
      </c>
      <c r="C275" s="31"/>
      <c r="D275" s="32">
        <f t="shared" si="5"/>
        <v>1</v>
      </c>
      <c r="E275" s="32"/>
      <c r="F275" s="33" t="s">
        <v>28</v>
      </c>
      <c r="G275" s="33"/>
      <c r="H275" s="16">
        <v>42523</v>
      </c>
      <c r="I275" s="16">
        <v>42523</v>
      </c>
      <c r="J275" s="18" t="s">
        <v>647</v>
      </c>
      <c r="K275" s="18"/>
      <c r="L275" s="30">
        <v>492.8</v>
      </c>
      <c r="M275" s="30"/>
    </row>
    <row r="276" spans="1:13" ht="45" customHeight="1">
      <c r="A276" s="7" t="s">
        <v>75</v>
      </c>
      <c r="B276" s="31" t="s">
        <v>780</v>
      </c>
      <c r="C276" s="31"/>
      <c r="D276" s="32">
        <f t="shared" si="5"/>
        <v>1</v>
      </c>
      <c r="E276" s="32"/>
      <c r="F276" s="33" t="s">
        <v>28</v>
      </c>
      <c r="G276" s="33"/>
      <c r="H276" s="16">
        <v>42530</v>
      </c>
      <c r="I276" s="16">
        <v>42530</v>
      </c>
      <c r="J276" s="18" t="s">
        <v>647</v>
      </c>
      <c r="K276" s="18"/>
      <c r="L276" s="30">
        <v>486</v>
      </c>
      <c r="M276" s="30"/>
    </row>
    <row r="277" spans="1:13" ht="45" customHeight="1">
      <c r="A277" s="7" t="s">
        <v>75</v>
      </c>
      <c r="B277" s="31" t="s">
        <v>13</v>
      </c>
      <c r="C277" s="31"/>
      <c r="D277" s="32">
        <f t="shared" si="5"/>
        <v>1</v>
      </c>
      <c r="E277" s="32"/>
      <c r="F277" s="33" t="s">
        <v>14</v>
      </c>
      <c r="G277" s="33"/>
      <c r="H277" s="16">
        <v>42530</v>
      </c>
      <c r="I277" s="16">
        <v>42530</v>
      </c>
      <c r="J277" s="18" t="s">
        <v>647</v>
      </c>
      <c r="K277" s="18"/>
      <c r="L277" s="30">
        <v>1120</v>
      </c>
      <c r="M277" s="30"/>
    </row>
    <row r="278" spans="1:13" ht="45" customHeight="1">
      <c r="A278" s="7" t="s">
        <v>75</v>
      </c>
      <c r="B278" s="31" t="s">
        <v>13</v>
      </c>
      <c r="C278" s="31"/>
      <c r="D278" s="32">
        <f t="shared" si="5"/>
        <v>1</v>
      </c>
      <c r="E278" s="32"/>
      <c r="F278" s="33" t="s">
        <v>14</v>
      </c>
      <c r="G278" s="33"/>
      <c r="H278" s="16">
        <v>42509</v>
      </c>
      <c r="I278" s="16">
        <v>42509</v>
      </c>
      <c r="J278" s="18" t="s">
        <v>647</v>
      </c>
      <c r="K278" s="18"/>
      <c r="L278" s="30">
        <v>2420</v>
      </c>
      <c r="M278" s="30"/>
    </row>
    <row r="279" spans="1:13" ht="45" customHeight="1">
      <c r="A279" s="7" t="s">
        <v>75</v>
      </c>
      <c r="B279" s="31" t="s">
        <v>783</v>
      </c>
      <c r="C279" s="31"/>
      <c r="D279" s="32">
        <f t="shared" si="5"/>
        <v>1</v>
      </c>
      <c r="E279" s="32"/>
      <c r="F279" s="33" t="s">
        <v>28</v>
      </c>
      <c r="G279" s="33"/>
      <c r="H279" s="16">
        <v>42531</v>
      </c>
      <c r="I279" s="16">
        <v>42531</v>
      </c>
      <c r="J279" s="18" t="s">
        <v>647</v>
      </c>
      <c r="K279" s="18"/>
      <c r="L279" s="30">
        <v>394</v>
      </c>
      <c r="M279" s="30"/>
    </row>
    <row r="280" spans="1:13" ht="45" customHeight="1">
      <c r="A280" s="7" t="s">
        <v>75</v>
      </c>
      <c r="B280" s="31" t="s">
        <v>13</v>
      </c>
      <c r="C280" s="31"/>
      <c r="D280" s="32">
        <f t="shared" si="5"/>
        <v>1</v>
      </c>
      <c r="E280" s="32"/>
      <c r="F280" s="33" t="s">
        <v>14</v>
      </c>
      <c r="G280" s="33"/>
      <c r="H280" s="16">
        <v>42531</v>
      </c>
      <c r="I280" s="16">
        <v>42531</v>
      </c>
      <c r="J280" s="18" t="s">
        <v>647</v>
      </c>
      <c r="K280" s="18"/>
      <c r="L280" s="30">
        <v>2700</v>
      </c>
      <c r="M280" s="30"/>
    </row>
    <row r="281" spans="1:13" ht="45" customHeight="1">
      <c r="A281" s="7" t="s">
        <v>75</v>
      </c>
      <c r="B281" s="31" t="s">
        <v>784</v>
      </c>
      <c r="C281" s="31"/>
      <c r="D281" s="32">
        <f t="shared" si="5"/>
        <v>1</v>
      </c>
      <c r="E281" s="32"/>
      <c r="F281" s="33" t="s">
        <v>28</v>
      </c>
      <c r="G281" s="33"/>
      <c r="H281" s="16">
        <v>42524</v>
      </c>
      <c r="I281" s="16">
        <v>42524</v>
      </c>
      <c r="J281" s="18" t="s">
        <v>647</v>
      </c>
      <c r="K281" s="18"/>
      <c r="L281" s="30">
        <v>688.03</v>
      </c>
      <c r="M281" s="30"/>
    </row>
    <row r="282" spans="1:13" ht="45" customHeight="1">
      <c r="A282" s="7" t="s">
        <v>75</v>
      </c>
      <c r="B282" s="31" t="s">
        <v>785</v>
      </c>
      <c r="C282" s="31"/>
      <c r="D282" s="32">
        <f t="shared" si="5"/>
        <v>1</v>
      </c>
      <c r="E282" s="32"/>
      <c r="F282" s="33" t="s">
        <v>28</v>
      </c>
      <c r="G282" s="33"/>
      <c r="H282" s="16">
        <v>42516</v>
      </c>
      <c r="I282" s="16">
        <v>42516</v>
      </c>
      <c r="J282" s="18" t="s">
        <v>647</v>
      </c>
      <c r="K282" s="18"/>
      <c r="L282" s="30">
        <v>476</v>
      </c>
      <c r="M282" s="30"/>
    </row>
    <row r="283" spans="1:13" ht="45" customHeight="1">
      <c r="A283" s="7" t="s">
        <v>75</v>
      </c>
      <c r="B283" s="31" t="s">
        <v>786</v>
      </c>
      <c r="C283" s="31"/>
      <c r="D283" s="32">
        <f t="shared" si="5"/>
        <v>1</v>
      </c>
      <c r="E283" s="32"/>
      <c r="F283" s="33" t="s">
        <v>28</v>
      </c>
      <c r="G283" s="33"/>
      <c r="H283" s="16">
        <v>42508</v>
      </c>
      <c r="I283" s="16">
        <v>42509</v>
      </c>
      <c r="J283" s="18" t="s">
        <v>647</v>
      </c>
      <c r="K283" s="18"/>
      <c r="L283" s="30">
        <v>456</v>
      </c>
      <c r="M283" s="30"/>
    </row>
    <row r="284" spans="1:13" ht="45" customHeight="1">
      <c r="A284" s="7" t="s">
        <v>75</v>
      </c>
      <c r="B284" s="31" t="s">
        <v>787</v>
      </c>
      <c r="C284" s="31"/>
      <c r="D284" s="32">
        <f t="shared" si="5"/>
        <v>1</v>
      </c>
      <c r="E284" s="32"/>
      <c r="F284" s="33" t="s">
        <v>28</v>
      </c>
      <c r="G284" s="33"/>
      <c r="H284" s="16">
        <v>42495</v>
      </c>
      <c r="I284" s="16">
        <v>42495</v>
      </c>
      <c r="J284" s="18" t="s">
        <v>647</v>
      </c>
      <c r="K284" s="18"/>
      <c r="L284" s="30">
        <v>446</v>
      </c>
      <c r="M284" s="30"/>
    </row>
    <row r="285" spans="1:13" ht="45" customHeight="1">
      <c r="A285" s="7" t="s">
        <v>75</v>
      </c>
      <c r="B285" s="31" t="s">
        <v>788</v>
      </c>
      <c r="C285" s="31"/>
      <c r="D285" s="32">
        <f t="shared" si="5"/>
        <v>1</v>
      </c>
      <c r="E285" s="32"/>
      <c r="F285" s="33" t="s">
        <v>11</v>
      </c>
      <c r="G285" s="33"/>
      <c r="H285" s="16">
        <v>42536</v>
      </c>
      <c r="I285" s="16">
        <v>42536</v>
      </c>
      <c r="J285" s="18" t="s">
        <v>647</v>
      </c>
      <c r="K285" s="18"/>
      <c r="L285" s="30">
        <v>1780</v>
      </c>
      <c r="M285" s="30"/>
    </row>
    <row r="286" spans="1:13" ht="45" customHeight="1">
      <c r="A286" s="7" t="s">
        <v>75</v>
      </c>
      <c r="B286" s="31" t="s">
        <v>789</v>
      </c>
      <c r="C286" s="31"/>
      <c r="D286" s="32">
        <f t="shared" si="5"/>
        <v>1</v>
      </c>
      <c r="E286" s="32"/>
      <c r="F286" s="33" t="s">
        <v>28</v>
      </c>
      <c r="G286" s="33"/>
      <c r="H286" s="16">
        <v>42520</v>
      </c>
      <c r="I286" s="16">
        <v>42521</v>
      </c>
      <c r="J286" s="18" t="s">
        <v>647</v>
      </c>
      <c r="K286" s="18"/>
      <c r="L286" s="30">
        <v>233</v>
      </c>
      <c r="M286" s="30"/>
    </row>
    <row r="287" spans="1:13" ht="45" customHeight="1">
      <c r="A287" s="7" t="s">
        <v>75</v>
      </c>
      <c r="B287" s="31" t="s">
        <v>790</v>
      </c>
      <c r="C287" s="31"/>
      <c r="D287" s="32">
        <f t="shared" si="5"/>
        <v>1</v>
      </c>
      <c r="E287" s="32"/>
      <c r="F287" s="33" t="s">
        <v>28</v>
      </c>
      <c r="G287" s="33"/>
      <c r="H287" s="16">
        <v>42534</v>
      </c>
      <c r="I287" s="16">
        <v>42534</v>
      </c>
      <c r="J287" s="18" t="s">
        <v>647</v>
      </c>
      <c r="K287" s="18"/>
      <c r="L287" s="30">
        <v>578.05999999999995</v>
      </c>
      <c r="M287" s="30"/>
    </row>
    <row r="288" spans="1:13" ht="45" customHeight="1">
      <c r="A288" s="7" t="s">
        <v>75</v>
      </c>
      <c r="B288" s="31" t="s">
        <v>785</v>
      </c>
      <c r="C288" s="31"/>
      <c r="D288" s="32">
        <f t="shared" si="5"/>
        <v>1</v>
      </c>
      <c r="E288" s="32"/>
      <c r="F288" s="33" t="s">
        <v>28</v>
      </c>
      <c r="G288" s="33"/>
      <c r="H288" s="16">
        <v>42516</v>
      </c>
      <c r="I288" s="16">
        <v>42516</v>
      </c>
      <c r="J288" s="18" t="s">
        <v>647</v>
      </c>
      <c r="K288" s="18"/>
      <c r="L288" s="30">
        <v>292</v>
      </c>
      <c r="M288" s="30"/>
    </row>
    <row r="289" spans="1:13" ht="45" customHeight="1">
      <c r="A289" s="7" t="s">
        <v>75</v>
      </c>
      <c r="B289" s="31" t="s">
        <v>786</v>
      </c>
      <c r="C289" s="31"/>
      <c r="D289" s="32">
        <f t="shared" si="5"/>
        <v>1</v>
      </c>
      <c r="E289" s="32"/>
      <c r="F289" s="33" t="s">
        <v>28</v>
      </c>
      <c r="G289" s="33"/>
      <c r="H289" s="16">
        <v>42508</v>
      </c>
      <c r="I289" s="16">
        <v>42509</v>
      </c>
      <c r="J289" s="18" t="s">
        <v>647</v>
      </c>
      <c r="K289" s="18"/>
      <c r="L289" s="30">
        <v>292</v>
      </c>
      <c r="M289" s="30"/>
    </row>
    <row r="290" spans="1:13" ht="45" customHeight="1">
      <c r="A290" s="7" t="s">
        <v>75</v>
      </c>
      <c r="B290" s="31" t="s">
        <v>789</v>
      </c>
      <c r="C290" s="31"/>
      <c r="D290" s="32">
        <f t="shared" si="5"/>
        <v>1</v>
      </c>
      <c r="E290" s="32"/>
      <c r="F290" s="33" t="s">
        <v>28</v>
      </c>
      <c r="G290" s="33"/>
      <c r="H290" s="16">
        <v>42520</v>
      </c>
      <c r="I290" s="16">
        <v>42521</v>
      </c>
      <c r="J290" s="18" t="s">
        <v>647</v>
      </c>
      <c r="K290" s="18"/>
      <c r="L290" s="30">
        <v>200.68</v>
      </c>
      <c r="M290" s="30"/>
    </row>
    <row r="291" spans="1:13" ht="45" customHeight="1">
      <c r="A291" s="7" t="s">
        <v>75</v>
      </c>
      <c r="B291" s="31" t="s">
        <v>790</v>
      </c>
      <c r="C291" s="31"/>
      <c r="D291" s="32">
        <f t="shared" si="5"/>
        <v>1</v>
      </c>
      <c r="E291" s="32"/>
      <c r="F291" s="33" t="s">
        <v>28</v>
      </c>
      <c r="G291" s="33"/>
      <c r="H291" s="16">
        <v>42534</v>
      </c>
      <c r="I291" s="16">
        <v>42534</v>
      </c>
      <c r="J291" s="18" t="s">
        <v>647</v>
      </c>
      <c r="K291" s="18"/>
      <c r="L291" s="30">
        <v>596.70000000000005</v>
      </c>
      <c r="M291" s="30"/>
    </row>
    <row r="292" spans="1:13" ht="45" customHeight="1">
      <c r="A292" s="7" t="s">
        <v>75</v>
      </c>
      <c r="B292" s="31" t="s">
        <v>787</v>
      </c>
      <c r="C292" s="31"/>
      <c r="D292" s="32">
        <f t="shared" si="5"/>
        <v>1</v>
      </c>
      <c r="E292" s="32"/>
      <c r="F292" s="33" t="s">
        <v>28</v>
      </c>
      <c r="G292" s="33"/>
      <c r="H292" s="16">
        <v>42495</v>
      </c>
      <c r="I292" s="16">
        <v>42495</v>
      </c>
      <c r="J292" s="18" t="s">
        <v>647</v>
      </c>
      <c r="K292" s="18"/>
      <c r="L292" s="30">
        <v>292</v>
      </c>
      <c r="M292" s="30"/>
    </row>
    <row r="293" spans="1:13" ht="45" customHeight="1">
      <c r="A293" s="7" t="s">
        <v>75</v>
      </c>
      <c r="B293" s="31" t="s">
        <v>788</v>
      </c>
      <c r="C293" s="31"/>
      <c r="D293" s="32">
        <f t="shared" si="5"/>
        <v>1</v>
      </c>
      <c r="E293" s="32"/>
      <c r="F293" s="33" t="s">
        <v>11</v>
      </c>
      <c r="G293" s="33"/>
      <c r="H293" s="16">
        <v>42536</v>
      </c>
      <c r="I293" s="16">
        <v>42536</v>
      </c>
      <c r="J293" s="18" t="s">
        <v>647</v>
      </c>
      <c r="K293" s="18"/>
      <c r="L293" s="30">
        <v>113</v>
      </c>
      <c r="M293" s="30"/>
    </row>
    <row r="294" spans="1:13" ht="45" customHeight="1">
      <c r="A294" s="7" t="s">
        <v>75</v>
      </c>
      <c r="B294" s="31" t="s">
        <v>13</v>
      </c>
      <c r="C294" s="31"/>
      <c r="D294" s="32">
        <f t="shared" si="5"/>
        <v>1</v>
      </c>
      <c r="E294" s="32"/>
      <c r="F294" s="33" t="s">
        <v>14</v>
      </c>
      <c r="G294" s="33"/>
      <c r="H294" s="16">
        <v>42536</v>
      </c>
      <c r="I294" s="16">
        <v>42536</v>
      </c>
      <c r="J294" s="18" t="s">
        <v>647</v>
      </c>
      <c r="K294" s="18"/>
      <c r="L294" s="30">
        <v>1505</v>
      </c>
      <c r="M294" s="30"/>
    </row>
    <row r="295" spans="1:13" ht="45" customHeight="1">
      <c r="A295" s="7" t="s">
        <v>75</v>
      </c>
      <c r="B295" s="31" t="s">
        <v>791</v>
      </c>
      <c r="C295" s="31"/>
      <c r="D295" s="32">
        <f t="shared" si="5"/>
        <v>1</v>
      </c>
      <c r="E295" s="32"/>
      <c r="F295" s="33" t="s">
        <v>28</v>
      </c>
      <c r="G295" s="33"/>
      <c r="H295" s="16">
        <v>42543</v>
      </c>
      <c r="I295" s="16">
        <v>42543</v>
      </c>
      <c r="J295" s="18" t="s">
        <v>647</v>
      </c>
      <c r="K295" s="18"/>
      <c r="L295" s="30">
        <v>188</v>
      </c>
      <c r="M295" s="30"/>
    </row>
    <row r="296" spans="1:13" ht="45" customHeight="1">
      <c r="A296" s="7" t="s">
        <v>75</v>
      </c>
      <c r="B296" s="31" t="s">
        <v>792</v>
      </c>
      <c r="C296" s="31"/>
      <c r="D296" s="32">
        <f t="shared" si="5"/>
        <v>1</v>
      </c>
      <c r="E296" s="32"/>
      <c r="F296" s="33" t="s">
        <v>28</v>
      </c>
      <c r="G296" s="33"/>
      <c r="H296" s="16">
        <v>42545</v>
      </c>
      <c r="I296" s="16">
        <v>42545</v>
      </c>
      <c r="J296" s="18" t="s">
        <v>647</v>
      </c>
      <c r="K296" s="18"/>
      <c r="L296" s="30">
        <v>188</v>
      </c>
      <c r="M296" s="30"/>
    </row>
    <row r="297" spans="1:13" ht="45" customHeight="1">
      <c r="A297" s="7" t="s">
        <v>75</v>
      </c>
      <c r="B297" s="31" t="s">
        <v>793</v>
      </c>
      <c r="C297" s="31"/>
      <c r="D297" s="32">
        <f t="shared" si="5"/>
        <v>1</v>
      </c>
      <c r="E297" s="32"/>
      <c r="F297" s="33" t="s">
        <v>28</v>
      </c>
      <c r="G297" s="33"/>
      <c r="H297" s="16">
        <v>42544</v>
      </c>
      <c r="I297" s="16">
        <v>42544</v>
      </c>
      <c r="J297" s="18" t="s">
        <v>647</v>
      </c>
      <c r="K297" s="18"/>
      <c r="L297" s="30">
        <v>188</v>
      </c>
      <c r="M297" s="30"/>
    </row>
    <row r="298" spans="1:13" ht="45" customHeight="1">
      <c r="A298" s="7" t="s">
        <v>75</v>
      </c>
      <c r="B298" s="31" t="s">
        <v>794</v>
      </c>
      <c r="C298" s="31"/>
      <c r="D298" s="32">
        <f t="shared" si="5"/>
        <v>1</v>
      </c>
      <c r="E298" s="32"/>
      <c r="F298" s="33" t="s">
        <v>11</v>
      </c>
      <c r="G298" s="33"/>
      <c r="H298" s="16">
        <v>42542</v>
      </c>
      <c r="I298" s="16">
        <v>42542</v>
      </c>
      <c r="J298" s="18" t="s">
        <v>647</v>
      </c>
      <c r="K298" s="18"/>
      <c r="L298" s="30">
        <v>1080</v>
      </c>
      <c r="M298" s="30"/>
    </row>
    <row r="299" spans="1:13" ht="45" customHeight="1">
      <c r="A299" s="7" t="s">
        <v>75</v>
      </c>
      <c r="B299" s="31" t="s">
        <v>795</v>
      </c>
      <c r="C299" s="31"/>
      <c r="D299" s="32">
        <f t="shared" si="5"/>
        <v>1</v>
      </c>
      <c r="E299" s="32"/>
      <c r="F299" s="33" t="s">
        <v>28</v>
      </c>
      <c r="G299" s="33"/>
      <c r="H299" s="16">
        <v>42537</v>
      </c>
      <c r="I299" s="16">
        <v>42537</v>
      </c>
      <c r="J299" s="18" t="s">
        <v>647</v>
      </c>
      <c r="K299" s="18"/>
      <c r="L299" s="30">
        <v>188</v>
      </c>
      <c r="M299" s="30"/>
    </row>
    <row r="300" spans="1:13" ht="45" customHeight="1">
      <c r="A300" s="7" t="s">
        <v>75</v>
      </c>
      <c r="B300" s="31" t="s">
        <v>791</v>
      </c>
      <c r="C300" s="31"/>
      <c r="D300" s="32">
        <f t="shared" si="5"/>
        <v>1</v>
      </c>
      <c r="E300" s="32"/>
      <c r="F300" s="33" t="s">
        <v>28</v>
      </c>
      <c r="G300" s="33"/>
      <c r="H300" s="16">
        <v>42543</v>
      </c>
      <c r="I300" s="16">
        <v>42543</v>
      </c>
      <c r="J300" s="18" t="s">
        <v>647</v>
      </c>
      <c r="K300" s="18"/>
      <c r="L300" s="30">
        <v>1194.4000000000001</v>
      </c>
      <c r="M300" s="30"/>
    </row>
    <row r="301" spans="1:13" ht="45" customHeight="1">
      <c r="A301" s="7" t="s">
        <v>75</v>
      </c>
      <c r="B301" s="31" t="s">
        <v>792</v>
      </c>
      <c r="C301" s="31"/>
      <c r="D301" s="32">
        <f t="shared" si="5"/>
        <v>1</v>
      </c>
      <c r="E301" s="32"/>
      <c r="F301" s="33" t="s">
        <v>28</v>
      </c>
      <c r="G301" s="33"/>
      <c r="H301" s="16">
        <v>42545</v>
      </c>
      <c r="I301" s="16">
        <v>42545</v>
      </c>
      <c r="J301" s="18" t="s">
        <v>647</v>
      </c>
      <c r="K301" s="18"/>
      <c r="L301" s="30">
        <v>1093.03</v>
      </c>
      <c r="M301" s="30"/>
    </row>
    <row r="302" spans="1:13" ht="45" customHeight="1">
      <c r="A302" s="7" t="s">
        <v>75</v>
      </c>
      <c r="B302" s="31" t="s">
        <v>793</v>
      </c>
      <c r="C302" s="31"/>
      <c r="D302" s="32">
        <f t="shared" si="5"/>
        <v>1</v>
      </c>
      <c r="E302" s="32"/>
      <c r="F302" s="33" t="s">
        <v>28</v>
      </c>
      <c r="G302" s="33"/>
      <c r="H302" s="16">
        <v>42544</v>
      </c>
      <c r="I302" s="16">
        <v>42544</v>
      </c>
      <c r="J302" s="18" t="s">
        <v>647</v>
      </c>
      <c r="K302" s="18"/>
      <c r="L302" s="30">
        <v>1002</v>
      </c>
      <c r="M302" s="30"/>
    </row>
    <row r="303" spans="1:13" ht="45" customHeight="1">
      <c r="A303" s="7" t="s">
        <v>75</v>
      </c>
      <c r="B303" s="31" t="s">
        <v>794</v>
      </c>
      <c r="C303" s="31"/>
      <c r="D303" s="32">
        <f t="shared" si="5"/>
        <v>1</v>
      </c>
      <c r="E303" s="32"/>
      <c r="F303" s="33" t="s">
        <v>11</v>
      </c>
      <c r="G303" s="33"/>
      <c r="H303" s="16">
        <v>42542</v>
      </c>
      <c r="I303" s="16">
        <v>42542</v>
      </c>
      <c r="J303" s="18" t="s">
        <v>647</v>
      </c>
      <c r="K303" s="18"/>
      <c r="L303" s="30">
        <v>148</v>
      </c>
      <c r="M303" s="30"/>
    </row>
    <row r="304" spans="1:13" ht="45" customHeight="1">
      <c r="A304" s="7" t="s">
        <v>75</v>
      </c>
      <c r="B304" s="31" t="s">
        <v>795</v>
      </c>
      <c r="C304" s="31"/>
      <c r="D304" s="32">
        <f t="shared" si="5"/>
        <v>1</v>
      </c>
      <c r="E304" s="32"/>
      <c r="F304" s="33" t="s">
        <v>28</v>
      </c>
      <c r="G304" s="33"/>
      <c r="H304" s="16">
        <v>42537</v>
      </c>
      <c r="I304" s="16">
        <v>42537</v>
      </c>
      <c r="J304" s="18" t="s">
        <v>647</v>
      </c>
      <c r="K304" s="18"/>
      <c r="L304" s="30">
        <v>771</v>
      </c>
      <c r="M304" s="30"/>
    </row>
    <row r="305" spans="1:13" ht="45" customHeight="1">
      <c r="A305" s="7" t="s">
        <v>75</v>
      </c>
      <c r="B305" s="31" t="s">
        <v>13</v>
      </c>
      <c r="C305" s="31"/>
      <c r="D305" s="32">
        <f t="shared" si="5"/>
        <v>1</v>
      </c>
      <c r="E305" s="32"/>
      <c r="F305" s="33" t="s">
        <v>14</v>
      </c>
      <c r="G305" s="33"/>
      <c r="H305" s="16">
        <v>42537</v>
      </c>
      <c r="I305" s="16">
        <v>42537</v>
      </c>
      <c r="J305" s="18" t="s">
        <v>647</v>
      </c>
      <c r="K305" s="18"/>
      <c r="L305" s="30">
        <v>581</v>
      </c>
      <c r="M305" s="30"/>
    </row>
    <row r="306" spans="1:13" ht="45" customHeight="1">
      <c r="A306" s="7" t="s">
        <v>75</v>
      </c>
      <c r="B306" s="31" t="s">
        <v>796</v>
      </c>
      <c r="C306" s="31"/>
      <c r="D306" s="32">
        <f t="shared" si="5"/>
        <v>1</v>
      </c>
      <c r="E306" s="32"/>
      <c r="F306" s="33" t="s">
        <v>11</v>
      </c>
      <c r="G306" s="33"/>
      <c r="H306" s="16">
        <v>42471</v>
      </c>
      <c r="I306" s="16">
        <v>42471</v>
      </c>
      <c r="J306" s="18" t="s">
        <v>647</v>
      </c>
      <c r="K306" s="18"/>
      <c r="L306" s="30">
        <v>2577</v>
      </c>
      <c r="M306" s="30"/>
    </row>
    <row r="307" spans="1:13" ht="45" customHeight="1">
      <c r="A307" s="7" t="s">
        <v>75</v>
      </c>
      <c r="B307" s="31" t="s">
        <v>797</v>
      </c>
      <c r="C307" s="31"/>
      <c r="D307" s="32">
        <f t="shared" si="5"/>
        <v>1</v>
      </c>
      <c r="E307" s="32"/>
      <c r="F307" s="33" t="s">
        <v>14</v>
      </c>
      <c r="G307" s="33"/>
      <c r="H307" s="16">
        <v>42572</v>
      </c>
      <c r="I307" s="16">
        <v>42573</v>
      </c>
      <c r="J307" s="18" t="s">
        <v>647</v>
      </c>
      <c r="K307" s="18"/>
      <c r="L307" s="30">
        <v>595</v>
      </c>
      <c r="M307" s="30"/>
    </row>
    <row r="308" spans="1:13" ht="45" customHeight="1">
      <c r="A308" s="7" t="s">
        <v>75</v>
      </c>
      <c r="B308" s="31" t="s">
        <v>798</v>
      </c>
      <c r="C308" s="31"/>
      <c r="D308" s="32">
        <f t="shared" si="5"/>
        <v>1</v>
      </c>
      <c r="E308" s="32"/>
      <c r="F308" s="33" t="s">
        <v>14</v>
      </c>
      <c r="G308" s="33"/>
      <c r="H308" s="16">
        <v>42569</v>
      </c>
      <c r="I308" s="16">
        <v>42571</v>
      </c>
      <c r="J308" s="18" t="s">
        <v>647</v>
      </c>
      <c r="K308" s="18"/>
      <c r="L308" s="30">
        <v>545</v>
      </c>
      <c r="M308" s="30"/>
    </row>
    <row r="309" spans="1:13" ht="45" customHeight="1">
      <c r="A309" s="7" t="s">
        <v>75</v>
      </c>
      <c r="B309" s="31" t="s">
        <v>799</v>
      </c>
      <c r="C309" s="31"/>
      <c r="D309" s="32">
        <f t="shared" si="5"/>
        <v>1</v>
      </c>
      <c r="E309" s="32"/>
      <c r="F309" s="33" t="s">
        <v>14</v>
      </c>
      <c r="G309" s="33"/>
      <c r="H309" s="16">
        <v>42562</v>
      </c>
      <c r="I309" s="16">
        <v>42563</v>
      </c>
      <c r="J309" s="18" t="s">
        <v>647</v>
      </c>
      <c r="K309" s="18"/>
      <c r="L309" s="30">
        <v>580</v>
      </c>
      <c r="M309" s="30"/>
    </row>
    <row r="310" spans="1:13" ht="45" customHeight="1">
      <c r="A310" s="7" t="s">
        <v>75</v>
      </c>
      <c r="B310" s="31" t="s">
        <v>799</v>
      </c>
      <c r="C310" s="31"/>
      <c r="D310" s="32">
        <f t="shared" si="5"/>
        <v>1</v>
      </c>
      <c r="E310" s="32"/>
      <c r="F310" s="33" t="s">
        <v>14</v>
      </c>
      <c r="G310" s="33"/>
      <c r="H310" s="16">
        <v>42558</v>
      </c>
      <c r="I310" s="16">
        <v>42559</v>
      </c>
      <c r="J310" s="18" t="s">
        <v>647</v>
      </c>
      <c r="K310" s="18"/>
      <c r="L310" s="30">
        <v>320</v>
      </c>
      <c r="M310" s="30"/>
    </row>
    <row r="311" spans="1:13" ht="45" customHeight="1">
      <c r="A311" s="7" t="s">
        <v>75</v>
      </c>
      <c r="B311" s="31" t="s">
        <v>800</v>
      </c>
      <c r="C311" s="31"/>
      <c r="D311" s="32">
        <f t="shared" si="5"/>
        <v>1</v>
      </c>
      <c r="E311" s="32"/>
      <c r="F311" s="33" t="s">
        <v>14</v>
      </c>
      <c r="G311" s="33"/>
      <c r="H311" s="16">
        <v>42555</v>
      </c>
      <c r="I311" s="16">
        <v>42557</v>
      </c>
      <c r="J311" s="18" t="s">
        <v>647</v>
      </c>
      <c r="K311" s="18"/>
      <c r="L311" s="30">
        <v>615</v>
      </c>
      <c r="M311" s="30"/>
    </row>
    <row r="312" spans="1:13" ht="45" customHeight="1">
      <c r="A312" s="7" t="s">
        <v>75</v>
      </c>
      <c r="B312" s="31" t="s">
        <v>13</v>
      </c>
      <c r="C312" s="31"/>
      <c r="D312" s="32">
        <f t="shared" si="5"/>
        <v>1</v>
      </c>
      <c r="E312" s="32"/>
      <c r="F312" s="33" t="s">
        <v>14</v>
      </c>
      <c r="G312" s="33"/>
      <c r="H312" s="16">
        <v>42555</v>
      </c>
      <c r="I312" s="16">
        <v>42555</v>
      </c>
      <c r="J312" s="18" t="s">
        <v>647</v>
      </c>
      <c r="K312" s="18"/>
      <c r="L312" s="30">
        <v>1490</v>
      </c>
      <c r="M312" s="30"/>
    </row>
    <row r="313" spans="1:13" ht="45" customHeight="1">
      <c r="A313" s="7" t="s">
        <v>75</v>
      </c>
      <c r="B313" s="31" t="s">
        <v>801</v>
      </c>
      <c r="C313" s="31"/>
      <c r="D313" s="32">
        <f t="shared" si="5"/>
        <v>1</v>
      </c>
      <c r="E313" s="32"/>
      <c r="F313" s="33" t="s">
        <v>28</v>
      </c>
      <c r="G313" s="33"/>
      <c r="H313" s="16">
        <v>42583</v>
      </c>
      <c r="I313" s="16">
        <v>42583</v>
      </c>
      <c r="J313" s="18" t="s">
        <v>647</v>
      </c>
      <c r="K313" s="18"/>
      <c r="L313" s="30">
        <v>448</v>
      </c>
      <c r="M313" s="30"/>
    </row>
    <row r="314" spans="1:13" ht="45" customHeight="1">
      <c r="A314" s="7" t="s">
        <v>75</v>
      </c>
      <c r="B314" s="31" t="s">
        <v>801</v>
      </c>
      <c r="C314" s="31"/>
      <c r="D314" s="32">
        <f t="shared" si="5"/>
        <v>1</v>
      </c>
      <c r="E314" s="32"/>
      <c r="F314" s="33" t="s">
        <v>28</v>
      </c>
      <c r="G314" s="33"/>
      <c r="H314" s="16">
        <v>42583</v>
      </c>
      <c r="I314" s="16">
        <v>42583</v>
      </c>
      <c r="J314" s="18" t="s">
        <v>647</v>
      </c>
      <c r="K314" s="18"/>
      <c r="L314" s="30">
        <v>520</v>
      </c>
      <c r="M314" s="30"/>
    </row>
    <row r="315" spans="1:13" ht="45" customHeight="1">
      <c r="A315" s="7" t="s">
        <v>75</v>
      </c>
      <c r="B315" s="31" t="s">
        <v>13</v>
      </c>
      <c r="C315" s="31"/>
      <c r="D315" s="32">
        <f t="shared" si="5"/>
        <v>1</v>
      </c>
      <c r="E315" s="32"/>
      <c r="F315" s="33" t="s">
        <v>14</v>
      </c>
      <c r="G315" s="33"/>
      <c r="H315" s="16">
        <v>42583</v>
      </c>
      <c r="I315" s="16">
        <v>42583</v>
      </c>
      <c r="J315" s="18" t="s">
        <v>647</v>
      </c>
      <c r="K315" s="18"/>
      <c r="L315" s="30">
        <v>2225</v>
      </c>
      <c r="M315" s="30"/>
    </row>
    <row r="316" spans="1:13" ht="45" customHeight="1">
      <c r="A316" s="7" t="s">
        <v>75</v>
      </c>
      <c r="B316" s="31" t="s">
        <v>802</v>
      </c>
      <c r="C316" s="31"/>
      <c r="D316" s="32">
        <f t="shared" si="5"/>
        <v>1</v>
      </c>
      <c r="E316" s="32"/>
      <c r="F316" s="33" t="s">
        <v>28</v>
      </c>
      <c r="G316" s="33"/>
      <c r="H316" s="16">
        <v>42558</v>
      </c>
      <c r="I316" s="16">
        <v>42558</v>
      </c>
      <c r="J316" s="18" t="s">
        <v>647</v>
      </c>
      <c r="K316" s="18"/>
      <c r="L316" s="30">
        <v>688</v>
      </c>
      <c r="M316" s="30"/>
    </row>
    <row r="317" spans="1:13" ht="45" customHeight="1">
      <c r="A317" s="7" t="s">
        <v>75</v>
      </c>
      <c r="B317" s="31" t="s">
        <v>802</v>
      </c>
      <c r="C317" s="31"/>
      <c r="D317" s="32">
        <f t="shared" si="5"/>
        <v>1</v>
      </c>
      <c r="E317" s="32"/>
      <c r="F317" s="33" t="s">
        <v>28</v>
      </c>
      <c r="G317" s="33"/>
      <c r="H317" s="16">
        <v>42558</v>
      </c>
      <c r="I317" s="16">
        <v>42558</v>
      </c>
      <c r="J317" s="18" t="s">
        <v>647</v>
      </c>
      <c r="K317" s="18"/>
      <c r="L317" s="30">
        <v>733</v>
      </c>
      <c r="M317" s="30"/>
    </row>
    <row r="318" spans="1:13" ht="45" customHeight="1">
      <c r="A318" s="7" t="s">
        <v>75</v>
      </c>
      <c r="B318" s="31" t="s">
        <v>13</v>
      </c>
      <c r="C318" s="31"/>
      <c r="D318" s="32">
        <f t="shared" si="5"/>
        <v>1</v>
      </c>
      <c r="E318" s="32"/>
      <c r="F318" s="33" t="s">
        <v>14</v>
      </c>
      <c r="G318" s="33"/>
      <c r="H318" s="16">
        <v>42558</v>
      </c>
      <c r="I318" s="16">
        <v>42558</v>
      </c>
      <c r="J318" s="18" t="s">
        <v>647</v>
      </c>
      <c r="K318" s="18"/>
      <c r="L318" s="30">
        <v>19</v>
      </c>
      <c r="M318" s="30"/>
    </row>
    <row r="319" spans="1:13" ht="45" customHeight="1">
      <c r="A319" s="7" t="s">
        <v>75</v>
      </c>
      <c r="B319" s="31" t="s">
        <v>13</v>
      </c>
      <c r="C319" s="31"/>
      <c r="D319" s="32">
        <f t="shared" si="5"/>
        <v>1</v>
      </c>
      <c r="E319" s="32"/>
      <c r="F319" s="33" t="s">
        <v>14</v>
      </c>
      <c r="G319" s="33"/>
      <c r="H319" s="16">
        <v>42509</v>
      </c>
      <c r="I319" s="16">
        <v>42509</v>
      </c>
      <c r="J319" s="18" t="s">
        <v>647</v>
      </c>
      <c r="K319" s="18"/>
      <c r="L319" s="30">
        <v>480</v>
      </c>
      <c r="M319" s="30"/>
    </row>
    <row r="320" spans="1:13" ht="45" customHeight="1">
      <c r="A320" s="7" t="s">
        <v>75</v>
      </c>
      <c r="B320" s="31" t="s">
        <v>803</v>
      </c>
      <c r="C320" s="31"/>
      <c r="D320" s="32">
        <f t="shared" si="5"/>
        <v>1</v>
      </c>
      <c r="E320" s="32"/>
      <c r="F320" s="33" t="s">
        <v>28</v>
      </c>
      <c r="G320" s="33"/>
      <c r="H320" s="16">
        <v>42564</v>
      </c>
      <c r="I320" s="16">
        <v>42564</v>
      </c>
      <c r="J320" s="18" t="s">
        <v>647</v>
      </c>
      <c r="K320" s="18"/>
      <c r="L320" s="30">
        <v>538</v>
      </c>
      <c r="M320" s="30"/>
    </row>
    <row r="321" spans="1:13" ht="45" customHeight="1">
      <c r="A321" s="7" t="s">
        <v>75</v>
      </c>
      <c r="B321" s="31" t="s">
        <v>804</v>
      </c>
      <c r="C321" s="31"/>
      <c r="D321" s="32">
        <f t="shared" si="5"/>
        <v>1</v>
      </c>
      <c r="E321" s="32"/>
      <c r="F321" s="33" t="s">
        <v>28</v>
      </c>
      <c r="G321" s="33"/>
      <c r="H321" s="16">
        <v>42569</v>
      </c>
      <c r="I321" s="16">
        <v>42569</v>
      </c>
      <c r="J321" s="18" t="s">
        <v>647</v>
      </c>
      <c r="K321" s="18"/>
      <c r="L321" s="30">
        <v>688</v>
      </c>
      <c r="M321" s="30"/>
    </row>
    <row r="322" spans="1:13" ht="45" customHeight="1">
      <c r="A322" s="7" t="s">
        <v>75</v>
      </c>
      <c r="B322" s="31" t="s">
        <v>805</v>
      </c>
      <c r="C322" s="31"/>
      <c r="D322" s="32">
        <f t="shared" si="5"/>
        <v>1</v>
      </c>
      <c r="E322" s="32"/>
      <c r="F322" s="33" t="s">
        <v>28</v>
      </c>
      <c r="G322" s="33"/>
      <c r="H322" s="16">
        <v>42545</v>
      </c>
      <c r="I322" s="16">
        <v>42545</v>
      </c>
      <c r="J322" s="18" t="s">
        <v>647</v>
      </c>
      <c r="K322" s="18"/>
      <c r="L322" s="30">
        <v>353</v>
      </c>
      <c r="M322" s="30"/>
    </row>
    <row r="323" spans="1:13" ht="45" customHeight="1">
      <c r="A323" s="7" t="s">
        <v>75</v>
      </c>
      <c r="B323" s="31" t="s">
        <v>806</v>
      </c>
      <c r="C323" s="31"/>
      <c r="D323" s="32">
        <f t="shared" si="5"/>
        <v>1</v>
      </c>
      <c r="E323" s="32"/>
      <c r="F323" s="33" t="s">
        <v>11</v>
      </c>
      <c r="G323" s="33"/>
      <c r="H323" s="16">
        <v>42572</v>
      </c>
      <c r="I323" s="16">
        <v>42572</v>
      </c>
      <c r="J323" s="18" t="s">
        <v>647</v>
      </c>
      <c r="K323" s="18"/>
      <c r="L323" s="30">
        <v>510</v>
      </c>
      <c r="M323" s="30"/>
    </row>
    <row r="324" spans="1:13" ht="45" customHeight="1">
      <c r="A324" s="7" t="s">
        <v>75</v>
      </c>
      <c r="B324" s="31" t="s">
        <v>807</v>
      </c>
      <c r="C324" s="31"/>
      <c r="D324" s="32">
        <f t="shared" si="5"/>
        <v>1</v>
      </c>
      <c r="E324" s="32"/>
      <c r="F324" s="33" t="s">
        <v>28</v>
      </c>
      <c r="G324" s="33"/>
      <c r="H324" s="16">
        <v>42565</v>
      </c>
      <c r="I324" s="16">
        <v>42565</v>
      </c>
      <c r="J324" s="18" t="s">
        <v>647</v>
      </c>
      <c r="K324" s="18"/>
      <c r="L324" s="30">
        <v>188</v>
      </c>
      <c r="M324" s="30"/>
    </row>
    <row r="325" spans="1:13" ht="45" customHeight="1">
      <c r="A325" s="7" t="s">
        <v>75</v>
      </c>
      <c r="B325" s="31" t="s">
        <v>807</v>
      </c>
      <c r="C325" s="31"/>
      <c r="D325" s="32">
        <f t="shared" si="5"/>
        <v>1</v>
      </c>
      <c r="E325" s="32"/>
      <c r="F325" s="33" t="s">
        <v>28</v>
      </c>
      <c r="G325" s="33"/>
      <c r="H325" s="16">
        <v>42565</v>
      </c>
      <c r="I325" s="16">
        <v>42565</v>
      </c>
      <c r="J325" s="18" t="s">
        <v>647</v>
      </c>
      <c r="K325" s="18"/>
      <c r="L325" s="30">
        <v>500</v>
      </c>
      <c r="M325" s="30"/>
    </row>
    <row r="326" spans="1:13" ht="45" customHeight="1">
      <c r="A326" s="7" t="s">
        <v>75</v>
      </c>
      <c r="B326" s="31" t="s">
        <v>808</v>
      </c>
      <c r="C326" s="31"/>
      <c r="D326" s="32">
        <f t="shared" si="5"/>
        <v>1</v>
      </c>
      <c r="E326" s="32"/>
      <c r="F326" s="33" t="s">
        <v>11</v>
      </c>
      <c r="G326" s="33"/>
      <c r="H326" s="16">
        <v>42566</v>
      </c>
      <c r="I326" s="16">
        <v>42566</v>
      </c>
      <c r="J326" s="18" t="s">
        <v>647</v>
      </c>
      <c r="K326" s="18"/>
      <c r="L326" s="30">
        <v>210</v>
      </c>
      <c r="M326" s="30"/>
    </row>
    <row r="327" spans="1:13" ht="45" customHeight="1">
      <c r="A327" s="7" t="s">
        <v>75</v>
      </c>
      <c r="B327" s="31" t="s">
        <v>803</v>
      </c>
      <c r="C327" s="31"/>
      <c r="D327" s="32">
        <f t="shared" si="5"/>
        <v>1</v>
      </c>
      <c r="E327" s="32"/>
      <c r="F327" s="33" t="s">
        <v>28</v>
      </c>
      <c r="G327" s="33"/>
      <c r="H327" s="16">
        <v>42564</v>
      </c>
      <c r="I327" s="16">
        <v>42564</v>
      </c>
      <c r="J327" s="18" t="s">
        <v>647</v>
      </c>
      <c r="K327" s="18"/>
      <c r="L327" s="30">
        <v>292</v>
      </c>
      <c r="M327" s="30"/>
    </row>
    <row r="328" spans="1:13" ht="45" customHeight="1">
      <c r="A328" s="7" t="s">
        <v>75</v>
      </c>
      <c r="B328" s="31" t="s">
        <v>806</v>
      </c>
      <c r="C328" s="31"/>
      <c r="D328" s="32">
        <f t="shared" si="5"/>
        <v>1</v>
      </c>
      <c r="E328" s="32"/>
      <c r="F328" s="33" t="s">
        <v>11</v>
      </c>
      <c r="G328" s="33"/>
      <c r="H328" s="16">
        <v>42572</v>
      </c>
      <c r="I328" s="16">
        <v>42572</v>
      </c>
      <c r="J328" s="18" t="s">
        <v>647</v>
      </c>
      <c r="K328" s="18"/>
      <c r="L328" s="30">
        <v>1254</v>
      </c>
      <c r="M328" s="30"/>
    </row>
    <row r="329" spans="1:13" ht="45" customHeight="1">
      <c r="A329" s="7" t="s">
        <v>75</v>
      </c>
      <c r="B329" s="31" t="s">
        <v>807</v>
      </c>
      <c r="C329" s="31"/>
      <c r="D329" s="32">
        <f t="shared" si="5"/>
        <v>1</v>
      </c>
      <c r="E329" s="32"/>
      <c r="F329" s="33" t="s">
        <v>28</v>
      </c>
      <c r="G329" s="33"/>
      <c r="H329" s="16">
        <v>42565</v>
      </c>
      <c r="I329" s="16">
        <v>42565</v>
      </c>
      <c r="J329" s="18" t="s">
        <v>647</v>
      </c>
      <c r="K329" s="18"/>
      <c r="L329" s="30">
        <v>535</v>
      </c>
      <c r="M329" s="30"/>
    </row>
    <row r="330" spans="1:13" ht="45" customHeight="1">
      <c r="A330" s="7" t="s">
        <v>75</v>
      </c>
      <c r="B330" s="31" t="s">
        <v>13</v>
      </c>
      <c r="C330" s="31"/>
      <c r="D330" s="32">
        <f t="shared" si="5"/>
        <v>1</v>
      </c>
      <c r="E330" s="32"/>
      <c r="F330" s="33" t="s">
        <v>14</v>
      </c>
      <c r="G330" s="33"/>
      <c r="H330" s="16">
        <v>42565</v>
      </c>
      <c r="I330" s="16">
        <v>42565</v>
      </c>
      <c r="J330" s="18" t="s">
        <v>647</v>
      </c>
      <c r="K330" s="18"/>
      <c r="L330" s="30">
        <v>1110</v>
      </c>
      <c r="M330" s="30"/>
    </row>
    <row r="331" spans="1:13" ht="45" customHeight="1">
      <c r="A331" s="7" t="s">
        <v>75</v>
      </c>
      <c r="B331" s="31" t="s">
        <v>809</v>
      </c>
      <c r="C331" s="31"/>
      <c r="D331" s="32">
        <f t="shared" si="5"/>
        <v>1</v>
      </c>
      <c r="E331" s="32"/>
      <c r="F331" s="33" t="s">
        <v>28</v>
      </c>
      <c r="G331" s="33"/>
      <c r="H331" s="16">
        <v>42563</v>
      </c>
      <c r="I331" s="16">
        <v>42563</v>
      </c>
      <c r="J331" s="18" t="s">
        <v>647</v>
      </c>
      <c r="K331" s="18"/>
      <c r="L331" s="30">
        <v>590</v>
      </c>
      <c r="M331" s="30"/>
    </row>
    <row r="332" spans="1:13" ht="45" customHeight="1">
      <c r="A332" s="7" t="s">
        <v>75</v>
      </c>
      <c r="B332" s="31" t="s">
        <v>810</v>
      </c>
      <c r="C332" s="31"/>
      <c r="D332" s="32">
        <f t="shared" si="5"/>
        <v>1</v>
      </c>
      <c r="E332" s="32"/>
      <c r="F332" s="33" t="s">
        <v>28</v>
      </c>
      <c r="G332" s="33"/>
      <c r="H332" s="16">
        <v>42561</v>
      </c>
      <c r="I332" s="16">
        <v>42562</v>
      </c>
      <c r="J332" s="18" t="s">
        <v>647</v>
      </c>
      <c r="K332" s="18"/>
      <c r="L332" s="30">
        <v>264</v>
      </c>
      <c r="M332" s="30"/>
    </row>
    <row r="333" spans="1:13" ht="45" customHeight="1">
      <c r="A333" s="7" t="s">
        <v>75</v>
      </c>
      <c r="B333" s="31" t="s">
        <v>810</v>
      </c>
      <c r="C333" s="31"/>
      <c r="D333" s="32">
        <f t="shared" ref="D333:D396" si="6">C333+1</f>
        <v>1</v>
      </c>
      <c r="E333" s="32"/>
      <c r="F333" s="33" t="s">
        <v>28</v>
      </c>
      <c r="G333" s="33"/>
      <c r="H333" s="16">
        <v>42561</v>
      </c>
      <c r="I333" s="16">
        <v>42562</v>
      </c>
      <c r="J333" s="18" t="s">
        <v>647</v>
      </c>
      <c r="K333" s="18"/>
      <c r="L333" s="30">
        <v>217</v>
      </c>
      <c r="M333" s="30"/>
    </row>
    <row r="334" spans="1:13" ht="45" customHeight="1">
      <c r="A334" s="7" t="s">
        <v>75</v>
      </c>
      <c r="B334" s="31" t="s">
        <v>13</v>
      </c>
      <c r="C334" s="31"/>
      <c r="D334" s="32">
        <f t="shared" si="6"/>
        <v>1</v>
      </c>
      <c r="E334" s="32"/>
      <c r="F334" s="33" t="s">
        <v>14</v>
      </c>
      <c r="G334" s="33"/>
      <c r="H334" s="16">
        <v>42561</v>
      </c>
      <c r="I334" s="16">
        <v>42562</v>
      </c>
      <c r="J334" s="18" t="s">
        <v>647</v>
      </c>
      <c r="K334" s="18"/>
      <c r="L334" s="30">
        <v>705</v>
      </c>
      <c r="M334" s="30"/>
    </row>
    <row r="335" spans="1:13" ht="45" customHeight="1">
      <c r="A335" s="7" t="s">
        <v>75</v>
      </c>
      <c r="B335" s="31" t="s">
        <v>811</v>
      </c>
      <c r="C335" s="31"/>
      <c r="D335" s="32">
        <f t="shared" si="6"/>
        <v>1</v>
      </c>
      <c r="E335" s="32"/>
      <c r="F335" s="33" t="s">
        <v>28</v>
      </c>
      <c r="G335" s="33"/>
      <c r="H335" s="16">
        <v>42548</v>
      </c>
      <c r="I335" s="16">
        <v>42548</v>
      </c>
      <c r="J335" s="18" t="s">
        <v>647</v>
      </c>
      <c r="K335" s="18"/>
      <c r="L335" s="30">
        <v>555</v>
      </c>
      <c r="M335" s="30"/>
    </row>
    <row r="336" spans="1:13" ht="45" customHeight="1">
      <c r="A336" s="7" t="s">
        <v>75</v>
      </c>
      <c r="B336" s="31" t="s">
        <v>811</v>
      </c>
      <c r="C336" s="31"/>
      <c r="D336" s="32">
        <f t="shared" si="6"/>
        <v>1</v>
      </c>
      <c r="E336" s="32"/>
      <c r="F336" s="33" t="s">
        <v>28</v>
      </c>
      <c r="G336" s="33"/>
      <c r="H336" s="16">
        <v>42548</v>
      </c>
      <c r="I336" s="16">
        <v>42548</v>
      </c>
      <c r="J336" s="18" t="s">
        <v>647</v>
      </c>
      <c r="K336" s="18"/>
      <c r="L336" s="30">
        <v>519.03</v>
      </c>
      <c r="M336" s="30"/>
    </row>
    <row r="337" spans="1:13" ht="45" customHeight="1">
      <c r="A337" s="7" t="s">
        <v>75</v>
      </c>
      <c r="B337" s="31" t="s">
        <v>333</v>
      </c>
      <c r="C337" s="31"/>
      <c r="D337" s="32">
        <f t="shared" si="6"/>
        <v>1</v>
      </c>
      <c r="E337" s="32"/>
      <c r="F337" s="33" t="s">
        <v>11</v>
      </c>
      <c r="G337" s="33"/>
      <c r="H337" s="16">
        <v>42566</v>
      </c>
      <c r="I337" s="16">
        <v>42566</v>
      </c>
      <c r="J337" s="18" t="s">
        <v>647</v>
      </c>
      <c r="K337" s="18"/>
      <c r="L337" s="30">
        <v>5902</v>
      </c>
      <c r="M337" s="30"/>
    </row>
    <row r="338" spans="1:13" ht="45" customHeight="1">
      <c r="A338" s="7" t="s">
        <v>75</v>
      </c>
      <c r="B338" s="31" t="s">
        <v>13</v>
      </c>
      <c r="C338" s="31"/>
      <c r="D338" s="32">
        <f t="shared" si="6"/>
        <v>1</v>
      </c>
      <c r="E338" s="32"/>
      <c r="F338" s="33" t="s">
        <v>14</v>
      </c>
      <c r="G338" s="33"/>
      <c r="H338" s="16">
        <v>42601</v>
      </c>
      <c r="I338" s="16">
        <v>42601</v>
      </c>
      <c r="J338" s="18" t="s">
        <v>647</v>
      </c>
      <c r="K338" s="18"/>
      <c r="L338" s="30">
        <v>605</v>
      </c>
      <c r="M338" s="30"/>
    </row>
    <row r="339" spans="1:13" ht="45" customHeight="1">
      <c r="A339" s="7" t="s">
        <v>75</v>
      </c>
      <c r="B339" s="31" t="s">
        <v>812</v>
      </c>
      <c r="C339" s="31"/>
      <c r="D339" s="32">
        <f t="shared" si="6"/>
        <v>1</v>
      </c>
      <c r="E339" s="32"/>
      <c r="F339" s="33" t="s">
        <v>11</v>
      </c>
      <c r="G339" s="33"/>
      <c r="H339" s="16">
        <v>42586</v>
      </c>
      <c r="I339" s="16">
        <v>42586</v>
      </c>
      <c r="J339" s="18" t="s">
        <v>647</v>
      </c>
      <c r="K339" s="18"/>
      <c r="L339" s="30">
        <v>300</v>
      </c>
      <c r="M339" s="30"/>
    </row>
    <row r="340" spans="1:13" ht="45" customHeight="1">
      <c r="A340" s="7" t="s">
        <v>75</v>
      </c>
      <c r="B340" s="31" t="s">
        <v>813</v>
      </c>
      <c r="C340" s="31"/>
      <c r="D340" s="32">
        <f t="shared" si="6"/>
        <v>1</v>
      </c>
      <c r="E340" s="32"/>
      <c r="F340" s="33" t="s">
        <v>11</v>
      </c>
      <c r="G340" s="33"/>
      <c r="H340" s="16">
        <v>42586</v>
      </c>
      <c r="I340" s="16">
        <v>42586</v>
      </c>
      <c r="J340" s="18" t="s">
        <v>647</v>
      </c>
      <c r="K340" s="18"/>
      <c r="L340" s="30">
        <v>460</v>
      </c>
      <c r="M340" s="30"/>
    </row>
    <row r="341" spans="1:13" ht="45" customHeight="1">
      <c r="A341" s="7" t="s">
        <v>75</v>
      </c>
      <c r="B341" s="31" t="s">
        <v>812</v>
      </c>
      <c r="C341" s="31"/>
      <c r="D341" s="32">
        <f t="shared" si="6"/>
        <v>1</v>
      </c>
      <c r="E341" s="32"/>
      <c r="F341" s="33" t="s">
        <v>11</v>
      </c>
      <c r="G341" s="33"/>
      <c r="H341" s="16">
        <v>42586</v>
      </c>
      <c r="I341" s="16">
        <v>42586</v>
      </c>
      <c r="J341" s="18" t="s">
        <v>647</v>
      </c>
      <c r="K341" s="18"/>
      <c r="L341" s="30">
        <v>1289</v>
      </c>
      <c r="M341" s="30"/>
    </row>
    <row r="342" spans="1:13" ht="45" customHeight="1">
      <c r="A342" s="7" t="s">
        <v>75</v>
      </c>
      <c r="B342" s="31" t="s">
        <v>813</v>
      </c>
      <c r="C342" s="31"/>
      <c r="D342" s="32">
        <f t="shared" si="6"/>
        <v>1</v>
      </c>
      <c r="E342" s="32"/>
      <c r="F342" s="33" t="s">
        <v>11</v>
      </c>
      <c r="G342" s="33"/>
      <c r="H342" s="16">
        <v>42586</v>
      </c>
      <c r="I342" s="16">
        <v>42586</v>
      </c>
      <c r="J342" s="18" t="s">
        <v>647</v>
      </c>
      <c r="K342" s="18"/>
      <c r="L342" s="30">
        <v>1247</v>
      </c>
      <c r="M342" s="30"/>
    </row>
    <row r="343" spans="1:13" ht="45" customHeight="1">
      <c r="A343" s="7" t="s">
        <v>75</v>
      </c>
      <c r="B343" s="31" t="s">
        <v>13</v>
      </c>
      <c r="C343" s="31"/>
      <c r="D343" s="32">
        <f t="shared" si="6"/>
        <v>1</v>
      </c>
      <c r="E343" s="32"/>
      <c r="F343" s="33" t="s">
        <v>14</v>
      </c>
      <c r="G343" s="33"/>
      <c r="H343" s="16">
        <v>42586</v>
      </c>
      <c r="I343" s="16">
        <v>42586</v>
      </c>
      <c r="J343" s="18" t="s">
        <v>647</v>
      </c>
      <c r="K343" s="18"/>
      <c r="L343" s="30">
        <v>80</v>
      </c>
      <c r="M343" s="30"/>
    </row>
    <row r="344" spans="1:13" ht="45" customHeight="1">
      <c r="A344" s="7" t="s">
        <v>75</v>
      </c>
      <c r="B344" s="31" t="s">
        <v>814</v>
      </c>
      <c r="C344" s="31"/>
      <c r="D344" s="32">
        <f t="shared" si="6"/>
        <v>1</v>
      </c>
      <c r="E344" s="32"/>
      <c r="F344" s="33" t="s">
        <v>28</v>
      </c>
      <c r="G344" s="33"/>
      <c r="H344" s="16">
        <v>42592</v>
      </c>
      <c r="I344" s="16">
        <v>42594</v>
      </c>
      <c r="J344" s="18" t="s">
        <v>647</v>
      </c>
      <c r="K344" s="18"/>
      <c r="L344" s="30">
        <v>280</v>
      </c>
      <c r="M344" s="30"/>
    </row>
    <row r="345" spans="1:13" ht="45" customHeight="1">
      <c r="A345" s="7" t="s">
        <v>75</v>
      </c>
      <c r="B345" s="31" t="s">
        <v>814</v>
      </c>
      <c r="C345" s="31"/>
      <c r="D345" s="32">
        <f t="shared" si="6"/>
        <v>1</v>
      </c>
      <c r="E345" s="32"/>
      <c r="F345" s="33" t="s">
        <v>28</v>
      </c>
      <c r="G345" s="33"/>
      <c r="H345" s="16">
        <v>42592</v>
      </c>
      <c r="I345" s="16">
        <v>42594</v>
      </c>
      <c r="J345" s="18" t="s">
        <v>647</v>
      </c>
      <c r="K345" s="18"/>
      <c r="L345" s="30">
        <v>1082.3900000000001</v>
      </c>
      <c r="M345" s="30"/>
    </row>
    <row r="346" spans="1:13" ht="45" customHeight="1">
      <c r="A346" s="7" t="s">
        <v>75</v>
      </c>
      <c r="B346" s="31" t="s">
        <v>815</v>
      </c>
      <c r="C346" s="31"/>
      <c r="D346" s="32">
        <f t="shared" si="6"/>
        <v>1</v>
      </c>
      <c r="E346" s="32"/>
      <c r="F346" s="33" t="s">
        <v>11</v>
      </c>
      <c r="G346" s="33"/>
      <c r="H346" s="16">
        <v>42597</v>
      </c>
      <c r="I346" s="16">
        <v>42597</v>
      </c>
      <c r="J346" s="18" t="s">
        <v>647</v>
      </c>
      <c r="K346" s="18"/>
      <c r="L346" s="30">
        <v>940</v>
      </c>
      <c r="M346" s="30"/>
    </row>
    <row r="347" spans="1:13" ht="45" customHeight="1">
      <c r="A347" s="7" t="s">
        <v>75</v>
      </c>
      <c r="B347" s="31" t="s">
        <v>814</v>
      </c>
      <c r="C347" s="31"/>
      <c r="D347" s="32">
        <f t="shared" si="6"/>
        <v>1</v>
      </c>
      <c r="E347" s="32"/>
      <c r="F347" s="33" t="s">
        <v>28</v>
      </c>
      <c r="G347" s="33"/>
      <c r="H347" s="16">
        <v>42592</v>
      </c>
      <c r="I347" s="16">
        <v>42594</v>
      </c>
      <c r="J347" s="18" t="s">
        <v>647</v>
      </c>
      <c r="K347" s="18"/>
      <c r="L347" s="30">
        <v>921</v>
      </c>
      <c r="M347" s="30"/>
    </row>
    <row r="348" spans="1:13" ht="45" customHeight="1">
      <c r="A348" s="7" t="s">
        <v>75</v>
      </c>
      <c r="B348" s="31" t="s">
        <v>814</v>
      </c>
      <c r="C348" s="31"/>
      <c r="D348" s="32">
        <f t="shared" si="6"/>
        <v>1</v>
      </c>
      <c r="E348" s="32"/>
      <c r="F348" s="33" t="s">
        <v>28</v>
      </c>
      <c r="G348" s="33"/>
      <c r="H348" s="16">
        <v>42592</v>
      </c>
      <c r="I348" s="16">
        <v>42594</v>
      </c>
      <c r="J348" s="18" t="s">
        <v>647</v>
      </c>
      <c r="K348" s="18"/>
      <c r="L348" s="30">
        <v>677</v>
      </c>
      <c r="M348" s="30"/>
    </row>
    <row r="349" spans="1:13" ht="45" customHeight="1">
      <c r="A349" s="7" t="s">
        <v>75</v>
      </c>
      <c r="B349" s="31" t="s">
        <v>815</v>
      </c>
      <c r="C349" s="31"/>
      <c r="D349" s="32">
        <f t="shared" si="6"/>
        <v>1</v>
      </c>
      <c r="E349" s="32"/>
      <c r="F349" s="33" t="s">
        <v>11</v>
      </c>
      <c r="G349" s="33"/>
      <c r="H349" s="16">
        <v>42597</v>
      </c>
      <c r="I349" s="16">
        <v>42597</v>
      </c>
      <c r="J349" s="18" t="s">
        <v>647</v>
      </c>
      <c r="K349" s="18"/>
      <c r="L349" s="30">
        <v>134</v>
      </c>
      <c r="M349" s="30"/>
    </row>
    <row r="350" spans="1:13" ht="45" customHeight="1">
      <c r="A350" s="7" t="s">
        <v>75</v>
      </c>
      <c r="B350" s="31" t="s">
        <v>13</v>
      </c>
      <c r="C350" s="31"/>
      <c r="D350" s="32">
        <f t="shared" si="6"/>
        <v>1</v>
      </c>
      <c r="E350" s="32"/>
      <c r="F350" s="33" t="s">
        <v>14</v>
      </c>
      <c r="G350" s="33"/>
      <c r="H350" s="16">
        <v>42597</v>
      </c>
      <c r="I350" s="16">
        <v>42597</v>
      </c>
      <c r="J350" s="18" t="s">
        <v>647</v>
      </c>
      <c r="K350" s="18"/>
      <c r="L350" s="30">
        <v>170.5</v>
      </c>
      <c r="M350" s="30"/>
    </row>
    <row r="351" spans="1:13" ht="45" customHeight="1">
      <c r="A351" s="7" t="s">
        <v>75</v>
      </c>
      <c r="B351" s="31" t="s">
        <v>816</v>
      </c>
      <c r="C351" s="31"/>
      <c r="D351" s="32">
        <f t="shared" si="6"/>
        <v>1</v>
      </c>
      <c r="E351" s="32"/>
      <c r="F351" s="33" t="s">
        <v>11</v>
      </c>
      <c r="G351" s="33"/>
      <c r="H351" s="16">
        <v>42593</v>
      </c>
      <c r="I351" s="16">
        <v>42593</v>
      </c>
      <c r="J351" s="18" t="s">
        <v>647</v>
      </c>
      <c r="K351" s="18"/>
      <c r="L351" s="30">
        <v>1240</v>
      </c>
      <c r="M351" s="30"/>
    </row>
    <row r="352" spans="1:13" ht="45" customHeight="1">
      <c r="A352" s="7" t="s">
        <v>75</v>
      </c>
      <c r="B352" s="31" t="s">
        <v>816</v>
      </c>
      <c r="C352" s="31"/>
      <c r="D352" s="32">
        <f t="shared" si="6"/>
        <v>1</v>
      </c>
      <c r="E352" s="32"/>
      <c r="F352" s="33" t="s">
        <v>11</v>
      </c>
      <c r="G352" s="33"/>
      <c r="H352" s="16">
        <v>42593</v>
      </c>
      <c r="I352" s="16">
        <v>42593</v>
      </c>
      <c r="J352" s="18" t="s">
        <v>647</v>
      </c>
      <c r="K352" s="18"/>
      <c r="L352" s="30">
        <v>228</v>
      </c>
      <c r="M352" s="30"/>
    </row>
    <row r="353" spans="1:13" ht="45" customHeight="1">
      <c r="A353" s="7" t="s">
        <v>75</v>
      </c>
      <c r="B353" s="31" t="s">
        <v>13</v>
      </c>
      <c r="C353" s="31"/>
      <c r="D353" s="32">
        <f t="shared" si="6"/>
        <v>1</v>
      </c>
      <c r="E353" s="32"/>
      <c r="F353" s="33" t="s">
        <v>14</v>
      </c>
      <c r="G353" s="33"/>
      <c r="H353" s="16">
        <v>42593</v>
      </c>
      <c r="I353" s="16">
        <v>42593</v>
      </c>
      <c r="J353" s="18" t="s">
        <v>647</v>
      </c>
      <c r="K353" s="18"/>
      <c r="L353" s="30">
        <v>3505</v>
      </c>
      <c r="M353" s="30"/>
    </row>
    <row r="354" spans="1:13" ht="45" customHeight="1">
      <c r="A354" s="7" t="s">
        <v>75</v>
      </c>
      <c r="B354" s="31" t="s">
        <v>817</v>
      </c>
      <c r="C354" s="31"/>
      <c r="D354" s="32">
        <f t="shared" si="6"/>
        <v>1</v>
      </c>
      <c r="E354" s="32"/>
      <c r="F354" s="33" t="s">
        <v>28</v>
      </c>
      <c r="G354" s="33"/>
      <c r="H354" s="16">
        <v>42586</v>
      </c>
      <c r="I354" s="16">
        <v>42586</v>
      </c>
      <c r="J354" s="18" t="s">
        <v>647</v>
      </c>
      <c r="K354" s="18"/>
      <c r="L354" s="30">
        <v>355</v>
      </c>
      <c r="M354" s="30"/>
    </row>
    <row r="355" spans="1:13" ht="45" customHeight="1">
      <c r="A355" s="7" t="s">
        <v>75</v>
      </c>
      <c r="B355" s="31" t="s">
        <v>818</v>
      </c>
      <c r="C355" s="31"/>
      <c r="D355" s="32">
        <f t="shared" si="6"/>
        <v>1</v>
      </c>
      <c r="E355" s="32"/>
      <c r="F355" s="33" t="s">
        <v>11</v>
      </c>
      <c r="G355" s="33"/>
      <c r="H355" s="16">
        <v>42592</v>
      </c>
      <c r="I355" s="16">
        <v>42592</v>
      </c>
      <c r="J355" s="18" t="s">
        <v>647</v>
      </c>
      <c r="K355" s="18"/>
      <c r="L355" s="30">
        <v>440</v>
      </c>
      <c r="M355" s="30"/>
    </row>
    <row r="356" spans="1:13" ht="45" customHeight="1">
      <c r="A356" s="7" t="s">
        <v>75</v>
      </c>
      <c r="B356" s="31" t="s">
        <v>818</v>
      </c>
      <c r="C356" s="31"/>
      <c r="D356" s="32">
        <f t="shared" si="6"/>
        <v>1</v>
      </c>
      <c r="E356" s="32"/>
      <c r="F356" s="33" t="s">
        <v>11</v>
      </c>
      <c r="G356" s="33"/>
      <c r="H356" s="16">
        <v>42592</v>
      </c>
      <c r="I356" s="16">
        <v>42592</v>
      </c>
      <c r="J356" s="18" t="s">
        <v>647</v>
      </c>
      <c r="K356" s="18"/>
      <c r="L356" s="30">
        <v>1080</v>
      </c>
      <c r="M356" s="30"/>
    </row>
    <row r="357" spans="1:13" ht="45" customHeight="1">
      <c r="A357" s="7" t="s">
        <v>75</v>
      </c>
      <c r="B357" s="31" t="s">
        <v>818</v>
      </c>
      <c r="C357" s="31"/>
      <c r="D357" s="32">
        <f t="shared" si="6"/>
        <v>1</v>
      </c>
      <c r="E357" s="32"/>
      <c r="F357" s="33" t="s">
        <v>11</v>
      </c>
      <c r="G357" s="33"/>
      <c r="H357" s="16">
        <v>42592</v>
      </c>
      <c r="I357" s="16">
        <v>42592</v>
      </c>
      <c r="J357" s="18" t="s">
        <v>647</v>
      </c>
      <c r="K357" s="18"/>
      <c r="L357" s="30">
        <v>33</v>
      </c>
      <c r="M357" s="30"/>
    </row>
    <row r="358" spans="1:13" ht="45" customHeight="1">
      <c r="A358" s="7" t="s">
        <v>75</v>
      </c>
      <c r="B358" s="31" t="s">
        <v>13</v>
      </c>
      <c r="C358" s="31"/>
      <c r="D358" s="32">
        <f t="shared" si="6"/>
        <v>1</v>
      </c>
      <c r="E358" s="32"/>
      <c r="F358" s="33" t="s">
        <v>14</v>
      </c>
      <c r="G358" s="33"/>
      <c r="H358" s="16">
        <v>42592</v>
      </c>
      <c r="I358" s="16">
        <v>42592</v>
      </c>
      <c r="J358" s="18" t="s">
        <v>647</v>
      </c>
      <c r="K358" s="18"/>
      <c r="L358" s="30">
        <v>480</v>
      </c>
      <c r="M358" s="30"/>
    </row>
    <row r="359" spans="1:13" ht="45" customHeight="1">
      <c r="A359" s="7" t="s">
        <v>75</v>
      </c>
      <c r="B359" s="31" t="s">
        <v>819</v>
      </c>
      <c r="C359" s="31"/>
      <c r="D359" s="32">
        <f t="shared" si="6"/>
        <v>1</v>
      </c>
      <c r="E359" s="32"/>
      <c r="F359" s="33" t="s">
        <v>28</v>
      </c>
      <c r="G359" s="33"/>
      <c r="H359" s="16">
        <v>42606</v>
      </c>
      <c r="I359" s="16">
        <v>42606</v>
      </c>
      <c r="J359" s="18" t="s">
        <v>647</v>
      </c>
      <c r="K359" s="18"/>
      <c r="L359" s="30">
        <v>688.02</v>
      </c>
      <c r="M359" s="30"/>
    </row>
    <row r="360" spans="1:13" ht="45" customHeight="1">
      <c r="A360" s="7" t="s">
        <v>75</v>
      </c>
      <c r="B360" s="31" t="s">
        <v>820</v>
      </c>
      <c r="C360" s="31"/>
      <c r="D360" s="32">
        <f t="shared" si="6"/>
        <v>1</v>
      </c>
      <c r="E360" s="32"/>
      <c r="F360" s="33" t="s">
        <v>28</v>
      </c>
      <c r="G360" s="33"/>
      <c r="H360" s="16">
        <v>42621</v>
      </c>
      <c r="I360" s="16">
        <v>42621</v>
      </c>
      <c r="J360" s="18" t="s">
        <v>647</v>
      </c>
      <c r="K360" s="18"/>
      <c r="L360" s="30">
        <v>709</v>
      </c>
      <c r="M360" s="30"/>
    </row>
    <row r="361" spans="1:13" ht="45" customHeight="1">
      <c r="A361" s="7" t="s">
        <v>75</v>
      </c>
      <c r="B361" s="31" t="s">
        <v>821</v>
      </c>
      <c r="C361" s="31"/>
      <c r="D361" s="32">
        <f t="shared" si="6"/>
        <v>1</v>
      </c>
      <c r="E361" s="32"/>
      <c r="F361" s="33" t="s">
        <v>28</v>
      </c>
      <c r="G361" s="33"/>
      <c r="H361" s="16">
        <v>42607</v>
      </c>
      <c r="I361" s="16">
        <v>42607</v>
      </c>
      <c r="J361" s="18" t="s">
        <v>647</v>
      </c>
      <c r="K361" s="18"/>
      <c r="L361" s="30">
        <v>708.01</v>
      </c>
      <c r="M361" s="30"/>
    </row>
    <row r="362" spans="1:13" ht="45" customHeight="1">
      <c r="A362" s="7" t="s">
        <v>75</v>
      </c>
      <c r="B362" s="31" t="s">
        <v>821</v>
      </c>
      <c r="C362" s="31"/>
      <c r="D362" s="32">
        <f t="shared" si="6"/>
        <v>1</v>
      </c>
      <c r="E362" s="32"/>
      <c r="F362" s="33" t="s">
        <v>28</v>
      </c>
      <c r="G362" s="33"/>
      <c r="H362" s="16">
        <v>42612</v>
      </c>
      <c r="I362" s="16">
        <v>42612</v>
      </c>
      <c r="J362" s="18" t="s">
        <v>647</v>
      </c>
      <c r="K362" s="18"/>
      <c r="L362" s="30">
        <v>688.02</v>
      </c>
      <c r="M362" s="30"/>
    </row>
    <row r="363" spans="1:13" ht="45" customHeight="1">
      <c r="A363" s="7" t="s">
        <v>75</v>
      </c>
      <c r="B363" s="31" t="s">
        <v>819</v>
      </c>
      <c r="C363" s="31"/>
      <c r="D363" s="32">
        <f t="shared" si="6"/>
        <v>1</v>
      </c>
      <c r="E363" s="32"/>
      <c r="F363" s="33" t="s">
        <v>28</v>
      </c>
      <c r="G363" s="33"/>
      <c r="H363" s="16">
        <v>42606</v>
      </c>
      <c r="I363" s="16">
        <v>42606</v>
      </c>
      <c r="J363" s="18" t="s">
        <v>647</v>
      </c>
      <c r="K363" s="18"/>
      <c r="L363" s="30">
        <v>756</v>
      </c>
      <c r="M363" s="30"/>
    </row>
    <row r="364" spans="1:13" ht="45" customHeight="1">
      <c r="A364" s="7" t="s">
        <v>75</v>
      </c>
      <c r="B364" s="31" t="s">
        <v>820</v>
      </c>
      <c r="C364" s="31"/>
      <c r="D364" s="32">
        <f t="shared" si="6"/>
        <v>1</v>
      </c>
      <c r="E364" s="32"/>
      <c r="F364" s="33" t="s">
        <v>28</v>
      </c>
      <c r="G364" s="33"/>
      <c r="H364" s="16">
        <v>42621</v>
      </c>
      <c r="I364" s="16">
        <v>42621</v>
      </c>
      <c r="J364" s="18" t="s">
        <v>647</v>
      </c>
      <c r="K364" s="18"/>
      <c r="L364" s="30">
        <v>667</v>
      </c>
      <c r="M364" s="30"/>
    </row>
    <row r="365" spans="1:13" ht="45" customHeight="1">
      <c r="A365" s="7" t="s">
        <v>75</v>
      </c>
      <c r="B365" s="31" t="s">
        <v>821</v>
      </c>
      <c r="C365" s="31"/>
      <c r="D365" s="32">
        <f t="shared" si="6"/>
        <v>1</v>
      </c>
      <c r="E365" s="32"/>
      <c r="F365" s="33" t="s">
        <v>28</v>
      </c>
      <c r="G365" s="33"/>
      <c r="H365" s="16">
        <v>42607</v>
      </c>
      <c r="I365" s="16">
        <v>42607</v>
      </c>
      <c r="J365" s="18" t="s">
        <v>647</v>
      </c>
      <c r="K365" s="18"/>
      <c r="L365" s="30">
        <v>925</v>
      </c>
      <c r="M365" s="30"/>
    </row>
    <row r="366" spans="1:13" ht="45" customHeight="1">
      <c r="A366" s="7" t="s">
        <v>75</v>
      </c>
      <c r="B366" s="31" t="s">
        <v>821</v>
      </c>
      <c r="C366" s="31"/>
      <c r="D366" s="32">
        <f t="shared" si="6"/>
        <v>1</v>
      </c>
      <c r="E366" s="32"/>
      <c r="F366" s="33" t="s">
        <v>28</v>
      </c>
      <c r="G366" s="33"/>
      <c r="H366" s="16">
        <v>42612</v>
      </c>
      <c r="I366" s="16">
        <v>42612</v>
      </c>
      <c r="J366" s="18" t="s">
        <v>647</v>
      </c>
      <c r="K366" s="18"/>
      <c r="L366" s="30">
        <v>383.9</v>
      </c>
      <c r="M366" s="30"/>
    </row>
    <row r="367" spans="1:13" ht="45" customHeight="1">
      <c r="A367" s="7" t="s">
        <v>75</v>
      </c>
      <c r="B367" s="31" t="s">
        <v>13</v>
      </c>
      <c r="C367" s="31"/>
      <c r="D367" s="32">
        <f t="shared" si="6"/>
        <v>1</v>
      </c>
      <c r="E367" s="32"/>
      <c r="F367" s="33" t="s">
        <v>14</v>
      </c>
      <c r="G367" s="33"/>
      <c r="H367" s="16">
        <v>42612</v>
      </c>
      <c r="I367" s="16">
        <v>42612</v>
      </c>
      <c r="J367" s="18" t="s">
        <v>647</v>
      </c>
      <c r="K367" s="18"/>
      <c r="L367" s="30">
        <v>469.5</v>
      </c>
      <c r="M367" s="30"/>
    </row>
    <row r="368" spans="1:13" ht="45" customHeight="1">
      <c r="A368" s="7" t="s">
        <v>75</v>
      </c>
      <c r="B368" s="31" t="s">
        <v>13</v>
      </c>
      <c r="C368" s="31"/>
      <c r="D368" s="32">
        <f t="shared" si="6"/>
        <v>1</v>
      </c>
      <c r="E368" s="32"/>
      <c r="F368" s="33" t="s">
        <v>14</v>
      </c>
      <c r="G368" s="33"/>
      <c r="H368" s="16">
        <v>42619</v>
      </c>
      <c r="I368" s="16">
        <v>42619</v>
      </c>
      <c r="J368" s="18" t="s">
        <v>647</v>
      </c>
      <c r="K368" s="18"/>
      <c r="L368" s="30">
        <v>290</v>
      </c>
      <c r="M368" s="30"/>
    </row>
    <row r="369" spans="1:13" ht="45" customHeight="1">
      <c r="A369" s="7" t="s">
        <v>75</v>
      </c>
      <c r="B369" s="31" t="s">
        <v>13</v>
      </c>
      <c r="C369" s="31"/>
      <c r="D369" s="32">
        <f t="shared" si="6"/>
        <v>1</v>
      </c>
      <c r="E369" s="32"/>
      <c r="F369" s="33" t="s">
        <v>14</v>
      </c>
      <c r="G369" s="33"/>
      <c r="H369" s="16">
        <v>42612</v>
      </c>
      <c r="I369" s="16">
        <v>42612</v>
      </c>
      <c r="J369" s="18" t="s">
        <v>647</v>
      </c>
      <c r="K369" s="18"/>
      <c r="L369" s="30">
        <v>2595</v>
      </c>
      <c r="M369" s="30"/>
    </row>
    <row r="370" spans="1:13" ht="45" customHeight="1">
      <c r="A370" s="7" t="s">
        <v>75</v>
      </c>
      <c r="B370" s="31" t="s">
        <v>822</v>
      </c>
      <c r="C370" s="31"/>
      <c r="D370" s="32">
        <f t="shared" si="6"/>
        <v>1</v>
      </c>
      <c r="E370" s="32"/>
      <c r="F370" s="33" t="s">
        <v>28</v>
      </c>
      <c r="G370" s="33"/>
      <c r="H370" s="16">
        <v>42669</v>
      </c>
      <c r="I370" s="16">
        <v>42669</v>
      </c>
      <c r="J370" s="18" t="s">
        <v>647</v>
      </c>
      <c r="K370" s="18"/>
      <c r="L370" s="30">
        <v>708</v>
      </c>
      <c r="M370" s="30"/>
    </row>
    <row r="371" spans="1:13" ht="45" customHeight="1">
      <c r="A371" s="7" t="s">
        <v>75</v>
      </c>
      <c r="B371" s="31" t="s">
        <v>823</v>
      </c>
      <c r="C371" s="31"/>
      <c r="D371" s="32">
        <f t="shared" si="6"/>
        <v>1</v>
      </c>
      <c r="E371" s="32"/>
      <c r="F371" s="33" t="s">
        <v>14</v>
      </c>
      <c r="G371" s="33"/>
      <c r="H371" s="16">
        <v>42660</v>
      </c>
      <c r="I371" s="16">
        <v>42660</v>
      </c>
      <c r="J371" s="18" t="s">
        <v>647</v>
      </c>
      <c r="K371" s="18"/>
      <c r="L371" s="30">
        <v>245</v>
      </c>
      <c r="M371" s="30"/>
    </row>
    <row r="372" spans="1:13" ht="45" customHeight="1">
      <c r="A372" s="7" t="s">
        <v>75</v>
      </c>
      <c r="B372" s="31" t="s">
        <v>824</v>
      </c>
      <c r="C372" s="31"/>
      <c r="D372" s="32">
        <f t="shared" si="6"/>
        <v>1</v>
      </c>
      <c r="E372" s="32"/>
      <c r="F372" s="33" t="s">
        <v>14</v>
      </c>
      <c r="G372" s="33"/>
      <c r="H372" s="16">
        <v>42670</v>
      </c>
      <c r="I372" s="16">
        <v>42667</v>
      </c>
      <c r="J372" s="18" t="s">
        <v>647</v>
      </c>
      <c r="K372" s="18"/>
      <c r="L372" s="30">
        <v>80</v>
      </c>
      <c r="M372" s="30"/>
    </row>
    <row r="373" spans="1:13" ht="45" customHeight="1">
      <c r="A373" s="7" t="s">
        <v>75</v>
      </c>
      <c r="B373" s="31" t="s">
        <v>825</v>
      </c>
      <c r="C373" s="31"/>
      <c r="D373" s="32">
        <f t="shared" si="6"/>
        <v>1</v>
      </c>
      <c r="E373" s="32"/>
      <c r="F373" s="33" t="s">
        <v>14</v>
      </c>
      <c r="G373" s="33"/>
      <c r="H373" s="16">
        <v>42654</v>
      </c>
      <c r="I373" s="16">
        <v>42654</v>
      </c>
      <c r="J373" s="18" t="s">
        <v>647</v>
      </c>
      <c r="K373" s="18"/>
      <c r="L373" s="30">
        <v>100</v>
      </c>
      <c r="M373" s="30"/>
    </row>
    <row r="374" spans="1:13" ht="45" customHeight="1">
      <c r="A374" s="7" t="s">
        <v>75</v>
      </c>
      <c r="B374" s="31" t="s">
        <v>826</v>
      </c>
      <c r="C374" s="31"/>
      <c r="D374" s="32">
        <f t="shared" si="6"/>
        <v>1</v>
      </c>
      <c r="E374" s="32"/>
      <c r="F374" s="33" t="s">
        <v>14</v>
      </c>
      <c r="G374" s="33"/>
      <c r="H374" s="16">
        <v>42670</v>
      </c>
      <c r="I374" s="16">
        <v>42670</v>
      </c>
      <c r="J374" s="18" t="s">
        <v>647</v>
      </c>
      <c r="K374" s="18"/>
      <c r="L374" s="30">
        <v>80</v>
      </c>
      <c r="M374" s="30"/>
    </row>
    <row r="375" spans="1:13" ht="45" customHeight="1">
      <c r="A375" s="7" t="s">
        <v>75</v>
      </c>
      <c r="B375" s="31" t="s">
        <v>827</v>
      </c>
      <c r="C375" s="31"/>
      <c r="D375" s="32">
        <f t="shared" si="6"/>
        <v>1</v>
      </c>
      <c r="E375" s="32"/>
      <c r="F375" s="33" t="s">
        <v>14</v>
      </c>
      <c r="G375" s="33"/>
      <c r="H375" s="16">
        <v>42654</v>
      </c>
      <c r="I375" s="16">
        <v>42654</v>
      </c>
      <c r="J375" s="18" t="s">
        <v>647</v>
      </c>
      <c r="K375" s="18"/>
      <c r="L375" s="30">
        <v>70</v>
      </c>
      <c r="M375" s="30"/>
    </row>
    <row r="376" spans="1:13" ht="45" customHeight="1">
      <c r="A376" s="7" t="s">
        <v>75</v>
      </c>
      <c r="B376" s="31" t="s">
        <v>828</v>
      </c>
      <c r="C376" s="31"/>
      <c r="D376" s="32">
        <f t="shared" si="6"/>
        <v>1</v>
      </c>
      <c r="E376" s="32"/>
      <c r="F376" s="33" t="s">
        <v>14</v>
      </c>
      <c r="G376" s="33"/>
      <c r="H376" s="16">
        <v>42668</v>
      </c>
      <c r="I376" s="16">
        <v>42668</v>
      </c>
      <c r="J376" s="18" t="s">
        <v>647</v>
      </c>
      <c r="K376" s="18"/>
      <c r="L376" s="30">
        <v>235</v>
      </c>
      <c r="M376" s="30"/>
    </row>
    <row r="377" spans="1:13" ht="45" customHeight="1">
      <c r="A377" s="7" t="s">
        <v>75</v>
      </c>
      <c r="B377" s="31" t="s">
        <v>829</v>
      </c>
      <c r="C377" s="31"/>
      <c r="D377" s="32">
        <f t="shared" si="6"/>
        <v>1</v>
      </c>
      <c r="E377" s="32"/>
      <c r="F377" s="33" t="s">
        <v>14</v>
      </c>
      <c r="G377" s="33"/>
      <c r="H377" s="16">
        <v>42646</v>
      </c>
      <c r="I377" s="16">
        <v>42646</v>
      </c>
      <c r="J377" s="18" t="s">
        <v>647</v>
      </c>
      <c r="K377" s="18"/>
      <c r="L377" s="30">
        <v>895</v>
      </c>
      <c r="M377" s="30"/>
    </row>
    <row r="378" spans="1:13" ht="45" customHeight="1">
      <c r="A378" s="7" t="s">
        <v>75</v>
      </c>
      <c r="B378" s="31" t="s">
        <v>830</v>
      </c>
      <c r="C378" s="31"/>
      <c r="D378" s="32">
        <f t="shared" si="6"/>
        <v>1</v>
      </c>
      <c r="E378" s="32"/>
      <c r="F378" s="33" t="s">
        <v>14</v>
      </c>
      <c r="G378" s="33"/>
      <c r="H378" s="16">
        <v>42663</v>
      </c>
      <c r="I378" s="16">
        <v>42667</v>
      </c>
      <c r="J378" s="18" t="s">
        <v>647</v>
      </c>
      <c r="K378" s="18"/>
      <c r="L378" s="30">
        <v>595</v>
      </c>
      <c r="M378" s="30"/>
    </row>
    <row r="379" spans="1:13" ht="45" customHeight="1">
      <c r="A379" s="7" t="s">
        <v>75</v>
      </c>
      <c r="B379" s="31" t="s">
        <v>831</v>
      </c>
      <c r="C379" s="31"/>
      <c r="D379" s="32">
        <f t="shared" si="6"/>
        <v>1</v>
      </c>
      <c r="E379" s="32"/>
      <c r="F379" s="33" t="s">
        <v>14</v>
      </c>
      <c r="G379" s="33"/>
      <c r="H379" s="16">
        <v>42656</v>
      </c>
      <c r="I379" s="16">
        <v>42657</v>
      </c>
      <c r="J379" s="18" t="s">
        <v>647</v>
      </c>
      <c r="K379" s="18"/>
      <c r="L379" s="30">
        <v>160</v>
      </c>
      <c r="M379" s="30"/>
    </row>
    <row r="380" spans="1:13" ht="45" customHeight="1">
      <c r="A380" s="7" t="s">
        <v>75</v>
      </c>
      <c r="B380" s="31" t="s">
        <v>832</v>
      </c>
      <c r="C380" s="31"/>
      <c r="D380" s="32">
        <f t="shared" si="6"/>
        <v>1</v>
      </c>
      <c r="E380" s="32"/>
      <c r="F380" s="33" t="s">
        <v>14</v>
      </c>
      <c r="G380" s="33"/>
      <c r="H380" s="16">
        <v>42649</v>
      </c>
      <c r="I380" s="16">
        <v>42650</v>
      </c>
      <c r="J380" s="18" t="s">
        <v>647</v>
      </c>
      <c r="K380" s="18"/>
      <c r="L380" s="30">
        <v>390</v>
      </c>
      <c r="M380" s="30"/>
    </row>
    <row r="381" spans="1:13" ht="45" customHeight="1">
      <c r="A381" s="7" t="s">
        <v>75</v>
      </c>
      <c r="B381" s="31" t="s">
        <v>833</v>
      </c>
      <c r="C381" s="31"/>
      <c r="D381" s="32">
        <f t="shared" si="6"/>
        <v>1</v>
      </c>
      <c r="E381" s="32"/>
      <c r="F381" s="33" t="s">
        <v>14</v>
      </c>
      <c r="G381" s="33"/>
      <c r="H381" s="16">
        <v>42661</v>
      </c>
      <c r="I381" s="16">
        <v>42669</v>
      </c>
      <c r="J381" s="18" t="s">
        <v>647</v>
      </c>
      <c r="K381" s="18"/>
      <c r="L381" s="30">
        <v>290</v>
      </c>
      <c r="M381" s="30"/>
    </row>
    <row r="382" spans="1:13" ht="45" customHeight="1">
      <c r="A382" s="7" t="s">
        <v>75</v>
      </c>
      <c r="B382" s="31" t="s">
        <v>822</v>
      </c>
      <c r="C382" s="31"/>
      <c r="D382" s="32">
        <f t="shared" si="6"/>
        <v>1</v>
      </c>
      <c r="E382" s="32"/>
      <c r="F382" s="33" t="s">
        <v>28</v>
      </c>
      <c r="G382" s="33"/>
      <c r="H382" s="16">
        <v>42669</v>
      </c>
      <c r="I382" s="16">
        <v>42669</v>
      </c>
      <c r="J382" s="18" t="s">
        <v>647</v>
      </c>
      <c r="K382" s="18"/>
      <c r="L382" s="30">
        <v>689.99</v>
      </c>
      <c r="M382" s="30"/>
    </row>
    <row r="383" spans="1:13" ht="45" customHeight="1">
      <c r="A383" s="7" t="s">
        <v>75</v>
      </c>
      <c r="B383" s="31" t="s">
        <v>834</v>
      </c>
      <c r="C383" s="31"/>
      <c r="D383" s="32">
        <f t="shared" si="6"/>
        <v>1</v>
      </c>
      <c r="E383" s="32"/>
      <c r="F383" s="33" t="s">
        <v>14</v>
      </c>
      <c r="G383" s="33"/>
      <c r="H383" s="16">
        <v>42625</v>
      </c>
      <c r="I383" s="16">
        <v>42636</v>
      </c>
      <c r="J383" s="18" t="s">
        <v>647</v>
      </c>
      <c r="K383" s="18"/>
      <c r="L383" s="30">
        <v>1305</v>
      </c>
      <c r="M383" s="30"/>
    </row>
    <row r="384" spans="1:13" ht="45" customHeight="1">
      <c r="A384" s="7" t="s">
        <v>75</v>
      </c>
      <c r="B384" s="31" t="s">
        <v>835</v>
      </c>
      <c r="C384" s="31"/>
      <c r="D384" s="32">
        <f t="shared" si="6"/>
        <v>1</v>
      </c>
      <c r="E384" s="32"/>
      <c r="F384" s="33" t="s">
        <v>14</v>
      </c>
      <c r="G384" s="33"/>
      <c r="H384" s="16">
        <v>42626</v>
      </c>
      <c r="I384" s="16">
        <v>42643</v>
      </c>
      <c r="J384" s="18" t="s">
        <v>647</v>
      </c>
      <c r="K384" s="18"/>
      <c r="L384" s="30">
        <v>870</v>
      </c>
      <c r="M384" s="30"/>
    </row>
    <row r="385" spans="1:13" ht="45" customHeight="1">
      <c r="A385" s="7" t="s">
        <v>75</v>
      </c>
      <c r="B385" s="31" t="s">
        <v>836</v>
      </c>
      <c r="C385" s="31"/>
      <c r="D385" s="32">
        <f t="shared" si="6"/>
        <v>1</v>
      </c>
      <c r="E385" s="32"/>
      <c r="F385" s="33" t="s">
        <v>14</v>
      </c>
      <c r="G385" s="33"/>
      <c r="H385" s="16">
        <v>42626</v>
      </c>
      <c r="I385" s="16">
        <v>42643</v>
      </c>
      <c r="J385" s="18" t="s">
        <v>647</v>
      </c>
      <c r="K385" s="18"/>
      <c r="L385" s="30">
        <v>525</v>
      </c>
      <c r="M385" s="30"/>
    </row>
    <row r="386" spans="1:13" ht="45" customHeight="1">
      <c r="A386" s="7" t="s">
        <v>75</v>
      </c>
      <c r="B386" s="31" t="s">
        <v>837</v>
      </c>
      <c r="C386" s="31"/>
      <c r="D386" s="32">
        <f t="shared" si="6"/>
        <v>1</v>
      </c>
      <c r="E386" s="32"/>
      <c r="F386" s="33" t="s">
        <v>11</v>
      </c>
      <c r="G386" s="33"/>
      <c r="H386" s="16">
        <v>42576</v>
      </c>
      <c r="I386" s="16">
        <v>42576</v>
      </c>
      <c r="J386" s="18" t="s">
        <v>647</v>
      </c>
      <c r="K386" s="18"/>
      <c r="L386" s="30">
        <v>1503</v>
      </c>
      <c r="M386" s="30"/>
    </row>
    <row r="387" spans="1:13" ht="45" customHeight="1">
      <c r="A387" s="7" t="s">
        <v>75</v>
      </c>
      <c r="B387" s="31" t="s">
        <v>838</v>
      </c>
      <c r="C387" s="31"/>
      <c r="D387" s="32">
        <f t="shared" si="6"/>
        <v>1</v>
      </c>
      <c r="E387" s="32"/>
      <c r="F387" s="33" t="s">
        <v>28</v>
      </c>
      <c r="G387" s="33"/>
      <c r="H387" s="16">
        <v>42612</v>
      </c>
      <c r="I387" s="16">
        <v>42612</v>
      </c>
      <c r="J387" s="18" t="s">
        <v>647</v>
      </c>
      <c r="K387" s="18"/>
      <c r="L387" s="30">
        <v>332</v>
      </c>
      <c r="M387" s="30"/>
    </row>
    <row r="388" spans="1:13" ht="45" customHeight="1">
      <c r="A388" s="7" t="s">
        <v>75</v>
      </c>
      <c r="B388" s="31" t="s">
        <v>839</v>
      </c>
      <c r="C388" s="31"/>
      <c r="D388" s="32">
        <f t="shared" si="6"/>
        <v>1</v>
      </c>
      <c r="E388" s="32"/>
      <c r="F388" s="33" t="s">
        <v>11</v>
      </c>
      <c r="G388" s="33"/>
      <c r="H388" s="16">
        <v>42600</v>
      </c>
      <c r="I388" s="16">
        <v>42600</v>
      </c>
      <c r="J388" s="18" t="s">
        <v>647</v>
      </c>
      <c r="K388" s="18"/>
      <c r="L388" s="30">
        <v>1458</v>
      </c>
      <c r="M388" s="30"/>
    </row>
    <row r="389" spans="1:13" ht="45" customHeight="1">
      <c r="A389" s="7" t="s">
        <v>75</v>
      </c>
      <c r="B389" s="31" t="s">
        <v>840</v>
      </c>
      <c r="C389" s="31"/>
      <c r="D389" s="32">
        <f t="shared" si="6"/>
        <v>1</v>
      </c>
      <c r="E389" s="32"/>
      <c r="F389" s="33" t="s">
        <v>11</v>
      </c>
      <c r="G389" s="33"/>
      <c r="H389" s="16">
        <v>42605</v>
      </c>
      <c r="I389" s="16">
        <v>42605</v>
      </c>
      <c r="J389" s="18" t="s">
        <v>647</v>
      </c>
      <c r="K389" s="18"/>
      <c r="L389" s="30">
        <v>1152</v>
      </c>
      <c r="M389" s="30"/>
    </row>
    <row r="390" spans="1:13" ht="45" customHeight="1">
      <c r="A390" s="7" t="s">
        <v>75</v>
      </c>
      <c r="B390" s="31" t="s">
        <v>841</v>
      </c>
      <c r="C390" s="31"/>
      <c r="D390" s="32">
        <f t="shared" si="6"/>
        <v>1</v>
      </c>
      <c r="E390" s="32"/>
      <c r="F390" s="33" t="s">
        <v>11</v>
      </c>
      <c r="G390" s="33"/>
      <c r="H390" s="16">
        <v>42619</v>
      </c>
      <c r="I390" s="16">
        <v>42619</v>
      </c>
      <c r="J390" s="18" t="s">
        <v>647</v>
      </c>
      <c r="K390" s="18"/>
      <c r="L390" s="30">
        <v>1685</v>
      </c>
      <c r="M390" s="30"/>
    </row>
    <row r="391" spans="1:13" ht="45" customHeight="1">
      <c r="A391" s="7" t="s">
        <v>75</v>
      </c>
      <c r="B391" s="31" t="s">
        <v>842</v>
      </c>
      <c r="C391" s="31"/>
      <c r="D391" s="32">
        <f t="shared" si="6"/>
        <v>1</v>
      </c>
      <c r="E391" s="32"/>
      <c r="F391" s="33" t="s">
        <v>28</v>
      </c>
      <c r="G391" s="33"/>
      <c r="H391" s="16">
        <v>42643</v>
      </c>
      <c r="I391" s="16">
        <v>42643</v>
      </c>
      <c r="J391" s="18" t="s">
        <v>647</v>
      </c>
      <c r="K391" s="18"/>
      <c r="L391" s="30">
        <v>188</v>
      </c>
      <c r="M391" s="30"/>
    </row>
    <row r="392" spans="1:13" ht="45" customHeight="1">
      <c r="A392" s="7" t="s">
        <v>75</v>
      </c>
      <c r="B392" s="31" t="s">
        <v>841</v>
      </c>
      <c r="C392" s="31"/>
      <c r="D392" s="32">
        <f t="shared" si="6"/>
        <v>1</v>
      </c>
      <c r="E392" s="32"/>
      <c r="F392" s="33" t="s">
        <v>11</v>
      </c>
      <c r="G392" s="33"/>
      <c r="H392" s="16">
        <v>42649</v>
      </c>
      <c r="I392" s="16">
        <v>42649</v>
      </c>
      <c r="J392" s="18" t="s">
        <v>647</v>
      </c>
      <c r="K392" s="18"/>
      <c r="L392" s="30">
        <v>870</v>
      </c>
      <c r="M392" s="30"/>
    </row>
    <row r="393" spans="1:13" ht="45" customHeight="1">
      <c r="A393" s="7" t="s">
        <v>75</v>
      </c>
      <c r="B393" s="31" t="s">
        <v>843</v>
      </c>
      <c r="C393" s="31"/>
      <c r="D393" s="32">
        <f t="shared" si="6"/>
        <v>1</v>
      </c>
      <c r="E393" s="32"/>
      <c r="F393" s="33" t="s">
        <v>28</v>
      </c>
      <c r="G393" s="33"/>
      <c r="H393" s="16">
        <v>42634</v>
      </c>
      <c r="I393" s="16">
        <v>42636</v>
      </c>
      <c r="J393" s="18" t="s">
        <v>647</v>
      </c>
      <c r="K393" s="18"/>
      <c r="L393" s="30">
        <v>1003</v>
      </c>
      <c r="M393" s="30"/>
    </row>
    <row r="394" spans="1:13" ht="45" customHeight="1">
      <c r="A394" s="7" t="s">
        <v>75</v>
      </c>
      <c r="B394" s="31" t="s">
        <v>844</v>
      </c>
      <c r="C394" s="31"/>
      <c r="D394" s="32">
        <f t="shared" si="6"/>
        <v>1</v>
      </c>
      <c r="E394" s="32"/>
      <c r="F394" s="33" t="s">
        <v>28</v>
      </c>
      <c r="G394" s="33"/>
      <c r="H394" s="16">
        <v>42634</v>
      </c>
      <c r="I394" s="16">
        <v>42636</v>
      </c>
      <c r="J394" s="18" t="s">
        <v>647</v>
      </c>
      <c r="K394" s="18"/>
      <c r="L394" s="30">
        <v>662.17</v>
      </c>
      <c r="M394" s="30"/>
    </row>
    <row r="395" spans="1:13" ht="45" customHeight="1">
      <c r="A395" s="7" t="s">
        <v>75</v>
      </c>
      <c r="B395" s="31" t="s">
        <v>845</v>
      </c>
      <c r="C395" s="31"/>
      <c r="D395" s="32">
        <f t="shared" si="6"/>
        <v>1</v>
      </c>
      <c r="E395" s="32"/>
      <c r="F395" s="33" t="s">
        <v>28</v>
      </c>
      <c r="G395" s="33"/>
      <c r="H395" s="16">
        <v>42619</v>
      </c>
      <c r="I395" s="16">
        <v>42619</v>
      </c>
      <c r="J395" s="18" t="s">
        <v>647</v>
      </c>
      <c r="K395" s="18"/>
      <c r="L395" s="30">
        <v>132</v>
      </c>
      <c r="M395" s="30"/>
    </row>
    <row r="396" spans="1:13" ht="45" customHeight="1">
      <c r="A396" s="7" t="s">
        <v>75</v>
      </c>
      <c r="B396" s="31" t="s">
        <v>845</v>
      </c>
      <c r="C396" s="31"/>
      <c r="D396" s="32">
        <f t="shared" si="6"/>
        <v>1</v>
      </c>
      <c r="E396" s="32"/>
      <c r="F396" s="33" t="s">
        <v>28</v>
      </c>
      <c r="G396" s="33"/>
      <c r="H396" s="16">
        <v>42619</v>
      </c>
      <c r="I396" s="16">
        <v>42619</v>
      </c>
      <c r="J396" s="18" t="s">
        <v>647</v>
      </c>
      <c r="K396" s="18"/>
      <c r="L396" s="30">
        <v>252</v>
      </c>
      <c r="M396" s="30"/>
    </row>
    <row r="397" spans="1:13" ht="45" customHeight="1">
      <c r="A397" s="7" t="s">
        <v>75</v>
      </c>
      <c r="B397" s="31" t="s">
        <v>838</v>
      </c>
      <c r="C397" s="31"/>
      <c r="D397" s="32">
        <f t="shared" ref="D397:D460" si="7">C397+1</f>
        <v>1</v>
      </c>
      <c r="E397" s="32"/>
      <c r="F397" s="33" t="s">
        <v>28</v>
      </c>
      <c r="G397" s="33"/>
      <c r="H397" s="16">
        <v>42612</v>
      </c>
      <c r="I397" s="16">
        <v>42612</v>
      </c>
      <c r="J397" s="18" t="s">
        <v>647</v>
      </c>
      <c r="K397" s="18"/>
      <c r="L397" s="30">
        <v>213</v>
      </c>
      <c r="M397" s="30"/>
    </row>
    <row r="398" spans="1:13" ht="45" customHeight="1">
      <c r="A398" s="7" t="s">
        <v>75</v>
      </c>
      <c r="B398" s="31" t="s">
        <v>839</v>
      </c>
      <c r="C398" s="31"/>
      <c r="D398" s="32">
        <f t="shared" si="7"/>
        <v>1</v>
      </c>
      <c r="E398" s="32"/>
      <c r="F398" s="33" t="s">
        <v>11</v>
      </c>
      <c r="G398" s="33"/>
      <c r="H398" s="16">
        <v>42600</v>
      </c>
      <c r="I398" s="16">
        <v>42600</v>
      </c>
      <c r="J398" s="18" t="s">
        <v>647</v>
      </c>
      <c r="K398" s="18"/>
      <c r="L398" s="30">
        <v>342</v>
      </c>
      <c r="M398" s="30"/>
    </row>
    <row r="399" spans="1:13" ht="45" customHeight="1">
      <c r="A399" s="7" t="s">
        <v>75</v>
      </c>
      <c r="B399" s="31" t="s">
        <v>840</v>
      </c>
      <c r="C399" s="31"/>
      <c r="D399" s="32">
        <f t="shared" si="7"/>
        <v>1</v>
      </c>
      <c r="E399" s="32"/>
      <c r="F399" s="33" t="s">
        <v>11</v>
      </c>
      <c r="G399" s="33"/>
      <c r="H399" s="16">
        <v>42605</v>
      </c>
      <c r="I399" s="16">
        <v>42605</v>
      </c>
      <c r="J399" s="18" t="s">
        <v>647</v>
      </c>
      <c r="K399" s="18"/>
      <c r="L399" s="30">
        <v>134</v>
      </c>
      <c r="M399" s="30"/>
    </row>
    <row r="400" spans="1:13" ht="45" customHeight="1">
      <c r="A400" s="7" t="s">
        <v>75</v>
      </c>
      <c r="B400" s="31" t="s">
        <v>841</v>
      </c>
      <c r="C400" s="31"/>
      <c r="D400" s="32">
        <f t="shared" si="7"/>
        <v>1</v>
      </c>
      <c r="E400" s="32"/>
      <c r="F400" s="33" t="s">
        <v>11</v>
      </c>
      <c r="G400" s="33"/>
      <c r="H400" s="16">
        <v>42619</v>
      </c>
      <c r="I400" s="16">
        <v>42619</v>
      </c>
      <c r="J400" s="18" t="s">
        <v>647</v>
      </c>
      <c r="K400" s="18"/>
      <c r="L400" s="30">
        <v>262</v>
      </c>
      <c r="M400" s="30"/>
    </row>
    <row r="401" spans="1:13" ht="45" customHeight="1">
      <c r="A401" s="7" t="s">
        <v>75</v>
      </c>
      <c r="B401" s="31" t="s">
        <v>842</v>
      </c>
      <c r="C401" s="31"/>
      <c r="D401" s="32">
        <f t="shared" si="7"/>
        <v>1</v>
      </c>
      <c r="E401" s="32"/>
      <c r="F401" s="33" t="s">
        <v>28</v>
      </c>
      <c r="G401" s="33"/>
      <c r="H401" s="16">
        <v>42643</v>
      </c>
      <c r="I401" s="16">
        <v>42643</v>
      </c>
      <c r="J401" s="18" t="s">
        <v>647</v>
      </c>
      <c r="K401" s="18"/>
      <c r="L401" s="30">
        <v>676.01</v>
      </c>
      <c r="M401" s="30"/>
    </row>
    <row r="402" spans="1:13" ht="45" customHeight="1">
      <c r="A402" s="7" t="s">
        <v>75</v>
      </c>
      <c r="B402" s="31" t="s">
        <v>841</v>
      </c>
      <c r="C402" s="31"/>
      <c r="D402" s="32">
        <f t="shared" si="7"/>
        <v>1</v>
      </c>
      <c r="E402" s="32"/>
      <c r="F402" s="33" t="s">
        <v>11</v>
      </c>
      <c r="G402" s="33"/>
      <c r="H402" s="16">
        <v>42649</v>
      </c>
      <c r="I402" s="16">
        <v>42649</v>
      </c>
      <c r="J402" s="18" t="s">
        <v>647</v>
      </c>
      <c r="K402" s="18"/>
      <c r="L402" s="30">
        <v>402</v>
      </c>
      <c r="M402" s="30"/>
    </row>
    <row r="403" spans="1:13" ht="45" customHeight="1">
      <c r="A403" s="7" t="s">
        <v>75</v>
      </c>
      <c r="B403" s="31" t="s">
        <v>844</v>
      </c>
      <c r="C403" s="31"/>
      <c r="D403" s="32">
        <f t="shared" si="7"/>
        <v>1</v>
      </c>
      <c r="E403" s="32"/>
      <c r="F403" s="33" t="s">
        <v>28</v>
      </c>
      <c r="G403" s="33"/>
      <c r="H403" s="16">
        <v>42634</v>
      </c>
      <c r="I403" s="16">
        <v>42636</v>
      </c>
      <c r="J403" s="18" t="s">
        <v>647</v>
      </c>
      <c r="K403" s="18"/>
      <c r="L403" s="30">
        <v>944.99</v>
      </c>
      <c r="M403" s="30"/>
    </row>
    <row r="404" spans="1:13" ht="45" customHeight="1">
      <c r="A404" s="7" t="s">
        <v>75</v>
      </c>
      <c r="B404" s="31" t="s">
        <v>845</v>
      </c>
      <c r="C404" s="31"/>
      <c r="D404" s="32">
        <f t="shared" si="7"/>
        <v>1</v>
      </c>
      <c r="E404" s="32"/>
      <c r="F404" s="33" t="s">
        <v>28</v>
      </c>
      <c r="G404" s="33"/>
      <c r="H404" s="16">
        <v>42619</v>
      </c>
      <c r="I404" s="16">
        <v>42619</v>
      </c>
      <c r="J404" s="18" t="s">
        <v>647</v>
      </c>
      <c r="K404" s="18"/>
      <c r="L404" s="30">
        <v>229</v>
      </c>
      <c r="M404" s="30"/>
    </row>
    <row r="405" spans="1:13" ht="45" customHeight="1">
      <c r="A405" s="7" t="s">
        <v>75</v>
      </c>
      <c r="B405" s="31" t="s">
        <v>13</v>
      </c>
      <c r="C405" s="31"/>
      <c r="D405" s="32">
        <f t="shared" si="7"/>
        <v>1</v>
      </c>
      <c r="E405" s="32"/>
      <c r="F405" s="33" t="s">
        <v>14</v>
      </c>
      <c r="G405" s="33"/>
      <c r="H405" s="16">
        <v>42619</v>
      </c>
      <c r="I405" s="16">
        <v>42619</v>
      </c>
      <c r="J405" s="18" t="s">
        <v>647</v>
      </c>
      <c r="K405" s="18"/>
      <c r="L405" s="30">
        <v>1265</v>
      </c>
      <c r="M405" s="30"/>
    </row>
    <row r="406" spans="1:13" ht="45" customHeight="1">
      <c r="A406" s="7" t="s">
        <v>75</v>
      </c>
      <c r="B406" s="31" t="s">
        <v>846</v>
      </c>
      <c r="C406" s="31"/>
      <c r="D406" s="32">
        <f t="shared" si="7"/>
        <v>1</v>
      </c>
      <c r="E406" s="32"/>
      <c r="F406" s="33" t="s">
        <v>28</v>
      </c>
      <c r="G406" s="33"/>
      <c r="H406" s="16">
        <v>42649</v>
      </c>
      <c r="I406" s="16">
        <v>42649</v>
      </c>
      <c r="J406" s="18" t="s">
        <v>647</v>
      </c>
      <c r="K406" s="18"/>
      <c r="L406" s="30">
        <v>488</v>
      </c>
      <c r="M406" s="30"/>
    </row>
    <row r="407" spans="1:13" ht="45" customHeight="1">
      <c r="A407" s="7" t="s">
        <v>75</v>
      </c>
      <c r="B407" s="31" t="s">
        <v>847</v>
      </c>
      <c r="C407" s="31"/>
      <c r="D407" s="32">
        <f t="shared" si="7"/>
        <v>1</v>
      </c>
      <c r="E407" s="32"/>
      <c r="F407" s="33" t="s">
        <v>28</v>
      </c>
      <c r="G407" s="33"/>
      <c r="H407" s="16">
        <v>42608</v>
      </c>
      <c r="I407" s="16">
        <v>42608</v>
      </c>
      <c r="J407" s="18" t="s">
        <v>647</v>
      </c>
      <c r="K407" s="18"/>
      <c r="L407" s="30">
        <v>488</v>
      </c>
      <c r="M407" s="30"/>
    </row>
    <row r="408" spans="1:13" ht="45" customHeight="1">
      <c r="A408" s="7" t="s">
        <v>75</v>
      </c>
      <c r="B408" s="31" t="s">
        <v>848</v>
      </c>
      <c r="C408" s="31"/>
      <c r="D408" s="32">
        <f t="shared" si="7"/>
        <v>1</v>
      </c>
      <c r="E408" s="32"/>
      <c r="F408" s="33" t="s">
        <v>28</v>
      </c>
      <c r="G408" s="33"/>
      <c r="H408" s="16">
        <v>42606</v>
      </c>
      <c r="I408" s="16">
        <v>42606</v>
      </c>
      <c r="J408" s="18" t="s">
        <v>647</v>
      </c>
      <c r="K408" s="18"/>
      <c r="L408" s="30">
        <v>132</v>
      </c>
      <c r="M408" s="30"/>
    </row>
    <row r="409" spans="1:13" ht="45" customHeight="1">
      <c r="A409" s="7" t="s">
        <v>75</v>
      </c>
      <c r="B409" s="31" t="s">
        <v>848</v>
      </c>
      <c r="C409" s="31"/>
      <c r="D409" s="32">
        <f t="shared" si="7"/>
        <v>1</v>
      </c>
      <c r="E409" s="32"/>
      <c r="F409" s="33" t="s">
        <v>28</v>
      </c>
      <c r="G409" s="33"/>
      <c r="H409" s="16">
        <v>42599</v>
      </c>
      <c r="I409" s="16">
        <v>42599</v>
      </c>
      <c r="J409" s="18" t="s">
        <v>647</v>
      </c>
      <c r="K409" s="18"/>
      <c r="L409" s="30">
        <v>488</v>
      </c>
      <c r="M409" s="30"/>
    </row>
    <row r="410" spans="1:13" ht="45" customHeight="1">
      <c r="A410" s="7" t="s">
        <v>75</v>
      </c>
      <c r="B410" s="31" t="s">
        <v>849</v>
      </c>
      <c r="C410" s="31"/>
      <c r="D410" s="32">
        <f t="shared" si="7"/>
        <v>1</v>
      </c>
      <c r="E410" s="32"/>
      <c r="F410" s="33" t="s">
        <v>28</v>
      </c>
      <c r="G410" s="33"/>
      <c r="H410" s="16">
        <v>42648</v>
      </c>
      <c r="I410" s="16">
        <v>42648</v>
      </c>
      <c r="J410" s="18" t="s">
        <v>647</v>
      </c>
      <c r="K410" s="18"/>
      <c r="L410" s="30">
        <v>1047.02</v>
      </c>
      <c r="M410" s="30"/>
    </row>
    <row r="411" spans="1:13" ht="45" customHeight="1">
      <c r="A411" s="7" t="s">
        <v>75</v>
      </c>
      <c r="B411" s="31" t="s">
        <v>850</v>
      </c>
      <c r="C411" s="31"/>
      <c r="D411" s="32">
        <f t="shared" si="7"/>
        <v>1</v>
      </c>
      <c r="E411" s="32"/>
      <c r="F411" s="33" t="s">
        <v>28</v>
      </c>
      <c r="G411" s="33"/>
      <c r="H411" s="16">
        <v>38981</v>
      </c>
      <c r="I411" s="16">
        <v>42634</v>
      </c>
      <c r="J411" s="18" t="s">
        <v>647</v>
      </c>
      <c r="K411" s="18"/>
      <c r="L411" s="30">
        <v>708</v>
      </c>
      <c r="M411" s="30"/>
    </row>
    <row r="412" spans="1:13" ht="45" customHeight="1">
      <c r="A412" s="7" t="s">
        <v>75</v>
      </c>
      <c r="B412" s="31" t="s">
        <v>851</v>
      </c>
      <c r="C412" s="31"/>
      <c r="D412" s="32">
        <f t="shared" si="7"/>
        <v>1</v>
      </c>
      <c r="E412" s="32"/>
      <c r="F412" s="33" t="s">
        <v>11</v>
      </c>
      <c r="G412" s="33"/>
      <c r="H412" s="16">
        <v>42636</v>
      </c>
      <c r="I412" s="16">
        <v>42636</v>
      </c>
      <c r="J412" s="18" t="s">
        <v>647</v>
      </c>
      <c r="K412" s="18"/>
      <c r="L412" s="30">
        <v>965</v>
      </c>
      <c r="M412" s="30"/>
    </row>
    <row r="413" spans="1:13" ht="45" customHeight="1">
      <c r="A413" s="7" t="s">
        <v>75</v>
      </c>
      <c r="B413" s="31" t="s">
        <v>850</v>
      </c>
      <c r="C413" s="31"/>
      <c r="D413" s="32">
        <f t="shared" si="7"/>
        <v>1</v>
      </c>
      <c r="E413" s="32"/>
      <c r="F413" s="33" t="s">
        <v>28</v>
      </c>
      <c r="G413" s="33"/>
      <c r="H413" s="16">
        <v>38981</v>
      </c>
      <c r="I413" s="16">
        <v>42634</v>
      </c>
      <c r="J413" s="18" t="s">
        <v>647</v>
      </c>
      <c r="K413" s="18"/>
      <c r="L413" s="30">
        <v>1150</v>
      </c>
      <c r="M413" s="30"/>
    </row>
    <row r="414" spans="1:13" ht="45" customHeight="1">
      <c r="A414" s="7" t="s">
        <v>75</v>
      </c>
      <c r="B414" s="31" t="s">
        <v>846</v>
      </c>
      <c r="C414" s="31"/>
      <c r="D414" s="32">
        <f t="shared" si="7"/>
        <v>1</v>
      </c>
      <c r="E414" s="32"/>
      <c r="F414" s="33" t="s">
        <v>28</v>
      </c>
      <c r="G414" s="33"/>
      <c r="H414" s="16">
        <v>42649</v>
      </c>
      <c r="I414" s="16">
        <v>42649</v>
      </c>
      <c r="J414" s="18" t="s">
        <v>647</v>
      </c>
      <c r="K414" s="18"/>
      <c r="L414" s="30">
        <v>383</v>
      </c>
      <c r="M414" s="30"/>
    </row>
    <row r="415" spans="1:13" ht="45" customHeight="1">
      <c r="A415" s="7" t="s">
        <v>75</v>
      </c>
      <c r="B415" s="31" t="s">
        <v>851</v>
      </c>
      <c r="C415" s="31"/>
      <c r="D415" s="32">
        <f t="shared" si="7"/>
        <v>1</v>
      </c>
      <c r="E415" s="32"/>
      <c r="F415" s="33" t="s">
        <v>11</v>
      </c>
      <c r="G415" s="33"/>
      <c r="H415" s="16">
        <v>42636</v>
      </c>
      <c r="I415" s="16">
        <v>42636</v>
      </c>
      <c r="J415" s="18" t="s">
        <v>647</v>
      </c>
      <c r="K415" s="18"/>
      <c r="L415" s="30">
        <v>689</v>
      </c>
      <c r="M415" s="30"/>
    </row>
    <row r="416" spans="1:13" ht="45" customHeight="1">
      <c r="A416" s="7" t="s">
        <v>75</v>
      </c>
      <c r="B416" s="31" t="s">
        <v>852</v>
      </c>
      <c r="C416" s="31"/>
      <c r="D416" s="32">
        <f t="shared" si="7"/>
        <v>1</v>
      </c>
      <c r="E416" s="32"/>
      <c r="F416" s="33" t="s">
        <v>28</v>
      </c>
      <c r="G416" s="33"/>
      <c r="H416" s="16">
        <v>42641</v>
      </c>
      <c r="I416" s="16">
        <v>42641</v>
      </c>
      <c r="J416" s="18" t="s">
        <v>647</v>
      </c>
      <c r="K416" s="18"/>
      <c r="L416" s="30">
        <v>2368.02</v>
      </c>
      <c r="M416" s="30"/>
    </row>
    <row r="417" spans="1:13" ht="45" customHeight="1">
      <c r="A417" s="7" t="s">
        <v>75</v>
      </c>
      <c r="B417" s="31" t="s">
        <v>13</v>
      </c>
      <c r="C417" s="31"/>
      <c r="D417" s="32">
        <f t="shared" si="7"/>
        <v>1</v>
      </c>
      <c r="E417" s="32"/>
      <c r="F417" s="33" t="s">
        <v>14</v>
      </c>
      <c r="G417" s="33"/>
      <c r="H417" s="16">
        <v>42641</v>
      </c>
      <c r="I417" s="16">
        <v>42641</v>
      </c>
      <c r="J417" s="18" t="s">
        <v>647</v>
      </c>
      <c r="K417" s="18"/>
      <c r="L417" s="30">
        <v>450</v>
      </c>
      <c r="M417" s="30"/>
    </row>
    <row r="418" spans="1:13" ht="45" customHeight="1">
      <c r="A418" s="7" t="s">
        <v>75</v>
      </c>
      <c r="B418" s="31" t="s">
        <v>853</v>
      </c>
      <c r="C418" s="31"/>
      <c r="D418" s="32">
        <f t="shared" si="7"/>
        <v>1</v>
      </c>
      <c r="E418" s="32"/>
      <c r="F418" s="33" t="s">
        <v>11</v>
      </c>
      <c r="G418" s="33"/>
      <c r="H418" s="16">
        <v>42636</v>
      </c>
      <c r="I418" s="16">
        <v>42636</v>
      </c>
      <c r="J418" s="18" t="s">
        <v>647</v>
      </c>
      <c r="K418" s="18"/>
      <c r="L418" s="30">
        <v>2793</v>
      </c>
      <c r="M418" s="30"/>
    </row>
    <row r="419" spans="1:13" ht="45" customHeight="1">
      <c r="A419" s="7" t="s">
        <v>75</v>
      </c>
      <c r="B419" s="31" t="str">
        <f>+A419</f>
        <v>Contraloría Municipal</v>
      </c>
      <c r="C419" s="31"/>
      <c r="D419" s="32">
        <f t="shared" si="7"/>
        <v>1</v>
      </c>
      <c r="E419" s="32"/>
      <c r="F419" s="33" t="s">
        <v>11</v>
      </c>
      <c r="G419" s="33"/>
      <c r="H419" s="16">
        <v>42649</v>
      </c>
      <c r="I419" s="16">
        <v>42649</v>
      </c>
      <c r="J419" s="18" t="s">
        <v>647</v>
      </c>
      <c r="K419" s="18"/>
      <c r="L419" s="30">
        <v>2529</v>
      </c>
      <c r="M419" s="30"/>
    </row>
    <row r="420" spans="1:13" ht="45" customHeight="1">
      <c r="A420" s="7" t="s">
        <v>75</v>
      </c>
      <c r="B420" s="31" t="str">
        <f>+A420</f>
        <v>Contraloría Municipal</v>
      </c>
      <c r="C420" s="31"/>
      <c r="D420" s="32">
        <f t="shared" si="7"/>
        <v>1</v>
      </c>
      <c r="E420" s="32"/>
      <c r="F420" s="33" t="s">
        <v>11</v>
      </c>
      <c r="G420" s="33"/>
      <c r="H420" s="16">
        <v>42710</v>
      </c>
      <c r="I420" s="16" t="e">
        <f>+#REF!</f>
        <v>#REF!</v>
      </c>
      <c r="J420" s="18" t="s">
        <v>647</v>
      </c>
      <c r="K420" s="18"/>
      <c r="L420" s="30">
        <v>1101</v>
      </c>
      <c r="M420" s="30"/>
    </row>
    <row r="421" spans="1:13" ht="45" customHeight="1">
      <c r="A421" s="7" t="s">
        <v>75</v>
      </c>
      <c r="B421" s="31" t="str">
        <f>+A421</f>
        <v>Contraloría Municipal</v>
      </c>
      <c r="C421" s="31"/>
      <c r="D421" s="32">
        <f t="shared" si="7"/>
        <v>1</v>
      </c>
      <c r="E421" s="32"/>
      <c r="F421" s="33" t="s">
        <v>11</v>
      </c>
      <c r="G421" s="33"/>
      <c r="H421" s="16">
        <v>42710</v>
      </c>
      <c r="I421" s="16" t="e">
        <f>+#REF!</f>
        <v>#REF!</v>
      </c>
      <c r="J421" s="18" t="s">
        <v>647</v>
      </c>
      <c r="K421" s="18"/>
      <c r="L421" s="30">
        <v>315</v>
      </c>
      <c r="M421" s="30"/>
    </row>
    <row r="422" spans="1:13" ht="45" customHeight="1">
      <c r="A422" s="7" t="s">
        <v>75</v>
      </c>
      <c r="B422" s="31" t="str">
        <f>+A422</f>
        <v>Contraloría Municipal</v>
      </c>
      <c r="C422" s="31"/>
      <c r="D422" s="32">
        <f t="shared" si="7"/>
        <v>1</v>
      </c>
      <c r="E422" s="32"/>
      <c r="F422" s="33" t="s">
        <v>11</v>
      </c>
      <c r="G422" s="33"/>
      <c r="H422" s="16">
        <v>42710</v>
      </c>
      <c r="I422" s="16" t="e">
        <f>+#REF!</f>
        <v>#REF!</v>
      </c>
      <c r="J422" s="18" t="s">
        <v>647</v>
      </c>
      <c r="K422" s="18"/>
      <c r="L422" s="30">
        <v>82</v>
      </c>
      <c r="M422" s="30"/>
    </row>
    <row r="423" spans="1:13" ht="45" customHeight="1">
      <c r="A423" s="7" t="s">
        <v>75</v>
      </c>
      <c r="B423" s="31" t="s">
        <v>13</v>
      </c>
      <c r="C423" s="31"/>
      <c r="D423" s="32">
        <f t="shared" si="7"/>
        <v>1</v>
      </c>
      <c r="E423" s="32"/>
      <c r="F423" s="33" t="s">
        <v>14</v>
      </c>
      <c r="G423" s="33"/>
      <c r="H423" s="16">
        <v>42710</v>
      </c>
      <c r="I423" s="16" t="e">
        <f>+#REF!</f>
        <v>#REF!</v>
      </c>
      <c r="J423" s="18" t="s">
        <v>647</v>
      </c>
      <c r="K423" s="18"/>
      <c r="L423" s="30">
        <v>380</v>
      </c>
      <c r="M423" s="30"/>
    </row>
    <row r="424" spans="1:13" ht="45" customHeight="1">
      <c r="A424" s="7" t="s">
        <v>75</v>
      </c>
      <c r="B424" s="31" t="s">
        <v>854</v>
      </c>
      <c r="C424" s="31"/>
      <c r="D424" s="32">
        <f t="shared" si="7"/>
        <v>1</v>
      </c>
      <c r="E424" s="32"/>
      <c r="F424" s="33" t="s">
        <v>28</v>
      </c>
      <c r="G424" s="33"/>
      <c r="H424" s="16">
        <v>42720</v>
      </c>
      <c r="I424" s="16">
        <v>42720</v>
      </c>
      <c r="J424" s="18" t="s">
        <v>647</v>
      </c>
      <c r="K424" s="18"/>
      <c r="L424" s="30">
        <v>708</v>
      </c>
      <c r="M424" s="30"/>
    </row>
    <row r="425" spans="1:13" ht="45" customHeight="1">
      <c r="A425" s="7" t="s">
        <v>75</v>
      </c>
      <c r="B425" s="31" t="s">
        <v>855</v>
      </c>
      <c r="C425" s="31"/>
      <c r="D425" s="32">
        <f t="shared" si="7"/>
        <v>1</v>
      </c>
      <c r="E425" s="32"/>
      <c r="F425" s="33" t="s">
        <v>11</v>
      </c>
      <c r="G425" s="33"/>
      <c r="H425" s="16">
        <v>42720</v>
      </c>
      <c r="I425" s="16">
        <v>42720</v>
      </c>
      <c r="J425" s="18" t="s">
        <v>647</v>
      </c>
      <c r="K425" s="18"/>
      <c r="L425" s="30">
        <v>1500</v>
      </c>
      <c r="M425" s="30"/>
    </row>
    <row r="426" spans="1:13" ht="45" customHeight="1">
      <c r="A426" s="7" t="s">
        <v>75</v>
      </c>
      <c r="B426" s="31" t="s">
        <v>856</v>
      </c>
      <c r="C426" s="31"/>
      <c r="D426" s="32">
        <f t="shared" si="7"/>
        <v>1</v>
      </c>
      <c r="E426" s="32"/>
      <c r="F426" s="33" t="s">
        <v>11</v>
      </c>
      <c r="G426" s="33"/>
      <c r="H426" s="16">
        <v>42711</v>
      </c>
      <c r="I426" s="16">
        <v>42711</v>
      </c>
      <c r="J426" s="18" t="s">
        <v>647</v>
      </c>
      <c r="K426" s="18"/>
      <c r="L426" s="30">
        <v>1743</v>
      </c>
      <c r="M426" s="30"/>
    </row>
    <row r="427" spans="1:13" ht="45" customHeight="1">
      <c r="A427" s="7" t="s">
        <v>75</v>
      </c>
      <c r="B427" s="31" t="s">
        <v>857</v>
      </c>
      <c r="C427" s="31"/>
      <c r="D427" s="32">
        <f t="shared" si="7"/>
        <v>1</v>
      </c>
      <c r="E427" s="32"/>
      <c r="F427" s="33" t="s">
        <v>28</v>
      </c>
      <c r="G427" s="33"/>
      <c r="H427" s="16">
        <v>42726</v>
      </c>
      <c r="I427" s="16">
        <v>42726</v>
      </c>
      <c r="J427" s="18" t="s">
        <v>647</v>
      </c>
      <c r="K427" s="18"/>
      <c r="L427" s="30">
        <v>687.99</v>
      </c>
      <c r="M427" s="30"/>
    </row>
    <row r="428" spans="1:13" ht="45" customHeight="1">
      <c r="A428" s="7" t="s">
        <v>75</v>
      </c>
      <c r="B428" s="31" t="s">
        <v>858</v>
      </c>
      <c r="C428" s="31"/>
      <c r="D428" s="32">
        <f t="shared" si="7"/>
        <v>1</v>
      </c>
      <c r="E428" s="32"/>
      <c r="F428" s="33" t="s">
        <v>28</v>
      </c>
      <c r="G428" s="33"/>
      <c r="H428" s="16">
        <v>42713</v>
      </c>
      <c r="I428" s="16">
        <v>42713</v>
      </c>
      <c r="J428" s="18" t="s">
        <v>647</v>
      </c>
      <c r="K428" s="18"/>
      <c r="L428" s="30">
        <v>94</v>
      </c>
      <c r="M428" s="30"/>
    </row>
    <row r="429" spans="1:13" ht="45" customHeight="1">
      <c r="A429" s="7" t="s">
        <v>75</v>
      </c>
      <c r="B429" s="31" t="s">
        <v>854</v>
      </c>
      <c r="C429" s="31"/>
      <c r="D429" s="32">
        <f t="shared" si="7"/>
        <v>1</v>
      </c>
      <c r="E429" s="32"/>
      <c r="F429" s="33" t="s">
        <v>28</v>
      </c>
      <c r="G429" s="33"/>
      <c r="H429" s="16">
        <v>42720</v>
      </c>
      <c r="I429" s="16">
        <v>42720</v>
      </c>
      <c r="J429" s="18" t="s">
        <v>647</v>
      </c>
      <c r="K429" s="18"/>
      <c r="L429" s="30">
        <v>254.01</v>
      </c>
      <c r="M429" s="30"/>
    </row>
    <row r="430" spans="1:13" ht="45" customHeight="1">
      <c r="A430" s="7" t="s">
        <v>75</v>
      </c>
      <c r="B430" s="31" t="s">
        <v>855</v>
      </c>
      <c r="C430" s="31"/>
      <c r="D430" s="32">
        <f t="shared" si="7"/>
        <v>1</v>
      </c>
      <c r="E430" s="32"/>
      <c r="F430" s="33" t="s">
        <v>11</v>
      </c>
      <c r="G430" s="33"/>
      <c r="H430" s="16">
        <v>42720</v>
      </c>
      <c r="I430" s="16">
        <v>42720</v>
      </c>
      <c r="J430" s="18" t="s">
        <v>647</v>
      </c>
      <c r="K430" s="18"/>
      <c r="L430" s="30">
        <v>266</v>
      </c>
      <c r="M430" s="30"/>
    </row>
    <row r="431" spans="1:13" ht="45" customHeight="1">
      <c r="A431" s="7" t="s">
        <v>75</v>
      </c>
      <c r="B431" s="31" t="s">
        <v>856</v>
      </c>
      <c r="C431" s="31"/>
      <c r="D431" s="32">
        <f t="shared" si="7"/>
        <v>1</v>
      </c>
      <c r="E431" s="32"/>
      <c r="F431" s="33" t="s">
        <v>11</v>
      </c>
      <c r="G431" s="33"/>
      <c r="H431" s="16">
        <v>42711</v>
      </c>
      <c r="I431" s="16">
        <v>42711</v>
      </c>
      <c r="J431" s="18" t="s">
        <v>647</v>
      </c>
      <c r="K431" s="18"/>
      <c r="L431" s="30">
        <v>257</v>
      </c>
      <c r="M431" s="30"/>
    </row>
    <row r="432" spans="1:13" ht="45" customHeight="1">
      <c r="A432" s="7" t="s">
        <v>75</v>
      </c>
      <c r="B432" s="31" t="s">
        <v>857</v>
      </c>
      <c r="C432" s="31"/>
      <c r="D432" s="32">
        <f t="shared" si="7"/>
        <v>1</v>
      </c>
      <c r="E432" s="32"/>
      <c r="F432" s="33" t="s">
        <v>28</v>
      </c>
      <c r="G432" s="33"/>
      <c r="H432" s="16">
        <v>42726</v>
      </c>
      <c r="I432" s="16">
        <v>42726</v>
      </c>
      <c r="J432" s="18" t="s">
        <v>647</v>
      </c>
      <c r="K432" s="18"/>
      <c r="L432" s="30">
        <v>293</v>
      </c>
      <c r="M432" s="30"/>
    </row>
    <row r="433" spans="1:13" ht="45" customHeight="1">
      <c r="A433" s="7" t="s">
        <v>75</v>
      </c>
      <c r="B433" s="31" t="s">
        <v>13</v>
      </c>
      <c r="C433" s="31"/>
      <c r="D433" s="32">
        <f t="shared" si="7"/>
        <v>1</v>
      </c>
      <c r="E433" s="32"/>
      <c r="F433" s="33" t="s">
        <v>14</v>
      </c>
      <c r="G433" s="33"/>
      <c r="H433" s="16">
        <v>42726</v>
      </c>
      <c r="I433" s="16">
        <v>42726</v>
      </c>
      <c r="J433" s="18" t="s">
        <v>647</v>
      </c>
      <c r="K433" s="18"/>
      <c r="L433" s="30">
        <v>198</v>
      </c>
      <c r="M433" s="30"/>
    </row>
    <row r="434" spans="1:13" ht="45" customHeight="1">
      <c r="A434" s="7" t="s">
        <v>75</v>
      </c>
      <c r="B434" s="31" t="s">
        <v>859</v>
      </c>
      <c r="C434" s="31"/>
      <c r="D434" s="32">
        <f t="shared" si="7"/>
        <v>1</v>
      </c>
      <c r="E434" s="32"/>
      <c r="F434" s="33" t="s">
        <v>11</v>
      </c>
      <c r="G434" s="33"/>
      <c r="H434" s="16">
        <v>42688</v>
      </c>
      <c r="I434" s="16">
        <v>42688</v>
      </c>
      <c r="J434" s="18" t="s">
        <v>647</v>
      </c>
      <c r="K434" s="18"/>
      <c r="L434" s="30">
        <v>1223</v>
      </c>
      <c r="M434" s="30"/>
    </row>
    <row r="435" spans="1:13" ht="45" customHeight="1">
      <c r="A435" s="7" t="s">
        <v>75</v>
      </c>
      <c r="B435" s="31" t="s">
        <v>859</v>
      </c>
      <c r="C435" s="31"/>
      <c r="D435" s="32">
        <f t="shared" si="7"/>
        <v>1</v>
      </c>
      <c r="E435" s="32"/>
      <c r="F435" s="33" t="s">
        <v>11</v>
      </c>
      <c r="G435" s="33"/>
      <c r="H435" s="16">
        <v>42688</v>
      </c>
      <c r="I435" s="16">
        <v>42688</v>
      </c>
      <c r="J435" s="18" t="s">
        <v>647</v>
      </c>
      <c r="K435" s="18"/>
      <c r="L435" s="30">
        <v>325.5</v>
      </c>
      <c r="M435" s="30"/>
    </row>
    <row r="436" spans="1:13" ht="45" customHeight="1">
      <c r="A436" s="7" t="s">
        <v>75</v>
      </c>
      <c r="B436" s="31" t="s">
        <v>13</v>
      </c>
      <c r="C436" s="31"/>
      <c r="D436" s="32">
        <f t="shared" si="7"/>
        <v>1</v>
      </c>
      <c r="E436" s="32"/>
      <c r="F436" s="33" t="s">
        <v>14</v>
      </c>
      <c r="G436" s="33"/>
      <c r="H436" s="16">
        <v>42688</v>
      </c>
      <c r="I436" s="16">
        <v>42688</v>
      </c>
      <c r="J436" s="18" t="s">
        <v>647</v>
      </c>
      <c r="K436" s="18"/>
      <c r="L436" s="30">
        <v>1615</v>
      </c>
      <c r="M436" s="30"/>
    </row>
    <row r="437" spans="1:13" ht="45" customHeight="1">
      <c r="A437" s="7" t="s">
        <v>75</v>
      </c>
      <c r="B437" s="31" t="s">
        <v>860</v>
      </c>
      <c r="C437" s="31"/>
      <c r="D437" s="32">
        <f t="shared" si="7"/>
        <v>1</v>
      </c>
      <c r="E437" s="32"/>
      <c r="F437" s="33" t="s">
        <v>28</v>
      </c>
      <c r="G437" s="33"/>
      <c r="H437" s="16">
        <v>42716</v>
      </c>
      <c r="I437" s="16">
        <v>42716</v>
      </c>
      <c r="J437" s="18" t="s">
        <v>647</v>
      </c>
      <c r="K437" s="18"/>
      <c r="L437" s="30">
        <v>708</v>
      </c>
      <c r="M437" s="30"/>
    </row>
    <row r="438" spans="1:13" ht="45" customHeight="1">
      <c r="A438" s="7" t="s">
        <v>75</v>
      </c>
      <c r="B438" s="31" t="s">
        <v>861</v>
      </c>
      <c r="C438" s="31"/>
      <c r="D438" s="32">
        <f t="shared" si="7"/>
        <v>1</v>
      </c>
      <c r="E438" s="32"/>
      <c r="F438" s="33" t="s">
        <v>28</v>
      </c>
      <c r="G438" s="33"/>
      <c r="H438" s="16">
        <v>42702</v>
      </c>
      <c r="I438" s="16">
        <v>42702</v>
      </c>
      <c r="J438" s="18" t="s">
        <v>647</v>
      </c>
      <c r="K438" s="18"/>
      <c r="L438" s="30">
        <v>708</v>
      </c>
      <c r="M438" s="30"/>
    </row>
    <row r="439" spans="1:13" ht="45" customHeight="1">
      <c r="A439" s="7" t="s">
        <v>75</v>
      </c>
      <c r="B439" s="31" t="s">
        <v>860</v>
      </c>
      <c r="C439" s="31"/>
      <c r="D439" s="32">
        <f t="shared" si="7"/>
        <v>1</v>
      </c>
      <c r="E439" s="32"/>
      <c r="F439" s="33" t="s">
        <v>28</v>
      </c>
      <c r="G439" s="33"/>
      <c r="H439" s="16">
        <v>42716</v>
      </c>
      <c r="I439" s="16">
        <v>42716</v>
      </c>
      <c r="J439" s="18" t="s">
        <v>647</v>
      </c>
      <c r="K439" s="18"/>
      <c r="L439" s="30">
        <v>369</v>
      </c>
      <c r="M439" s="30"/>
    </row>
    <row r="440" spans="1:13" ht="45" customHeight="1">
      <c r="A440" s="7" t="s">
        <v>75</v>
      </c>
      <c r="B440" s="31" t="s">
        <v>861</v>
      </c>
      <c r="C440" s="31"/>
      <c r="D440" s="32">
        <f t="shared" si="7"/>
        <v>1</v>
      </c>
      <c r="E440" s="32"/>
      <c r="F440" s="33" t="s">
        <v>28</v>
      </c>
      <c r="G440" s="33"/>
      <c r="H440" s="16">
        <v>42702</v>
      </c>
      <c r="I440" s="16">
        <v>42702</v>
      </c>
      <c r="J440" s="18" t="s">
        <v>647</v>
      </c>
      <c r="K440" s="18"/>
      <c r="L440" s="30">
        <v>714.01</v>
      </c>
      <c r="M440" s="30"/>
    </row>
    <row r="441" spans="1:13" ht="45" customHeight="1">
      <c r="A441" s="7" t="s">
        <v>75</v>
      </c>
      <c r="B441" s="31" t="s">
        <v>13</v>
      </c>
      <c r="C441" s="31"/>
      <c r="D441" s="32">
        <f t="shared" si="7"/>
        <v>1</v>
      </c>
      <c r="E441" s="32"/>
      <c r="F441" s="33" t="s">
        <v>14</v>
      </c>
      <c r="G441" s="33"/>
      <c r="H441" s="16">
        <v>42702</v>
      </c>
      <c r="I441" s="16">
        <v>42702</v>
      </c>
      <c r="J441" s="18" t="s">
        <v>647</v>
      </c>
      <c r="K441" s="18"/>
      <c r="L441" s="30">
        <v>500</v>
      </c>
      <c r="M441" s="30"/>
    </row>
    <row r="442" spans="1:13" ht="45" customHeight="1">
      <c r="A442" s="7" t="s">
        <v>75</v>
      </c>
      <c r="B442" s="31" t="s">
        <v>862</v>
      </c>
      <c r="C442" s="31"/>
      <c r="D442" s="32">
        <f t="shared" si="7"/>
        <v>1</v>
      </c>
      <c r="E442" s="32"/>
      <c r="F442" s="33" t="s">
        <v>28</v>
      </c>
      <c r="G442" s="33"/>
      <c r="H442" s="16">
        <v>42685</v>
      </c>
      <c r="I442" s="16">
        <v>42685</v>
      </c>
      <c r="J442" s="18" t="s">
        <v>647</v>
      </c>
      <c r="K442" s="18"/>
      <c r="L442" s="30">
        <v>294</v>
      </c>
      <c r="M442" s="30"/>
    </row>
    <row r="443" spans="1:13" ht="45" customHeight="1">
      <c r="A443" s="7" t="s">
        <v>75</v>
      </c>
      <c r="B443" s="31" t="s">
        <v>863</v>
      </c>
      <c r="C443" s="31"/>
      <c r="D443" s="32">
        <f t="shared" si="7"/>
        <v>1</v>
      </c>
      <c r="E443" s="32"/>
      <c r="F443" s="33" t="s">
        <v>28</v>
      </c>
      <c r="G443" s="33"/>
      <c r="H443" s="16">
        <v>42677</v>
      </c>
      <c r="I443" s="16">
        <v>42677</v>
      </c>
      <c r="J443" s="18" t="s">
        <v>647</v>
      </c>
      <c r="K443" s="18"/>
      <c r="L443" s="30">
        <v>655</v>
      </c>
      <c r="M443" s="30"/>
    </row>
    <row r="444" spans="1:13" ht="45" customHeight="1">
      <c r="A444" s="7" t="s">
        <v>75</v>
      </c>
      <c r="B444" s="31" t="s">
        <v>863</v>
      </c>
      <c r="C444" s="31"/>
      <c r="D444" s="32">
        <f t="shared" si="7"/>
        <v>1</v>
      </c>
      <c r="E444" s="32"/>
      <c r="F444" s="33" t="s">
        <v>28</v>
      </c>
      <c r="G444" s="33"/>
      <c r="H444" s="16">
        <v>42677</v>
      </c>
      <c r="I444" s="16">
        <v>42677</v>
      </c>
      <c r="J444" s="18" t="s">
        <v>647</v>
      </c>
      <c r="K444" s="18"/>
      <c r="L444" s="30">
        <v>212</v>
      </c>
      <c r="M444" s="30"/>
    </row>
    <row r="445" spans="1:13" ht="45" customHeight="1">
      <c r="A445" s="7" t="s">
        <v>75</v>
      </c>
      <c r="B445" s="31" t="s">
        <v>13</v>
      </c>
      <c r="C445" s="31"/>
      <c r="D445" s="32">
        <f t="shared" si="7"/>
        <v>1</v>
      </c>
      <c r="E445" s="32"/>
      <c r="F445" s="33" t="s">
        <v>14</v>
      </c>
      <c r="G445" s="33"/>
      <c r="H445" s="16">
        <v>42677</v>
      </c>
      <c r="I445" s="16">
        <v>42677</v>
      </c>
      <c r="J445" s="18" t="s">
        <v>647</v>
      </c>
      <c r="K445" s="18"/>
      <c r="L445" s="30">
        <v>1220</v>
      </c>
      <c r="M445" s="30"/>
    </row>
    <row r="446" spans="1:13" ht="45" customHeight="1">
      <c r="A446" s="7" t="s">
        <v>75</v>
      </c>
      <c r="B446" s="31" t="s">
        <v>864</v>
      </c>
      <c r="C446" s="31"/>
      <c r="D446" s="32">
        <f t="shared" si="7"/>
        <v>1</v>
      </c>
      <c r="E446" s="32"/>
      <c r="F446" s="33" t="s">
        <v>14</v>
      </c>
      <c r="G446" s="33"/>
      <c r="H446" s="16">
        <v>42674</v>
      </c>
      <c r="I446" s="16">
        <v>42674</v>
      </c>
      <c r="J446" s="18" t="s">
        <v>647</v>
      </c>
      <c r="K446" s="18"/>
      <c r="L446" s="30">
        <v>90</v>
      </c>
      <c r="M446" s="30"/>
    </row>
    <row r="447" spans="1:13" ht="45" customHeight="1">
      <c r="A447" s="7" t="s">
        <v>75</v>
      </c>
      <c r="B447" s="31" t="s">
        <v>13</v>
      </c>
      <c r="C447" s="31"/>
      <c r="D447" s="32">
        <f t="shared" si="7"/>
        <v>1</v>
      </c>
      <c r="E447" s="32"/>
      <c r="F447" s="33" t="s">
        <v>14</v>
      </c>
      <c r="G447" s="33"/>
      <c r="H447" s="16">
        <v>42674</v>
      </c>
      <c r="I447" s="16">
        <v>42674</v>
      </c>
      <c r="J447" s="18" t="s">
        <v>647</v>
      </c>
      <c r="K447" s="18"/>
      <c r="L447" s="30">
        <v>2110</v>
      </c>
      <c r="M447" s="30"/>
    </row>
    <row r="448" spans="1:13" ht="45" customHeight="1">
      <c r="A448" s="7" t="s">
        <v>75</v>
      </c>
      <c r="B448" s="31" t="s">
        <v>13</v>
      </c>
      <c r="C448" s="31"/>
      <c r="D448" s="32">
        <f t="shared" si="7"/>
        <v>1</v>
      </c>
      <c r="E448" s="32"/>
      <c r="F448" s="33" t="s">
        <v>14</v>
      </c>
      <c r="G448" s="33"/>
      <c r="H448" s="16">
        <v>42688</v>
      </c>
      <c r="I448" s="16">
        <v>42688</v>
      </c>
      <c r="J448" s="18" t="s">
        <v>647</v>
      </c>
      <c r="K448" s="18"/>
      <c r="L448" s="30">
        <v>340</v>
      </c>
      <c r="M448" s="30"/>
    </row>
    <row r="449" spans="1:13" ht="45" customHeight="1">
      <c r="A449" s="7" t="s">
        <v>75</v>
      </c>
      <c r="B449" s="31" t="s">
        <v>865</v>
      </c>
      <c r="C449" s="31"/>
      <c r="D449" s="32">
        <f t="shared" si="7"/>
        <v>1</v>
      </c>
      <c r="E449" s="32"/>
      <c r="F449" s="33" t="s">
        <v>28</v>
      </c>
      <c r="G449" s="33"/>
      <c r="H449" s="16">
        <v>42690</v>
      </c>
      <c r="I449" s="16">
        <v>42690</v>
      </c>
      <c r="J449" s="18" t="s">
        <v>647</v>
      </c>
      <c r="K449" s="18"/>
      <c r="L449" s="30">
        <v>550.85</v>
      </c>
      <c r="M449" s="30"/>
    </row>
    <row r="450" spans="1:13" ht="45" customHeight="1">
      <c r="A450" s="7" t="s">
        <v>75</v>
      </c>
      <c r="B450" s="31" t="s">
        <v>866</v>
      </c>
      <c r="C450" s="31"/>
      <c r="D450" s="32">
        <f t="shared" si="7"/>
        <v>1</v>
      </c>
      <c r="E450" s="32"/>
      <c r="F450" s="33" t="s">
        <v>28</v>
      </c>
      <c r="G450" s="33"/>
      <c r="H450" s="16">
        <v>42688</v>
      </c>
      <c r="I450" s="16">
        <v>42688</v>
      </c>
      <c r="J450" s="18" t="s">
        <v>647</v>
      </c>
      <c r="K450" s="18"/>
      <c r="L450" s="30">
        <v>708.01</v>
      </c>
      <c r="M450" s="30"/>
    </row>
    <row r="451" spans="1:13" ht="45" customHeight="1">
      <c r="A451" s="7" t="s">
        <v>75</v>
      </c>
      <c r="B451" s="31" t="s">
        <v>865</v>
      </c>
      <c r="C451" s="31"/>
      <c r="D451" s="32">
        <f t="shared" si="7"/>
        <v>1</v>
      </c>
      <c r="E451" s="32"/>
      <c r="F451" s="33" t="s">
        <v>28</v>
      </c>
      <c r="G451" s="33"/>
      <c r="H451" s="16">
        <v>42690</v>
      </c>
      <c r="I451" s="16">
        <v>42690</v>
      </c>
      <c r="J451" s="18" t="s">
        <v>647</v>
      </c>
      <c r="K451" s="18"/>
      <c r="L451" s="30">
        <v>506.99</v>
      </c>
      <c r="M451" s="30"/>
    </row>
    <row r="452" spans="1:13" ht="45" customHeight="1">
      <c r="A452" s="7" t="s">
        <v>75</v>
      </c>
      <c r="B452" s="31" t="s">
        <v>866</v>
      </c>
      <c r="C452" s="31"/>
      <c r="D452" s="32">
        <f t="shared" si="7"/>
        <v>1</v>
      </c>
      <c r="E452" s="32"/>
      <c r="F452" s="33" t="s">
        <v>28</v>
      </c>
      <c r="G452" s="33"/>
      <c r="H452" s="16">
        <v>42688</v>
      </c>
      <c r="I452" s="16">
        <v>42688</v>
      </c>
      <c r="J452" s="18" t="s">
        <v>647</v>
      </c>
      <c r="K452" s="18"/>
      <c r="L452" s="30">
        <v>253</v>
      </c>
      <c r="M452" s="30"/>
    </row>
    <row r="453" spans="1:13" ht="45" customHeight="1">
      <c r="A453" s="7" t="s">
        <v>75</v>
      </c>
      <c r="B453" s="31" t="s">
        <v>13</v>
      </c>
      <c r="C453" s="31"/>
      <c r="D453" s="32">
        <f t="shared" si="7"/>
        <v>1</v>
      </c>
      <c r="E453" s="32"/>
      <c r="F453" s="33" t="s">
        <v>14</v>
      </c>
      <c r="G453" s="33"/>
      <c r="H453" s="16">
        <v>42688</v>
      </c>
      <c r="I453" s="16">
        <v>42688</v>
      </c>
      <c r="J453" s="18" t="s">
        <v>647</v>
      </c>
      <c r="K453" s="18"/>
      <c r="L453" s="30">
        <v>3570</v>
      </c>
      <c r="M453" s="30"/>
    </row>
    <row r="454" spans="1:13" ht="45" customHeight="1">
      <c r="A454" s="7" t="s">
        <v>156</v>
      </c>
      <c r="B454" s="31" t="s">
        <v>13</v>
      </c>
      <c r="C454" s="31"/>
      <c r="D454" s="32">
        <f t="shared" si="7"/>
        <v>1</v>
      </c>
      <c r="E454" s="32"/>
      <c r="F454" s="33" t="s">
        <v>14</v>
      </c>
      <c r="G454" s="33"/>
      <c r="H454" s="16">
        <v>42394</v>
      </c>
      <c r="I454" s="16">
        <v>42394</v>
      </c>
      <c r="J454" s="18" t="s">
        <v>647</v>
      </c>
      <c r="K454" s="18"/>
      <c r="L454" s="30">
        <v>20520</v>
      </c>
      <c r="M454" s="30"/>
    </row>
    <row r="455" spans="1:13" ht="45" customHeight="1">
      <c r="A455" s="7" t="s">
        <v>156</v>
      </c>
      <c r="B455" s="31" t="s">
        <v>13</v>
      </c>
      <c r="C455" s="31"/>
      <c r="D455" s="32">
        <f t="shared" si="7"/>
        <v>1</v>
      </c>
      <c r="E455" s="32"/>
      <c r="F455" s="33" t="s">
        <v>14</v>
      </c>
      <c r="G455" s="33"/>
      <c r="H455" s="16">
        <v>42394</v>
      </c>
      <c r="I455" s="16">
        <v>42394</v>
      </c>
      <c r="J455" s="18" t="s">
        <v>647</v>
      </c>
      <c r="K455" s="18"/>
      <c r="L455" s="30">
        <v>20520</v>
      </c>
      <c r="M455" s="30"/>
    </row>
    <row r="456" spans="1:13" ht="45" customHeight="1">
      <c r="A456" s="7" t="s">
        <v>156</v>
      </c>
      <c r="B456" s="31" t="s">
        <v>13</v>
      </c>
      <c r="C456" s="31"/>
      <c r="D456" s="32">
        <f t="shared" si="7"/>
        <v>1</v>
      </c>
      <c r="E456" s="32"/>
      <c r="F456" s="33" t="s">
        <v>14</v>
      </c>
      <c r="G456" s="33"/>
      <c r="H456" s="16">
        <v>42446</v>
      </c>
      <c r="I456" s="16">
        <v>42446</v>
      </c>
      <c r="J456" s="18" t="s">
        <v>647</v>
      </c>
      <c r="K456" s="18"/>
      <c r="L456" s="30">
        <v>25650</v>
      </c>
      <c r="M456" s="30"/>
    </row>
    <row r="457" spans="1:13" ht="45" customHeight="1">
      <c r="A457" s="7" t="s">
        <v>156</v>
      </c>
      <c r="B457" s="31" t="s">
        <v>13</v>
      </c>
      <c r="C457" s="31"/>
      <c r="D457" s="32">
        <f t="shared" si="7"/>
        <v>1</v>
      </c>
      <c r="E457" s="32"/>
      <c r="F457" s="33" t="s">
        <v>14</v>
      </c>
      <c r="G457" s="33"/>
      <c r="H457" s="16">
        <v>42442</v>
      </c>
      <c r="I457" s="16">
        <v>42442</v>
      </c>
      <c r="J457" s="18" t="s">
        <v>647</v>
      </c>
      <c r="K457" s="18"/>
      <c r="L457" s="30">
        <v>20520</v>
      </c>
      <c r="M457" s="30"/>
    </row>
    <row r="458" spans="1:13" ht="45" customHeight="1">
      <c r="A458" s="7" t="s">
        <v>156</v>
      </c>
      <c r="B458" s="31" t="s">
        <v>13</v>
      </c>
      <c r="C458" s="31"/>
      <c r="D458" s="32">
        <f t="shared" si="7"/>
        <v>1</v>
      </c>
      <c r="E458" s="32"/>
      <c r="F458" s="33" t="s">
        <v>14</v>
      </c>
      <c r="G458" s="33"/>
      <c r="H458" s="16">
        <v>42423</v>
      </c>
      <c r="I458" s="16">
        <v>42423</v>
      </c>
      <c r="J458" s="18" t="s">
        <v>647</v>
      </c>
      <c r="K458" s="18"/>
      <c r="L458" s="30">
        <v>12120</v>
      </c>
      <c r="M458" s="30"/>
    </row>
    <row r="459" spans="1:13" ht="45" customHeight="1">
      <c r="A459" s="7" t="s">
        <v>156</v>
      </c>
      <c r="B459" s="31" t="s">
        <v>13</v>
      </c>
      <c r="C459" s="31"/>
      <c r="D459" s="32">
        <f t="shared" si="7"/>
        <v>1</v>
      </c>
      <c r="E459" s="32"/>
      <c r="F459" s="33" t="s">
        <v>14</v>
      </c>
      <c r="G459" s="33"/>
      <c r="H459" s="16">
        <v>42485</v>
      </c>
      <c r="I459" s="16">
        <v>42485</v>
      </c>
      <c r="J459" s="18" t="s">
        <v>647</v>
      </c>
      <c r="K459" s="18"/>
      <c r="L459" s="30">
        <v>20520</v>
      </c>
      <c r="M459" s="30"/>
    </row>
    <row r="460" spans="1:13" ht="45" customHeight="1">
      <c r="A460" s="7" t="s">
        <v>156</v>
      </c>
      <c r="B460" s="31" t="s">
        <v>13</v>
      </c>
      <c r="C460" s="31"/>
      <c r="D460" s="32">
        <f t="shared" si="7"/>
        <v>1</v>
      </c>
      <c r="E460" s="32"/>
      <c r="F460" s="33" t="s">
        <v>14</v>
      </c>
      <c r="G460" s="33"/>
      <c r="H460" s="16">
        <v>42552</v>
      </c>
      <c r="I460" s="16">
        <v>42552</v>
      </c>
      <c r="J460" s="18" t="s">
        <v>647</v>
      </c>
      <c r="K460" s="18"/>
      <c r="L460" s="30">
        <v>25650</v>
      </c>
      <c r="M460" s="30"/>
    </row>
    <row r="461" spans="1:13" ht="45" customHeight="1">
      <c r="A461" s="7" t="s">
        <v>156</v>
      </c>
      <c r="B461" s="31" t="s">
        <v>13</v>
      </c>
      <c r="C461" s="31"/>
      <c r="D461" s="32">
        <f t="shared" ref="D461:D524" si="8">C461+1</f>
        <v>1</v>
      </c>
      <c r="E461" s="32"/>
      <c r="F461" s="33" t="s">
        <v>14</v>
      </c>
      <c r="G461" s="33"/>
      <c r="H461" s="16">
        <v>42562</v>
      </c>
      <c r="I461" s="16">
        <v>42562</v>
      </c>
      <c r="J461" s="18" t="s">
        <v>647</v>
      </c>
      <c r="K461" s="18"/>
      <c r="L461" s="30">
        <v>20520</v>
      </c>
      <c r="M461" s="30"/>
    </row>
    <row r="462" spans="1:13" ht="45" customHeight="1">
      <c r="A462" s="7" t="s">
        <v>156</v>
      </c>
      <c r="B462" s="31" t="s">
        <v>13</v>
      </c>
      <c r="C462" s="31"/>
      <c r="D462" s="32">
        <f t="shared" si="8"/>
        <v>1</v>
      </c>
      <c r="E462" s="32"/>
      <c r="F462" s="33" t="s">
        <v>14</v>
      </c>
      <c r="G462" s="33"/>
      <c r="H462" s="16">
        <v>42562</v>
      </c>
      <c r="I462" s="16">
        <v>42562</v>
      </c>
      <c r="J462" s="18" t="s">
        <v>647</v>
      </c>
      <c r="K462" s="18"/>
      <c r="L462" s="30">
        <v>25650</v>
      </c>
      <c r="M462" s="30"/>
    </row>
    <row r="463" spans="1:13" ht="45" customHeight="1">
      <c r="A463" s="7" t="s">
        <v>156</v>
      </c>
      <c r="B463" s="31" t="s">
        <v>13</v>
      </c>
      <c r="C463" s="31"/>
      <c r="D463" s="32">
        <f t="shared" si="8"/>
        <v>1</v>
      </c>
      <c r="E463" s="32"/>
      <c r="F463" s="33" t="s">
        <v>14</v>
      </c>
      <c r="G463" s="33"/>
      <c r="H463" s="16">
        <v>42584</v>
      </c>
      <c r="I463" s="16">
        <v>42584</v>
      </c>
      <c r="J463" s="18" t="s">
        <v>647</v>
      </c>
      <c r="K463" s="18"/>
      <c r="L463" s="30">
        <v>20520</v>
      </c>
      <c r="M463" s="30"/>
    </row>
    <row r="464" spans="1:13" ht="45" customHeight="1">
      <c r="A464" s="7" t="s">
        <v>156</v>
      </c>
      <c r="B464" s="31" t="s">
        <v>13</v>
      </c>
      <c r="C464" s="31"/>
      <c r="D464" s="32">
        <f t="shared" si="8"/>
        <v>1</v>
      </c>
      <c r="E464" s="32"/>
      <c r="F464" s="33" t="s">
        <v>14</v>
      </c>
      <c r="G464" s="33"/>
      <c r="H464" s="16">
        <v>42622</v>
      </c>
      <c r="I464" s="16">
        <v>42622</v>
      </c>
      <c r="J464" s="18" t="s">
        <v>647</v>
      </c>
      <c r="K464" s="18"/>
      <c r="L464" s="30">
        <v>20520</v>
      </c>
      <c r="M464" s="30"/>
    </row>
    <row r="465" spans="1:13" ht="45" customHeight="1">
      <c r="A465" s="7" t="s">
        <v>156</v>
      </c>
      <c r="B465" s="31" t="s">
        <v>13</v>
      </c>
      <c r="C465" s="31"/>
      <c r="D465" s="32">
        <f t="shared" si="8"/>
        <v>1</v>
      </c>
      <c r="E465" s="32"/>
      <c r="F465" s="33" t="s">
        <v>14</v>
      </c>
      <c r="G465" s="33"/>
      <c r="H465" s="16">
        <v>43039</v>
      </c>
      <c r="I465" s="16">
        <v>43039</v>
      </c>
      <c r="J465" s="18" t="s">
        <v>647</v>
      </c>
      <c r="K465" s="18"/>
      <c r="L465" s="30">
        <v>10260</v>
      </c>
      <c r="M465" s="30"/>
    </row>
    <row r="466" spans="1:13" ht="45" customHeight="1">
      <c r="A466" s="7" t="s">
        <v>156</v>
      </c>
      <c r="B466" s="31" t="s">
        <v>13</v>
      </c>
      <c r="C466" s="31"/>
      <c r="D466" s="32">
        <f t="shared" si="8"/>
        <v>1</v>
      </c>
      <c r="E466" s="32"/>
      <c r="F466" s="33" t="s">
        <v>14</v>
      </c>
      <c r="G466" s="33"/>
      <c r="H466" s="16">
        <v>42647</v>
      </c>
      <c r="I466" s="16">
        <v>42647</v>
      </c>
      <c r="J466" s="18" t="s">
        <v>647</v>
      </c>
      <c r="K466" s="18"/>
      <c r="L466" s="30">
        <v>25650</v>
      </c>
      <c r="M466" s="30"/>
    </row>
    <row r="467" spans="1:13" ht="45" customHeight="1">
      <c r="A467" s="7" t="s">
        <v>158</v>
      </c>
      <c r="B467" s="31" t="s">
        <v>867</v>
      </c>
      <c r="C467" s="31"/>
      <c r="D467" s="32">
        <f t="shared" si="8"/>
        <v>1</v>
      </c>
      <c r="E467" s="32"/>
      <c r="F467" s="33" t="s">
        <v>28</v>
      </c>
      <c r="G467" s="33"/>
      <c r="H467" s="16">
        <v>42375</v>
      </c>
      <c r="I467" s="16">
        <v>42375</v>
      </c>
      <c r="J467" s="18" t="s">
        <v>647</v>
      </c>
      <c r="K467" s="18"/>
      <c r="L467" s="30">
        <v>286</v>
      </c>
      <c r="M467" s="30"/>
    </row>
    <row r="468" spans="1:13" ht="45" customHeight="1">
      <c r="A468" s="7" t="s">
        <v>158</v>
      </c>
      <c r="B468" s="31" t="s">
        <v>867</v>
      </c>
      <c r="C468" s="31"/>
      <c r="D468" s="32">
        <f t="shared" si="8"/>
        <v>1</v>
      </c>
      <c r="E468" s="32"/>
      <c r="F468" s="33" t="s">
        <v>28</v>
      </c>
      <c r="G468" s="33"/>
      <c r="H468" s="16">
        <v>42375</v>
      </c>
      <c r="I468" s="16">
        <v>42375</v>
      </c>
      <c r="J468" s="18" t="s">
        <v>647</v>
      </c>
      <c r="K468" s="18"/>
      <c r="L468" s="30">
        <v>100</v>
      </c>
      <c r="M468" s="30"/>
    </row>
    <row r="469" spans="1:13" ht="45" customHeight="1">
      <c r="A469" s="7" t="s">
        <v>158</v>
      </c>
      <c r="B469" s="31" t="s">
        <v>13</v>
      </c>
      <c r="C469" s="31"/>
      <c r="D469" s="32">
        <f t="shared" si="8"/>
        <v>1</v>
      </c>
      <c r="E469" s="32"/>
      <c r="F469" s="33" t="s">
        <v>14</v>
      </c>
      <c r="G469" s="33"/>
      <c r="H469" s="16">
        <v>42375</v>
      </c>
      <c r="I469" s="16">
        <v>42375</v>
      </c>
      <c r="J469" s="18" t="s">
        <v>647</v>
      </c>
      <c r="K469" s="18"/>
      <c r="L469" s="30">
        <v>100</v>
      </c>
      <c r="M469" s="30"/>
    </row>
    <row r="470" spans="1:13" ht="45" customHeight="1">
      <c r="A470" s="7" t="s">
        <v>158</v>
      </c>
      <c r="B470" s="31" t="s">
        <v>868</v>
      </c>
      <c r="C470" s="31"/>
      <c r="D470" s="32">
        <f t="shared" si="8"/>
        <v>1</v>
      </c>
      <c r="E470" s="32"/>
      <c r="F470" s="33" t="s">
        <v>28</v>
      </c>
      <c r="G470" s="33"/>
      <c r="H470" s="16">
        <v>42405</v>
      </c>
      <c r="I470" s="16">
        <v>42405</v>
      </c>
      <c r="J470" s="18" t="s">
        <v>647</v>
      </c>
      <c r="K470" s="18"/>
      <c r="L470" s="30">
        <v>188</v>
      </c>
      <c r="M470" s="30"/>
    </row>
    <row r="471" spans="1:13" ht="45" customHeight="1">
      <c r="A471" s="7" t="s">
        <v>158</v>
      </c>
      <c r="B471" s="31" t="s">
        <v>869</v>
      </c>
      <c r="C471" s="31"/>
      <c r="D471" s="32">
        <f t="shared" si="8"/>
        <v>1</v>
      </c>
      <c r="E471" s="32"/>
      <c r="F471" s="33" t="s">
        <v>28</v>
      </c>
      <c r="G471" s="33"/>
      <c r="H471" s="16">
        <v>42438</v>
      </c>
      <c r="I471" s="16">
        <v>42438</v>
      </c>
      <c r="J471" s="18" t="s">
        <v>647</v>
      </c>
      <c r="K471" s="18"/>
      <c r="L471" s="30">
        <v>188</v>
      </c>
      <c r="M471" s="30"/>
    </row>
    <row r="472" spans="1:13" ht="45" customHeight="1">
      <c r="A472" s="7" t="s">
        <v>158</v>
      </c>
      <c r="B472" s="31" t="s">
        <v>869</v>
      </c>
      <c r="C472" s="31"/>
      <c r="D472" s="32">
        <f t="shared" si="8"/>
        <v>1</v>
      </c>
      <c r="E472" s="32"/>
      <c r="F472" s="33" t="s">
        <v>28</v>
      </c>
      <c r="G472" s="33"/>
      <c r="H472" s="16">
        <v>42438</v>
      </c>
      <c r="I472" s="16">
        <v>42438</v>
      </c>
      <c r="J472" s="18" t="s">
        <v>647</v>
      </c>
      <c r="K472" s="18"/>
      <c r="L472" s="30">
        <v>406</v>
      </c>
      <c r="M472" s="30"/>
    </row>
    <row r="473" spans="1:13" ht="45" customHeight="1">
      <c r="A473" s="7" t="s">
        <v>158</v>
      </c>
      <c r="B473" s="31" t="s">
        <v>870</v>
      </c>
      <c r="C473" s="31"/>
      <c r="D473" s="32">
        <f t="shared" si="8"/>
        <v>1</v>
      </c>
      <c r="E473" s="32"/>
      <c r="F473" s="33" t="s">
        <v>11</v>
      </c>
      <c r="G473" s="33"/>
      <c r="H473" s="16">
        <v>42394</v>
      </c>
      <c r="I473" s="16">
        <v>42397</v>
      </c>
      <c r="J473" s="18" t="s">
        <v>647</v>
      </c>
      <c r="K473" s="18"/>
      <c r="L473" s="30">
        <v>4320</v>
      </c>
      <c r="M473" s="30"/>
    </row>
    <row r="474" spans="1:13" ht="45" customHeight="1">
      <c r="A474" s="7" t="s">
        <v>158</v>
      </c>
      <c r="B474" s="31" t="s">
        <v>870</v>
      </c>
      <c r="C474" s="31"/>
      <c r="D474" s="32">
        <f t="shared" si="8"/>
        <v>1</v>
      </c>
      <c r="E474" s="32"/>
      <c r="F474" s="33" t="s">
        <v>11</v>
      </c>
      <c r="G474" s="33"/>
      <c r="H474" s="16">
        <v>42394</v>
      </c>
      <c r="I474" s="16">
        <v>42397</v>
      </c>
      <c r="J474" s="18" t="s">
        <v>647</v>
      </c>
      <c r="K474" s="18"/>
      <c r="L474" s="30">
        <v>1082</v>
      </c>
      <c r="M474" s="30"/>
    </row>
    <row r="475" spans="1:13" ht="45" customHeight="1">
      <c r="A475" s="7" t="s">
        <v>158</v>
      </c>
      <c r="B475" s="31" t="s">
        <v>871</v>
      </c>
      <c r="C475" s="31"/>
      <c r="D475" s="32">
        <f t="shared" si="8"/>
        <v>1</v>
      </c>
      <c r="E475" s="32"/>
      <c r="F475" s="33" t="s">
        <v>28</v>
      </c>
      <c r="G475" s="33"/>
      <c r="H475" s="16">
        <v>42388</v>
      </c>
      <c r="I475" s="16">
        <v>42388</v>
      </c>
      <c r="J475" s="18" t="s">
        <v>647</v>
      </c>
      <c r="K475" s="18"/>
      <c r="L475" s="30">
        <v>495.17</v>
      </c>
      <c r="M475" s="30"/>
    </row>
    <row r="476" spans="1:13" ht="45" customHeight="1">
      <c r="A476" s="7" t="s">
        <v>158</v>
      </c>
      <c r="B476" s="31" t="s">
        <v>871</v>
      </c>
      <c r="C476" s="31"/>
      <c r="D476" s="32">
        <f t="shared" si="8"/>
        <v>1</v>
      </c>
      <c r="E476" s="32"/>
      <c r="F476" s="33" t="s">
        <v>28</v>
      </c>
      <c r="G476" s="33"/>
      <c r="H476" s="16">
        <v>42388</v>
      </c>
      <c r="I476" s="16">
        <v>42388</v>
      </c>
      <c r="J476" s="18" t="s">
        <v>647</v>
      </c>
      <c r="K476" s="18"/>
      <c r="L476" s="30">
        <v>52</v>
      </c>
      <c r="M476" s="30"/>
    </row>
    <row r="477" spans="1:13" ht="45" customHeight="1">
      <c r="A477" s="7" t="s">
        <v>158</v>
      </c>
      <c r="B477" s="31" t="s">
        <v>871</v>
      </c>
      <c r="C477" s="31"/>
      <c r="D477" s="32">
        <f t="shared" si="8"/>
        <v>1</v>
      </c>
      <c r="E477" s="32"/>
      <c r="F477" s="33" t="s">
        <v>28</v>
      </c>
      <c r="G477" s="33"/>
      <c r="H477" s="16">
        <v>42388</v>
      </c>
      <c r="I477" s="16">
        <v>42388</v>
      </c>
      <c r="J477" s="18" t="s">
        <v>647</v>
      </c>
      <c r="K477" s="18"/>
      <c r="L477" s="30">
        <v>40</v>
      </c>
      <c r="M477" s="30"/>
    </row>
    <row r="478" spans="1:13" ht="45" customHeight="1">
      <c r="A478" s="7" t="s">
        <v>158</v>
      </c>
      <c r="B478" s="31" t="s">
        <v>871</v>
      </c>
      <c r="C478" s="31"/>
      <c r="D478" s="32">
        <f t="shared" si="8"/>
        <v>1</v>
      </c>
      <c r="E478" s="32"/>
      <c r="F478" s="33" t="s">
        <v>28</v>
      </c>
      <c r="G478" s="33"/>
      <c r="H478" s="16">
        <v>42388</v>
      </c>
      <c r="I478" s="16">
        <v>42388</v>
      </c>
      <c r="J478" s="18" t="s">
        <v>647</v>
      </c>
      <c r="K478" s="18"/>
      <c r="L478" s="30">
        <v>40</v>
      </c>
      <c r="M478" s="30"/>
    </row>
    <row r="479" spans="1:13" ht="45" customHeight="1">
      <c r="A479" s="7" t="s">
        <v>158</v>
      </c>
      <c r="B479" s="31" t="s">
        <v>871</v>
      </c>
      <c r="C479" s="31"/>
      <c r="D479" s="32">
        <f t="shared" si="8"/>
        <v>1</v>
      </c>
      <c r="E479" s="32"/>
      <c r="F479" s="33" t="s">
        <v>28</v>
      </c>
      <c r="G479" s="33"/>
      <c r="H479" s="16">
        <v>42388</v>
      </c>
      <c r="I479" s="16">
        <v>42388</v>
      </c>
      <c r="J479" s="18" t="s">
        <v>647</v>
      </c>
      <c r="K479" s="18"/>
      <c r="L479" s="30">
        <v>52</v>
      </c>
      <c r="M479" s="30"/>
    </row>
    <row r="480" spans="1:13" ht="45" customHeight="1">
      <c r="A480" s="7" t="s">
        <v>158</v>
      </c>
      <c r="B480" s="31" t="s">
        <v>871</v>
      </c>
      <c r="C480" s="31"/>
      <c r="D480" s="32">
        <f t="shared" si="8"/>
        <v>1</v>
      </c>
      <c r="E480" s="32"/>
      <c r="F480" s="33" t="s">
        <v>28</v>
      </c>
      <c r="G480" s="33"/>
      <c r="H480" s="16">
        <v>42388</v>
      </c>
      <c r="I480" s="16">
        <v>42388</v>
      </c>
      <c r="J480" s="18" t="s">
        <v>647</v>
      </c>
      <c r="K480" s="18"/>
      <c r="L480" s="30">
        <v>699</v>
      </c>
      <c r="M480" s="30"/>
    </row>
    <row r="481" spans="1:13" ht="45" customHeight="1">
      <c r="A481" s="7" t="s">
        <v>158</v>
      </c>
      <c r="B481" s="31" t="s">
        <v>872</v>
      </c>
      <c r="C481" s="31"/>
      <c r="D481" s="32">
        <f t="shared" si="8"/>
        <v>1</v>
      </c>
      <c r="E481" s="32"/>
      <c r="F481" s="33" t="s">
        <v>28</v>
      </c>
      <c r="G481" s="33"/>
      <c r="H481" s="16">
        <v>42437</v>
      </c>
      <c r="I481" s="16">
        <v>42437</v>
      </c>
      <c r="J481" s="18" t="s">
        <v>647</v>
      </c>
      <c r="K481" s="18"/>
      <c r="L481" s="30">
        <v>292.33</v>
      </c>
      <c r="M481" s="30"/>
    </row>
    <row r="482" spans="1:13" ht="45" customHeight="1">
      <c r="A482" s="7" t="s">
        <v>158</v>
      </c>
      <c r="B482" s="31" t="s">
        <v>873</v>
      </c>
      <c r="C482" s="31"/>
      <c r="D482" s="32">
        <f t="shared" si="8"/>
        <v>1</v>
      </c>
      <c r="E482" s="32"/>
      <c r="F482" s="33" t="s">
        <v>28</v>
      </c>
      <c r="G482" s="33"/>
      <c r="H482" s="16">
        <v>42471</v>
      </c>
      <c r="I482" s="16">
        <v>42471</v>
      </c>
      <c r="J482" s="18" t="s">
        <v>647</v>
      </c>
      <c r="K482" s="18"/>
      <c r="L482" s="30">
        <v>188</v>
      </c>
      <c r="M482" s="30"/>
    </row>
    <row r="483" spans="1:13" ht="45" customHeight="1">
      <c r="A483" s="7" t="s">
        <v>158</v>
      </c>
      <c r="B483" s="31" t="s">
        <v>873</v>
      </c>
      <c r="C483" s="31"/>
      <c r="D483" s="32">
        <f t="shared" si="8"/>
        <v>1</v>
      </c>
      <c r="E483" s="32"/>
      <c r="F483" s="33" t="s">
        <v>28</v>
      </c>
      <c r="G483" s="33"/>
      <c r="H483" s="16">
        <v>42471</v>
      </c>
      <c r="I483" s="16">
        <v>42471</v>
      </c>
      <c r="J483" s="18" t="s">
        <v>647</v>
      </c>
      <c r="K483" s="18"/>
      <c r="L483" s="30">
        <v>364</v>
      </c>
      <c r="M483" s="30"/>
    </row>
    <row r="484" spans="1:13" ht="45" customHeight="1">
      <c r="A484" s="7" t="s">
        <v>158</v>
      </c>
      <c r="B484" s="31" t="s">
        <v>13</v>
      </c>
      <c r="C484" s="31"/>
      <c r="D484" s="32">
        <f t="shared" si="8"/>
        <v>1</v>
      </c>
      <c r="E484" s="32"/>
      <c r="F484" s="33" t="s">
        <v>14</v>
      </c>
      <c r="G484" s="33"/>
      <c r="H484" s="16">
        <v>42464</v>
      </c>
      <c r="I484" s="16">
        <v>42464</v>
      </c>
      <c r="J484" s="18" t="s">
        <v>647</v>
      </c>
      <c r="K484" s="18"/>
      <c r="L484" s="30">
        <v>300</v>
      </c>
      <c r="M484" s="30"/>
    </row>
    <row r="485" spans="1:13" ht="45" customHeight="1">
      <c r="A485" s="7" t="s">
        <v>158</v>
      </c>
      <c r="B485" s="31" t="s">
        <v>874</v>
      </c>
      <c r="C485" s="31"/>
      <c r="D485" s="32">
        <f t="shared" si="8"/>
        <v>1</v>
      </c>
      <c r="E485" s="32"/>
      <c r="F485" s="33" t="s">
        <v>28</v>
      </c>
      <c r="G485" s="33"/>
      <c r="H485" s="16">
        <v>42442</v>
      </c>
      <c r="I485" s="16">
        <v>42442</v>
      </c>
      <c r="J485" s="18" t="s">
        <v>647</v>
      </c>
      <c r="K485" s="18"/>
      <c r="L485" s="30">
        <v>360</v>
      </c>
      <c r="M485" s="30"/>
    </row>
    <row r="486" spans="1:13" ht="45" customHeight="1">
      <c r="A486" s="7" t="s">
        <v>158</v>
      </c>
      <c r="B486" s="31" t="s">
        <v>874</v>
      </c>
      <c r="C486" s="31"/>
      <c r="D486" s="32">
        <f t="shared" si="8"/>
        <v>1</v>
      </c>
      <c r="E486" s="32"/>
      <c r="F486" s="33" t="s">
        <v>28</v>
      </c>
      <c r="G486" s="33"/>
      <c r="H486" s="16">
        <v>42442</v>
      </c>
      <c r="I486" s="16">
        <v>42442</v>
      </c>
      <c r="J486" s="18" t="s">
        <v>647</v>
      </c>
      <c r="K486" s="18"/>
      <c r="L486" s="30">
        <v>944.8</v>
      </c>
      <c r="M486" s="30"/>
    </row>
    <row r="487" spans="1:13" ht="45" customHeight="1">
      <c r="A487" s="7" t="s">
        <v>158</v>
      </c>
      <c r="B487" s="31" t="s">
        <v>875</v>
      </c>
      <c r="C487" s="31"/>
      <c r="D487" s="32">
        <f t="shared" si="8"/>
        <v>1</v>
      </c>
      <c r="E487" s="32"/>
      <c r="F487" s="33" t="s">
        <v>11</v>
      </c>
      <c r="G487" s="33"/>
      <c r="H487" s="16">
        <v>42454</v>
      </c>
      <c r="I487" s="16">
        <v>42455</v>
      </c>
      <c r="J487" s="18" t="s">
        <v>647</v>
      </c>
      <c r="K487" s="18"/>
      <c r="L487" s="30">
        <v>300</v>
      </c>
      <c r="M487" s="30"/>
    </row>
    <row r="488" spans="1:13" ht="45" customHeight="1">
      <c r="A488" s="7" t="s">
        <v>158</v>
      </c>
      <c r="B488" s="31" t="s">
        <v>875</v>
      </c>
      <c r="C488" s="31"/>
      <c r="D488" s="32">
        <f t="shared" si="8"/>
        <v>1</v>
      </c>
      <c r="E488" s="32"/>
      <c r="F488" s="33" t="s">
        <v>11</v>
      </c>
      <c r="G488" s="33"/>
      <c r="H488" s="16">
        <v>42454</v>
      </c>
      <c r="I488" s="16">
        <v>42455</v>
      </c>
      <c r="J488" s="18" t="s">
        <v>647</v>
      </c>
      <c r="K488" s="18"/>
      <c r="L488" s="30">
        <v>1228.5</v>
      </c>
      <c r="M488" s="30"/>
    </row>
    <row r="489" spans="1:13" ht="45" customHeight="1">
      <c r="A489" s="7" t="s">
        <v>158</v>
      </c>
      <c r="B489" s="31" t="s">
        <v>876</v>
      </c>
      <c r="C489" s="31"/>
      <c r="D489" s="32">
        <f t="shared" si="8"/>
        <v>1</v>
      </c>
      <c r="E489" s="32"/>
      <c r="F489" s="33" t="s">
        <v>877</v>
      </c>
      <c r="G489" s="33"/>
      <c r="H489" s="16">
        <v>42480</v>
      </c>
      <c r="I489" s="16">
        <v>42489</v>
      </c>
      <c r="J489" s="18" t="s">
        <v>647</v>
      </c>
      <c r="K489" s="18"/>
      <c r="L489" s="30">
        <v>3879</v>
      </c>
      <c r="M489" s="30"/>
    </row>
    <row r="490" spans="1:13" ht="45" customHeight="1">
      <c r="A490" s="7" t="s">
        <v>158</v>
      </c>
      <c r="B490" s="31" t="s">
        <v>878</v>
      </c>
      <c r="C490" s="31"/>
      <c r="D490" s="32">
        <f t="shared" si="8"/>
        <v>1</v>
      </c>
      <c r="E490" s="32"/>
      <c r="F490" s="33" t="s">
        <v>28</v>
      </c>
      <c r="G490" s="33"/>
      <c r="H490" s="16">
        <v>42481</v>
      </c>
      <c r="I490" s="16">
        <v>42481</v>
      </c>
      <c r="J490" s="18" t="s">
        <v>647</v>
      </c>
      <c r="K490" s="18"/>
      <c r="L490" s="30">
        <v>688</v>
      </c>
      <c r="M490" s="30"/>
    </row>
    <row r="491" spans="1:13" ht="45" customHeight="1">
      <c r="A491" s="7" t="s">
        <v>158</v>
      </c>
      <c r="B491" s="31" t="s">
        <v>878</v>
      </c>
      <c r="C491" s="31"/>
      <c r="D491" s="32">
        <f t="shared" si="8"/>
        <v>1</v>
      </c>
      <c r="E491" s="32"/>
      <c r="F491" s="33" t="s">
        <v>28</v>
      </c>
      <c r="G491" s="33"/>
      <c r="H491" s="16">
        <v>42481</v>
      </c>
      <c r="I491" s="16">
        <v>42481</v>
      </c>
      <c r="J491" s="18" t="s">
        <v>647</v>
      </c>
      <c r="K491" s="18"/>
      <c r="L491" s="30">
        <v>535</v>
      </c>
      <c r="M491" s="30"/>
    </row>
    <row r="492" spans="1:13" ht="45" customHeight="1">
      <c r="A492" s="7" t="s">
        <v>158</v>
      </c>
      <c r="B492" s="31" t="s">
        <v>13</v>
      </c>
      <c r="C492" s="31"/>
      <c r="D492" s="32">
        <f t="shared" si="8"/>
        <v>1</v>
      </c>
      <c r="E492" s="32"/>
      <c r="F492" s="33" t="s">
        <v>14</v>
      </c>
      <c r="G492" s="33"/>
      <c r="H492" s="16">
        <v>42481</v>
      </c>
      <c r="I492" s="16">
        <v>42481</v>
      </c>
      <c r="J492" s="18" t="s">
        <v>647</v>
      </c>
      <c r="K492" s="18"/>
      <c r="L492" s="30">
        <v>350</v>
      </c>
      <c r="M492" s="30"/>
    </row>
    <row r="493" spans="1:13" ht="45" customHeight="1">
      <c r="A493" s="7" t="s">
        <v>158</v>
      </c>
      <c r="B493" s="31" t="s">
        <v>13</v>
      </c>
      <c r="C493" s="31"/>
      <c r="D493" s="32">
        <f t="shared" si="8"/>
        <v>1</v>
      </c>
      <c r="E493" s="32"/>
      <c r="F493" s="33" t="s">
        <v>14</v>
      </c>
      <c r="G493" s="33"/>
      <c r="H493" s="16">
        <v>42481</v>
      </c>
      <c r="I493" s="16">
        <v>42481</v>
      </c>
      <c r="J493" s="18" t="s">
        <v>647</v>
      </c>
      <c r="K493" s="18"/>
      <c r="L493" s="30">
        <v>85</v>
      </c>
      <c r="M493" s="30"/>
    </row>
    <row r="494" spans="1:13" ht="45" customHeight="1">
      <c r="A494" s="7" t="s">
        <v>158</v>
      </c>
      <c r="B494" s="31" t="s">
        <v>879</v>
      </c>
      <c r="C494" s="31"/>
      <c r="D494" s="32">
        <f t="shared" si="8"/>
        <v>1</v>
      </c>
      <c r="E494" s="32"/>
      <c r="F494" s="33" t="s">
        <v>28</v>
      </c>
      <c r="G494" s="33"/>
      <c r="H494" s="16">
        <v>42457</v>
      </c>
      <c r="I494" s="16">
        <v>42457</v>
      </c>
      <c r="J494" s="18" t="s">
        <v>647</v>
      </c>
      <c r="K494" s="18"/>
      <c r="L494" s="30">
        <v>188</v>
      </c>
      <c r="M494" s="30"/>
    </row>
    <row r="495" spans="1:13" ht="45" customHeight="1">
      <c r="A495" s="7" t="s">
        <v>158</v>
      </c>
      <c r="B495" s="31" t="s">
        <v>880</v>
      </c>
      <c r="C495" s="31"/>
      <c r="D495" s="32">
        <f t="shared" si="8"/>
        <v>1</v>
      </c>
      <c r="E495" s="32"/>
      <c r="F495" s="33" t="s">
        <v>28</v>
      </c>
      <c r="G495" s="33"/>
      <c r="H495" s="16">
        <v>42485</v>
      </c>
      <c r="I495" s="16">
        <v>42485</v>
      </c>
      <c r="J495" s="18" t="s">
        <v>647</v>
      </c>
      <c r="K495" s="18"/>
      <c r="L495" s="30">
        <v>188</v>
      </c>
      <c r="M495" s="30"/>
    </row>
    <row r="496" spans="1:13" ht="45" customHeight="1">
      <c r="A496" s="7" t="s">
        <v>158</v>
      </c>
      <c r="B496" s="31" t="s">
        <v>881</v>
      </c>
      <c r="C496" s="31"/>
      <c r="D496" s="32">
        <f t="shared" si="8"/>
        <v>1</v>
      </c>
      <c r="E496" s="32"/>
      <c r="F496" s="33" t="s">
        <v>28</v>
      </c>
      <c r="G496" s="33"/>
      <c r="H496" s="16">
        <v>42509</v>
      </c>
      <c r="I496" s="16">
        <v>42509</v>
      </c>
      <c r="J496" s="18" t="s">
        <v>647</v>
      </c>
      <c r="K496" s="18"/>
      <c r="L496" s="30">
        <v>488</v>
      </c>
      <c r="M496" s="30"/>
    </row>
    <row r="497" spans="1:13" ht="45" customHeight="1">
      <c r="A497" s="7" t="s">
        <v>158</v>
      </c>
      <c r="B497" s="31" t="s">
        <v>882</v>
      </c>
      <c r="C497" s="31"/>
      <c r="D497" s="32">
        <f t="shared" si="8"/>
        <v>1</v>
      </c>
      <c r="E497" s="32"/>
      <c r="F497" s="33" t="s">
        <v>11</v>
      </c>
      <c r="G497" s="33"/>
      <c r="H497" s="16">
        <v>42485</v>
      </c>
      <c r="I497" s="16">
        <v>42486</v>
      </c>
      <c r="J497" s="18" t="s">
        <v>647</v>
      </c>
      <c r="K497" s="18"/>
      <c r="L497" s="30">
        <v>2261</v>
      </c>
      <c r="M497" s="30"/>
    </row>
    <row r="498" spans="1:13" ht="45" customHeight="1">
      <c r="A498" s="7" t="s">
        <v>158</v>
      </c>
      <c r="B498" s="31" t="s">
        <v>13</v>
      </c>
      <c r="C498" s="31"/>
      <c r="D498" s="32">
        <f t="shared" si="8"/>
        <v>1</v>
      </c>
      <c r="E498" s="32"/>
      <c r="F498" s="33" t="s">
        <v>14</v>
      </c>
      <c r="G498" s="33"/>
      <c r="H498" s="16">
        <v>42516</v>
      </c>
      <c r="I498" s="16">
        <v>42516</v>
      </c>
      <c r="J498" s="18" t="s">
        <v>647</v>
      </c>
      <c r="K498" s="18"/>
      <c r="L498" s="30">
        <v>130</v>
      </c>
      <c r="M498" s="30"/>
    </row>
    <row r="499" spans="1:13" ht="45" customHeight="1">
      <c r="A499" s="7" t="s">
        <v>158</v>
      </c>
      <c r="B499" s="31" t="s">
        <v>331</v>
      </c>
      <c r="C499" s="31"/>
      <c r="D499" s="32">
        <f t="shared" si="8"/>
        <v>1</v>
      </c>
      <c r="E499" s="32"/>
      <c r="F499" s="33" t="s">
        <v>11</v>
      </c>
      <c r="G499" s="33"/>
      <c r="H499" s="16">
        <v>42485</v>
      </c>
      <c r="I499" s="16">
        <v>42516</v>
      </c>
      <c r="J499" s="18" t="s">
        <v>647</v>
      </c>
      <c r="K499" s="18"/>
      <c r="L499" s="30">
        <v>5778</v>
      </c>
      <c r="M499" s="30"/>
    </row>
    <row r="500" spans="1:13" ht="45" customHeight="1">
      <c r="A500" s="7" t="s">
        <v>158</v>
      </c>
      <c r="B500" s="31" t="s">
        <v>13</v>
      </c>
      <c r="C500" s="31"/>
      <c r="D500" s="32">
        <f t="shared" si="8"/>
        <v>1</v>
      </c>
      <c r="E500" s="32"/>
      <c r="F500" s="33" t="s">
        <v>14</v>
      </c>
      <c r="G500" s="33"/>
      <c r="H500" s="16">
        <v>42558</v>
      </c>
      <c r="I500" s="16">
        <v>42558</v>
      </c>
      <c r="J500" s="18" t="s">
        <v>647</v>
      </c>
      <c r="K500" s="18"/>
      <c r="L500" s="30">
        <v>637</v>
      </c>
      <c r="M500" s="30"/>
    </row>
    <row r="501" spans="1:13" ht="45" customHeight="1">
      <c r="A501" s="7" t="s">
        <v>158</v>
      </c>
      <c r="B501" s="31" t="s">
        <v>13</v>
      </c>
      <c r="C501" s="31"/>
      <c r="D501" s="32">
        <f t="shared" si="8"/>
        <v>1</v>
      </c>
      <c r="E501" s="32"/>
      <c r="F501" s="33" t="s">
        <v>14</v>
      </c>
      <c r="G501" s="33"/>
      <c r="H501" s="16">
        <v>42558</v>
      </c>
      <c r="I501" s="16">
        <v>42558</v>
      </c>
      <c r="J501" s="18" t="s">
        <v>647</v>
      </c>
      <c r="K501" s="18"/>
      <c r="L501" s="30">
        <v>60</v>
      </c>
      <c r="M501" s="30"/>
    </row>
    <row r="502" spans="1:13" ht="45" customHeight="1">
      <c r="A502" s="7" t="s">
        <v>158</v>
      </c>
      <c r="B502" s="31" t="s">
        <v>13</v>
      </c>
      <c r="C502" s="31"/>
      <c r="D502" s="32">
        <f t="shared" si="8"/>
        <v>1</v>
      </c>
      <c r="E502" s="32"/>
      <c r="F502" s="33" t="s">
        <v>14</v>
      </c>
      <c r="G502" s="33"/>
      <c r="H502" s="16">
        <v>42558</v>
      </c>
      <c r="I502" s="16">
        <v>42558</v>
      </c>
      <c r="J502" s="18" t="s">
        <v>647</v>
      </c>
      <c r="K502" s="18"/>
      <c r="L502" s="30">
        <v>60</v>
      </c>
      <c r="M502" s="30"/>
    </row>
    <row r="503" spans="1:13" ht="45" customHeight="1">
      <c r="A503" s="7" t="s">
        <v>158</v>
      </c>
      <c r="B503" s="31" t="s">
        <v>13</v>
      </c>
      <c r="C503" s="31"/>
      <c r="D503" s="32">
        <f t="shared" si="8"/>
        <v>1</v>
      </c>
      <c r="E503" s="32"/>
      <c r="F503" s="33" t="s">
        <v>14</v>
      </c>
      <c r="G503" s="33"/>
      <c r="H503" s="16">
        <v>42558</v>
      </c>
      <c r="I503" s="16">
        <v>42558</v>
      </c>
      <c r="J503" s="18" t="s">
        <v>647</v>
      </c>
      <c r="K503" s="18"/>
      <c r="L503" s="30">
        <v>188</v>
      </c>
      <c r="M503" s="30"/>
    </row>
    <row r="504" spans="1:13" ht="45" customHeight="1">
      <c r="A504" s="7" t="s">
        <v>158</v>
      </c>
      <c r="B504" s="31" t="s">
        <v>883</v>
      </c>
      <c r="C504" s="31"/>
      <c r="D504" s="32">
        <f t="shared" si="8"/>
        <v>1</v>
      </c>
      <c r="E504" s="32"/>
      <c r="F504" s="33" t="s">
        <v>28</v>
      </c>
      <c r="G504" s="33"/>
      <c r="H504" s="16">
        <v>42443</v>
      </c>
      <c r="I504" s="16">
        <v>42443</v>
      </c>
      <c r="J504" s="18" t="s">
        <v>647</v>
      </c>
      <c r="K504" s="18"/>
      <c r="L504" s="30">
        <v>154</v>
      </c>
      <c r="M504" s="30"/>
    </row>
    <row r="505" spans="1:13" ht="45" customHeight="1">
      <c r="A505" s="7" t="s">
        <v>158</v>
      </c>
      <c r="B505" s="31" t="s">
        <v>883</v>
      </c>
      <c r="C505" s="31"/>
      <c r="D505" s="32">
        <f t="shared" si="8"/>
        <v>1</v>
      </c>
      <c r="E505" s="32"/>
      <c r="F505" s="33" t="s">
        <v>28</v>
      </c>
      <c r="G505" s="33"/>
      <c r="H505" s="16">
        <v>42443</v>
      </c>
      <c r="I505" s="16">
        <v>42443</v>
      </c>
      <c r="J505" s="18" t="s">
        <v>647</v>
      </c>
      <c r="K505" s="18"/>
      <c r="L505" s="30">
        <v>685</v>
      </c>
      <c r="M505" s="30"/>
    </row>
    <row r="506" spans="1:13" ht="45" customHeight="1">
      <c r="A506" s="7" t="s">
        <v>158</v>
      </c>
      <c r="B506" s="31" t="s">
        <v>884</v>
      </c>
      <c r="C506" s="31"/>
      <c r="D506" s="32">
        <f t="shared" si="8"/>
        <v>1</v>
      </c>
      <c r="E506" s="32"/>
      <c r="F506" s="33" t="s">
        <v>11</v>
      </c>
      <c r="G506" s="33"/>
      <c r="H506" s="16">
        <v>42445</v>
      </c>
      <c r="I506" s="16">
        <v>42445</v>
      </c>
      <c r="J506" s="18" t="s">
        <v>647</v>
      </c>
      <c r="K506" s="18"/>
      <c r="L506" s="30">
        <v>46</v>
      </c>
      <c r="M506" s="30"/>
    </row>
    <row r="507" spans="1:13" ht="45" customHeight="1">
      <c r="A507" s="7" t="s">
        <v>158</v>
      </c>
      <c r="B507" s="31" t="s">
        <v>884</v>
      </c>
      <c r="C507" s="31"/>
      <c r="D507" s="32">
        <f t="shared" si="8"/>
        <v>1</v>
      </c>
      <c r="E507" s="32"/>
      <c r="F507" s="33" t="s">
        <v>11</v>
      </c>
      <c r="G507" s="33"/>
      <c r="H507" s="16">
        <v>42445</v>
      </c>
      <c r="I507" s="16">
        <v>42445</v>
      </c>
      <c r="J507" s="18" t="s">
        <v>647</v>
      </c>
      <c r="K507" s="18"/>
      <c r="L507" s="30">
        <v>100</v>
      </c>
      <c r="M507" s="30"/>
    </row>
    <row r="508" spans="1:13" ht="45" customHeight="1">
      <c r="A508" s="7" t="s">
        <v>158</v>
      </c>
      <c r="B508" s="31" t="s">
        <v>13</v>
      </c>
      <c r="C508" s="31"/>
      <c r="D508" s="32">
        <f t="shared" si="8"/>
        <v>1</v>
      </c>
      <c r="E508" s="32"/>
      <c r="F508" s="33" t="s">
        <v>14</v>
      </c>
      <c r="G508" s="33"/>
      <c r="H508" s="16">
        <v>42601</v>
      </c>
      <c r="I508" s="16">
        <v>42601</v>
      </c>
      <c r="J508" s="18" t="s">
        <v>647</v>
      </c>
      <c r="K508" s="18"/>
      <c r="L508" s="30">
        <v>80</v>
      </c>
      <c r="M508" s="30"/>
    </row>
    <row r="509" spans="1:13" ht="45" customHeight="1">
      <c r="A509" s="7" t="s">
        <v>158</v>
      </c>
      <c r="B509" s="31" t="s">
        <v>885</v>
      </c>
      <c r="C509" s="31"/>
      <c r="D509" s="32">
        <f t="shared" si="8"/>
        <v>1</v>
      </c>
      <c r="E509" s="32"/>
      <c r="F509" s="33" t="s">
        <v>469</v>
      </c>
      <c r="G509" s="33"/>
      <c r="H509" s="16">
        <v>42596</v>
      </c>
      <c r="I509" s="16">
        <v>42598</v>
      </c>
      <c r="J509" s="18" t="s">
        <v>647</v>
      </c>
      <c r="K509" s="18"/>
      <c r="L509" s="30">
        <v>4115</v>
      </c>
      <c r="M509" s="30"/>
    </row>
    <row r="510" spans="1:13" ht="45" customHeight="1">
      <c r="A510" s="7" t="s">
        <v>158</v>
      </c>
      <c r="B510" s="31" t="s">
        <v>885</v>
      </c>
      <c r="C510" s="31"/>
      <c r="D510" s="32">
        <f t="shared" si="8"/>
        <v>1</v>
      </c>
      <c r="E510" s="32"/>
      <c r="F510" s="33" t="s">
        <v>469</v>
      </c>
      <c r="G510" s="33"/>
      <c r="H510" s="16">
        <v>42596</v>
      </c>
      <c r="I510" s="16">
        <v>42598</v>
      </c>
      <c r="J510" s="18" t="s">
        <v>647</v>
      </c>
      <c r="K510" s="18"/>
      <c r="L510" s="30">
        <v>870</v>
      </c>
      <c r="M510" s="30"/>
    </row>
    <row r="511" spans="1:13" ht="45" customHeight="1">
      <c r="A511" s="7" t="s">
        <v>158</v>
      </c>
      <c r="B511" s="31" t="s">
        <v>886</v>
      </c>
      <c r="C511" s="31"/>
      <c r="D511" s="32">
        <f t="shared" si="8"/>
        <v>1</v>
      </c>
      <c r="E511" s="32"/>
      <c r="F511" s="33" t="s">
        <v>28</v>
      </c>
      <c r="G511" s="33"/>
      <c r="H511" s="16">
        <v>42584</v>
      </c>
      <c r="I511" s="16">
        <v>42584</v>
      </c>
      <c r="J511" s="18" t="s">
        <v>647</v>
      </c>
      <c r="K511" s="18"/>
      <c r="L511" s="30">
        <v>878.56</v>
      </c>
      <c r="M511" s="30"/>
    </row>
    <row r="512" spans="1:13" ht="45" customHeight="1">
      <c r="A512" s="7" t="s">
        <v>158</v>
      </c>
      <c r="B512" s="31" t="s">
        <v>13</v>
      </c>
      <c r="C512" s="31"/>
      <c r="D512" s="32">
        <f t="shared" si="8"/>
        <v>1</v>
      </c>
      <c r="E512" s="32"/>
      <c r="F512" s="33" t="s">
        <v>14</v>
      </c>
      <c r="G512" s="33"/>
      <c r="H512" s="16">
        <v>42584</v>
      </c>
      <c r="I512" s="16">
        <v>42584</v>
      </c>
      <c r="J512" s="18" t="s">
        <v>647</v>
      </c>
      <c r="K512" s="18"/>
      <c r="L512" s="30">
        <v>860</v>
      </c>
      <c r="M512" s="30"/>
    </row>
    <row r="513" spans="1:13" ht="45" customHeight="1">
      <c r="A513" s="7" t="s">
        <v>158</v>
      </c>
      <c r="B513" s="31" t="s">
        <v>13</v>
      </c>
      <c r="C513" s="31"/>
      <c r="D513" s="32">
        <f t="shared" si="8"/>
        <v>1</v>
      </c>
      <c r="E513" s="32"/>
      <c r="F513" s="33" t="s">
        <v>14</v>
      </c>
      <c r="G513" s="33"/>
      <c r="H513" s="16">
        <v>42584</v>
      </c>
      <c r="I513" s="16">
        <v>42584</v>
      </c>
      <c r="J513" s="18" t="s">
        <v>647</v>
      </c>
      <c r="K513" s="18"/>
      <c r="L513" s="30">
        <v>110</v>
      </c>
      <c r="M513" s="30"/>
    </row>
    <row r="514" spans="1:13" ht="45" customHeight="1">
      <c r="A514" s="7" t="s">
        <v>158</v>
      </c>
      <c r="B514" s="31" t="s">
        <v>13</v>
      </c>
      <c r="C514" s="31"/>
      <c r="D514" s="32">
        <f t="shared" si="8"/>
        <v>1</v>
      </c>
      <c r="E514" s="32"/>
      <c r="F514" s="33" t="s">
        <v>14</v>
      </c>
      <c r="G514" s="33"/>
      <c r="H514" s="16">
        <v>42646</v>
      </c>
      <c r="I514" s="16">
        <v>42646</v>
      </c>
      <c r="J514" s="18" t="s">
        <v>647</v>
      </c>
      <c r="K514" s="18"/>
      <c r="L514" s="30">
        <v>370</v>
      </c>
      <c r="M514" s="30"/>
    </row>
    <row r="515" spans="1:13" ht="45" customHeight="1">
      <c r="A515" s="7" t="s">
        <v>158</v>
      </c>
      <c r="B515" s="31" t="s">
        <v>887</v>
      </c>
      <c r="C515" s="31"/>
      <c r="D515" s="32">
        <f t="shared" si="8"/>
        <v>1</v>
      </c>
      <c r="E515" s="32"/>
      <c r="F515" s="33" t="s">
        <v>28</v>
      </c>
      <c r="G515" s="33"/>
      <c r="H515" s="16">
        <v>42563</v>
      </c>
      <c r="I515" s="16">
        <v>42563</v>
      </c>
      <c r="J515" s="18" t="s">
        <v>647</v>
      </c>
      <c r="K515" s="18"/>
      <c r="L515" s="30">
        <v>264</v>
      </c>
      <c r="M515" s="30"/>
    </row>
    <row r="516" spans="1:13" ht="45" customHeight="1">
      <c r="A516" s="7" t="s">
        <v>158</v>
      </c>
      <c r="B516" s="31" t="s">
        <v>888</v>
      </c>
      <c r="C516" s="31"/>
      <c r="D516" s="32">
        <f t="shared" si="8"/>
        <v>1</v>
      </c>
      <c r="E516" s="32"/>
      <c r="F516" s="33" t="s">
        <v>126</v>
      </c>
      <c r="G516" s="33"/>
      <c r="H516" s="16">
        <v>42564</v>
      </c>
      <c r="I516" s="16">
        <v>42564</v>
      </c>
      <c r="J516" s="18" t="s">
        <v>647</v>
      </c>
      <c r="K516" s="18"/>
      <c r="L516" s="30">
        <v>300</v>
      </c>
      <c r="M516" s="30"/>
    </row>
    <row r="517" spans="1:13" ht="45" customHeight="1">
      <c r="A517" s="7" t="s">
        <v>158</v>
      </c>
      <c r="B517" s="31" t="s">
        <v>13</v>
      </c>
      <c r="C517" s="31"/>
      <c r="D517" s="32">
        <f t="shared" si="8"/>
        <v>1</v>
      </c>
      <c r="E517" s="32"/>
      <c r="F517" s="33" t="s">
        <v>14</v>
      </c>
      <c r="G517" s="33"/>
      <c r="H517" s="16">
        <v>42564</v>
      </c>
      <c r="I517" s="16">
        <v>42564</v>
      </c>
      <c r="J517" s="18" t="s">
        <v>647</v>
      </c>
      <c r="K517" s="18"/>
      <c r="L517" s="30">
        <v>310</v>
      </c>
      <c r="M517" s="30"/>
    </row>
    <row r="518" spans="1:13" ht="45" customHeight="1">
      <c r="A518" s="7" t="s">
        <v>158</v>
      </c>
      <c r="B518" s="31" t="s">
        <v>889</v>
      </c>
      <c r="C518" s="31"/>
      <c r="D518" s="32">
        <f t="shared" si="8"/>
        <v>1</v>
      </c>
      <c r="E518" s="32"/>
      <c r="F518" s="33" t="s">
        <v>28</v>
      </c>
      <c r="G518" s="33"/>
      <c r="H518" s="16">
        <v>42552</v>
      </c>
      <c r="I518" s="16">
        <v>42552</v>
      </c>
      <c r="J518" s="18" t="s">
        <v>647</v>
      </c>
      <c r="K518" s="18"/>
      <c r="L518" s="30">
        <v>53</v>
      </c>
      <c r="M518" s="30"/>
    </row>
    <row r="519" spans="1:13" ht="45" customHeight="1">
      <c r="A519" s="7" t="s">
        <v>158</v>
      </c>
      <c r="B519" s="31" t="s">
        <v>889</v>
      </c>
      <c r="C519" s="31"/>
      <c r="D519" s="32">
        <f t="shared" si="8"/>
        <v>1</v>
      </c>
      <c r="E519" s="32"/>
      <c r="F519" s="33" t="s">
        <v>28</v>
      </c>
      <c r="G519" s="33"/>
      <c r="H519" s="16">
        <v>42552</v>
      </c>
      <c r="I519" s="16">
        <v>42552</v>
      </c>
      <c r="J519" s="18" t="s">
        <v>647</v>
      </c>
      <c r="K519" s="18"/>
      <c r="L519" s="30">
        <v>41</v>
      </c>
      <c r="M519" s="30"/>
    </row>
    <row r="520" spans="1:13" ht="45" customHeight="1">
      <c r="A520" s="7" t="s">
        <v>158</v>
      </c>
      <c r="B520" s="31" t="s">
        <v>889</v>
      </c>
      <c r="C520" s="31"/>
      <c r="D520" s="32">
        <f t="shared" si="8"/>
        <v>1</v>
      </c>
      <c r="E520" s="32"/>
      <c r="F520" s="33" t="s">
        <v>28</v>
      </c>
      <c r="G520" s="33"/>
      <c r="H520" s="16">
        <v>42552</v>
      </c>
      <c r="I520" s="16">
        <v>42552</v>
      </c>
      <c r="J520" s="18" t="s">
        <v>647</v>
      </c>
      <c r="K520" s="18"/>
      <c r="L520" s="30">
        <v>41</v>
      </c>
      <c r="M520" s="30"/>
    </row>
    <row r="521" spans="1:13" ht="45" customHeight="1">
      <c r="A521" s="7" t="s">
        <v>158</v>
      </c>
      <c r="B521" s="31" t="s">
        <v>889</v>
      </c>
      <c r="C521" s="31"/>
      <c r="D521" s="32">
        <f t="shared" si="8"/>
        <v>1</v>
      </c>
      <c r="E521" s="32"/>
      <c r="F521" s="33" t="s">
        <v>28</v>
      </c>
      <c r="G521" s="33"/>
      <c r="H521" s="16">
        <v>42552</v>
      </c>
      <c r="I521" s="16">
        <v>42552</v>
      </c>
      <c r="J521" s="18" t="s">
        <v>647</v>
      </c>
      <c r="K521" s="18"/>
      <c r="L521" s="30">
        <v>53</v>
      </c>
      <c r="M521" s="30"/>
    </row>
    <row r="522" spans="1:13" ht="45" customHeight="1">
      <c r="A522" s="7" t="s">
        <v>158</v>
      </c>
      <c r="B522" s="31" t="s">
        <v>890</v>
      </c>
      <c r="C522" s="31"/>
      <c r="D522" s="32">
        <f t="shared" si="8"/>
        <v>1</v>
      </c>
      <c r="E522" s="32"/>
      <c r="F522" s="33" t="s">
        <v>28</v>
      </c>
      <c r="G522" s="33"/>
      <c r="H522" s="16">
        <v>42537</v>
      </c>
      <c r="I522" s="16">
        <v>42537</v>
      </c>
      <c r="J522" s="18" t="s">
        <v>647</v>
      </c>
      <c r="K522" s="18"/>
      <c r="L522" s="30">
        <v>53</v>
      </c>
      <c r="M522" s="30"/>
    </row>
    <row r="523" spans="1:13" ht="45" customHeight="1">
      <c r="A523" s="7" t="s">
        <v>158</v>
      </c>
      <c r="B523" s="31" t="s">
        <v>890</v>
      </c>
      <c r="C523" s="31"/>
      <c r="D523" s="32">
        <f t="shared" si="8"/>
        <v>1</v>
      </c>
      <c r="E523" s="32"/>
      <c r="F523" s="33" t="s">
        <v>28</v>
      </c>
      <c r="G523" s="33"/>
      <c r="H523" s="16">
        <v>42537</v>
      </c>
      <c r="I523" s="16">
        <v>42537</v>
      </c>
      <c r="J523" s="18" t="s">
        <v>647</v>
      </c>
      <c r="K523" s="18"/>
      <c r="L523" s="30">
        <v>41</v>
      </c>
      <c r="M523" s="30"/>
    </row>
    <row r="524" spans="1:13" ht="45" customHeight="1">
      <c r="A524" s="7" t="s">
        <v>158</v>
      </c>
      <c r="B524" s="31" t="s">
        <v>890</v>
      </c>
      <c r="C524" s="31"/>
      <c r="D524" s="32">
        <f t="shared" si="8"/>
        <v>1</v>
      </c>
      <c r="E524" s="32"/>
      <c r="F524" s="33" t="s">
        <v>28</v>
      </c>
      <c r="G524" s="33"/>
      <c r="H524" s="16">
        <v>42537</v>
      </c>
      <c r="I524" s="16">
        <v>42537</v>
      </c>
      <c r="J524" s="18" t="s">
        <v>647</v>
      </c>
      <c r="K524" s="18"/>
      <c r="L524" s="30">
        <v>41</v>
      </c>
      <c r="M524" s="30"/>
    </row>
    <row r="525" spans="1:13" ht="45" customHeight="1">
      <c r="A525" s="7" t="s">
        <v>158</v>
      </c>
      <c r="B525" s="31" t="s">
        <v>890</v>
      </c>
      <c r="C525" s="31"/>
      <c r="D525" s="32">
        <f t="shared" ref="D525:D588" si="9">C525+1</f>
        <v>1</v>
      </c>
      <c r="E525" s="32"/>
      <c r="F525" s="33" t="s">
        <v>28</v>
      </c>
      <c r="G525" s="33"/>
      <c r="H525" s="16">
        <v>42537</v>
      </c>
      <c r="I525" s="16">
        <v>42537</v>
      </c>
      <c r="J525" s="18" t="s">
        <v>647</v>
      </c>
      <c r="K525" s="18"/>
      <c r="L525" s="30">
        <v>53</v>
      </c>
      <c r="M525" s="30"/>
    </row>
    <row r="526" spans="1:13" ht="45" customHeight="1">
      <c r="A526" s="7" t="s">
        <v>158</v>
      </c>
      <c r="B526" s="31" t="s">
        <v>13</v>
      </c>
      <c r="C526" s="31"/>
      <c r="D526" s="32">
        <f t="shared" si="9"/>
        <v>1</v>
      </c>
      <c r="E526" s="32"/>
      <c r="F526" s="33" t="s">
        <v>14</v>
      </c>
      <c r="G526" s="33"/>
      <c r="H526" s="16">
        <v>42537</v>
      </c>
      <c r="I526" s="16">
        <v>42537</v>
      </c>
      <c r="J526" s="18" t="s">
        <v>647</v>
      </c>
      <c r="K526" s="18"/>
      <c r="L526" s="30">
        <v>50</v>
      </c>
      <c r="M526" s="30"/>
    </row>
    <row r="527" spans="1:13" ht="45" customHeight="1">
      <c r="A527" s="7" t="s">
        <v>158</v>
      </c>
      <c r="B527" s="31" t="s">
        <v>13</v>
      </c>
      <c r="C527" s="31"/>
      <c r="D527" s="32">
        <f t="shared" si="9"/>
        <v>1</v>
      </c>
      <c r="E527" s="32"/>
      <c r="F527" s="33" t="s">
        <v>14</v>
      </c>
      <c r="G527" s="33"/>
      <c r="H527" s="16">
        <v>42635</v>
      </c>
      <c r="I527" s="16">
        <v>42635</v>
      </c>
      <c r="J527" s="18" t="s">
        <v>647</v>
      </c>
      <c r="K527" s="18"/>
      <c r="L527" s="30">
        <v>260</v>
      </c>
      <c r="M527" s="30"/>
    </row>
    <row r="528" spans="1:13" ht="45" customHeight="1">
      <c r="A528" s="7" t="s">
        <v>158</v>
      </c>
      <c r="B528" s="31" t="s">
        <v>13</v>
      </c>
      <c r="C528" s="31"/>
      <c r="D528" s="32">
        <f t="shared" si="9"/>
        <v>1</v>
      </c>
      <c r="E528" s="32"/>
      <c r="F528" s="33" t="s">
        <v>14</v>
      </c>
      <c r="G528" s="33"/>
      <c r="H528" s="16">
        <v>42635</v>
      </c>
      <c r="I528" s="16">
        <v>42635</v>
      </c>
      <c r="J528" s="18" t="s">
        <v>647</v>
      </c>
      <c r="K528" s="18"/>
      <c r="L528" s="30">
        <v>1397</v>
      </c>
      <c r="M528" s="30"/>
    </row>
    <row r="529" spans="1:13" ht="45" customHeight="1">
      <c r="A529" s="7" t="s">
        <v>158</v>
      </c>
      <c r="B529" s="31" t="s">
        <v>891</v>
      </c>
      <c r="C529" s="31"/>
      <c r="D529" s="32">
        <f t="shared" si="9"/>
        <v>1</v>
      </c>
      <c r="E529" s="32"/>
      <c r="F529" s="33" t="s">
        <v>28</v>
      </c>
      <c r="G529" s="33"/>
      <c r="H529" s="16">
        <v>42524</v>
      </c>
      <c r="I529" s="16">
        <v>42524</v>
      </c>
      <c r="J529" s="18" t="s">
        <v>647</v>
      </c>
      <c r="K529" s="18"/>
      <c r="L529" s="30">
        <v>521</v>
      </c>
      <c r="M529" s="30"/>
    </row>
    <row r="530" spans="1:13" ht="45" customHeight="1">
      <c r="A530" s="7" t="s">
        <v>158</v>
      </c>
      <c r="B530" s="31" t="s">
        <v>891</v>
      </c>
      <c r="C530" s="31"/>
      <c r="D530" s="32">
        <f t="shared" si="9"/>
        <v>1</v>
      </c>
      <c r="E530" s="32"/>
      <c r="F530" s="33" t="s">
        <v>28</v>
      </c>
      <c r="G530" s="33"/>
      <c r="H530" s="16">
        <v>42524</v>
      </c>
      <c r="I530" s="16">
        <v>42524</v>
      </c>
      <c r="J530" s="18" t="s">
        <v>647</v>
      </c>
      <c r="K530" s="18"/>
      <c r="L530" s="30">
        <v>53</v>
      </c>
      <c r="M530" s="30"/>
    </row>
    <row r="531" spans="1:13" ht="45" customHeight="1">
      <c r="A531" s="7" t="s">
        <v>158</v>
      </c>
      <c r="B531" s="31" t="s">
        <v>891</v>
      </c>
      <c r="C531" s="31"/>
      <c r="D531" s="32">
        <f t="shared" si="9"/>
        <v>1</v>
      </c>
      <c r="E531" s="32"/>
      <c r="F531" s="33" t="s">
        <v>28</v>
      </c>
      <c r="G531" s="33"/>
      <c r="H531" s="16">
        <v>42524</v>
      </c>
      <c r="I531" s="16">
        <v>42524</v>
      </c>
      <c r="J531" s="18" t="s">
        <v>647</v>
      </c>
      <c r="K531" s="18"/>
      <c r="L531" s="30">
        <v>41</v>
      </c>
      <c r="M531" s="30"/>
    </row>
    <row r="532" spans="1:13" ht="45" customHeight="1">
      <c r="A532" s="7" t="s">
        <v>158</v>
      </c>
      <c r="B532" s="31" t="s">
        <v>891</v>
      </c>
      <c r="C532" s="31"/>
      <c r="D532" s="32">
        <f t="shared" si="9"/>
        <v>1</v>
      </c>
      <c r="E532" s="32"/>
      <c r="F532" s="33" t="s">
        <v>28</v>
      </c>
      <c r="G532" s="33"/>
      <c r="H532" s="16">
        <v>42524</v>
      </c>
      <c r="I532" s="16">
        <v>42524</v>
      </c>
      <c r="J532" s="18" t="s">
        <v>647</v>
      </c>
      <c r="K532" s="18"/>
      <c r="L532" s="30">
        <v>41</v>
      </c>
      <c r="M532" s="30"/>
    </row>
    <row r="533" spans="1:13" ht="45" customHeight="1">
      <c r="A533" s="7" t="s">
        <v>158</v>
      </c>
      <c r="B533" s="31" t="s">
        <v>891</v>
      </c>
      <c r="C533" s="31"/>
      <c r="D533" s="32">
        <f t="shared" si="9"/>
        <v>1</v>
      </c>
      <c r="E533" s="32"/>
      <c r="F533" s="33" t="s">
        <v>28</v>
      </c>
      <c r="G533" s="33"/>
      <c r="H533" s="16">
        <v>42524</v>
      </c>
      <c r="I533" s="16">
        <v>42524</v>
      </c>
      <c r="J533" s="18" t="s">
        <v>647</v>
      </c>
      <c r="K533" s="18"/>
      <c r="L533" s="30">
        <v>53</v>
      </c>
      <c r="M533" s="30"/>
    </row>
    <row r="534" spans="1:13" ht="45" customHeight="1">
      <c r="A534" s="7" t="s">
        <v>158</v>
      </c>
      <c r="B534" s="31" t="s">
        <v>13</v>
      </c>
      <c r="C534" s="31"/>
      <c r="D534" s="32">
        <f t="shared" si="9"/>
        <v>1</v>
      </c>
      <c r="E534" s="32"/>
      <c r="F534" s="33" t="s">
        <v>14</v>
      </c>
      <c r="G534" s="33"/>
      <c r="H534" s="16">
        <v>42524</v>
      </c>
      <c r="I534" s="16">
        <v>42524</v>
      </c>
      <c r="J534" s="18" t="s">
        <v>647</v>
      </c>
      <c r="K534" s="18"/>
      <c r="L534" s="30">
        <v>420</v>
      </c>
      <c r="M534" s="30"/>
    </row>
    <row r="535" spans="1:13" ht="45" customHeight="1">
      <c r="A535" s="7" t="s">
        <v>158</v>
      </c>
      <c r="B535" s="31" t="s">
        <v>13</v>
      </c>
      <c r="C535" s="31"/>
      <c r="D535" s="32">
        <f t="shared" si="9"/>
        <v>1</v>
      </c>
      <c r="E535" s="32"/>
      <c r="F535" s="33" t="s">
        <v>14</v>
      </c>
      <c r="G535" s="33"/>
      <c r="H535" s="16">
        <v>42524</v>
      </c>
      <c r="I535" s="16">
        <v>42524</v>
      </c>
      <c r="J535" s="18" t="s">
        <v>647</v>
      </c>
      <c r="K535" s="18"/>
      <c r="L535" s="30">
        <v>200</v>
      </c>
      <c r="M535" s="30"/>
    </row>
    <row r="536" spans="1:13" ht="45" customHeight="1">
      <c r="A536" s="7" t="s">
        <v>158</v>
      </c>
      <c r="B536" s="31" t="s">
        <v>892</v>
      </c>
      <c r="C536" s="31"/>
      <c r="D536" s="32">
        <f t="shared" si="9"/>
        <v>1</v>
      </c>
      <c r="E536" s="32"/>
      <c r="F536" s="33" t="s">
        <v>11</v>
      </c>
      <c r="G536" s="33"/>
      <c r="H536" s="16">
        <v>42594</v>
      </c>
      <c r="I536" s="16">
        <v>42600</v>
      </c>
      <c r="J536" s="18" t="s">
        <v>647</v>
      </c>
      <c r="K536" s="18"/>
      <c r="L536" s="30">
        <v>4576</v>
      </c>
      <c r="M536" s="30"/>
    </row>
    <row r="537" spans="1:13" ht="45" customHeight="1">
      <c r="A537" s="7" t="s">
        <v>158</v>
      </c>
      <c r="B537" s="31" t="s">
        <v>892</v>
      </c>
      <c r="C537" s="31"/>
      <c r="D537" s="32">
        <f t="shared" si="9"/>
        <v>1</v>
      </c>
      <c r="E537" s="32"/>
      <c r="F537" s="33" t="s">
        <v>11</v>
      </c>
      <c r="G537" s="33"/>
      <c r="H537" s="16">
        <v>42594</v>
      </c>
      <c r="I537" s="16">
        <v>42600</v>
      </c>
      <c r="J537" s="18" t="s">
        <v>647</v>
      </c>
      <c r="K537" s="18"/>
      <c r="L537" s="30">
        <v>5830</v>
      </c>
      <c r="M537" s="30"/>
    </row>
    <row r="538" spans="1:13" ht="45" customHeight="1">
      <c r="A538" s="7" t="s">
        <v>158</v>
      </c>
      <c r="B538" s="31" t="s">
        <v>13</v>
      </c>
      <c r="C538" s="31"/>
      <c r="D538" s="32">
        <f t="shared" si="9"/>
        <v>1</v>
      </c>
      <c r="E538" s="32"/>
      <c r="F538" s="33" t="s">
        <v>14</v>
      </c>
      <c r="G538" s="33"/>
      <c r="H538" s="16">
        <v>42594</v>
      </c>
      <c r="I538" s="16">
        <v>42594</v>
      </c>
      <c r="J538" s="18" t="s">
        <v>647</v>
      </c>
      <c r="K538" s="18"/>
      <c r="L538" s="30">
        <v>200</v>
      </c>
      <c r="M538" s="30"/>
    </row>
    <row r="539" spans="1:13" ht="45" customHeight="1">
      <c r="A539" s="7" t="s">
        <v>158</v>
      </c>
      <c r="B539" s="31" t="s">
        <v>886</v>
      </c>
      <c r="C539" s="31"/>
      <c r="D539" s="32">
        <f t="shared" si="9"/>
        <v>1</v>
      </c>
      <c r="E539" s="32"/>
      <c r="F539" s="33" t="s">
        <v>28</v>
      </c>
      <c r="G539" s="33"/>
      <c r="H539" s="16">
        <v>42627</v>
      </c>
      <c r="I539" s="16">
        <v>42627</v>
      </c>
      <c r="J539" s="18" t="s">
        <v>647</v>
      </c>
      <c r="K539" s="18"/>
      <c r="L539" s="30">
        <v>708</v>
      </c>
      <c r="M539" s="30"/>
    </row>
    <row r="540" spans="1:13" ht="45" customHeight="1">
      <c r="A540" s="7" t="s">
        <v>158</v>
      </c>
      <c r="B540" s="31" t="s">
        <v>13</v>
      </c>
      <c r="C540" s="31"/>
      <c r="D540" s="32">
        <f t="shared" si="9"/>
        <v>1</v>
      </c>
      <c r="E540" s="32"/>
      <c r="F540" s="33" t="s">
        <v>14</v>
      </c>
      <c r="G540" s="33"/>
      <c r="H540" s="16">
        <v>42627</v>
      </c>
      <c r="I540" s="16">
        <v>42627</v>
      </c>
      <c r="J540" s="18" t="s">
        <v>647</v>
      </c>
      <c r="K540" s="18"/>
      <c r="L540" s="30">
        <v>360</v>
      </c>
      <c r="M540" s="30"/>
    </row>
    <row r="541" spans="1:13" ht="45" customHeight="1">
      <c r="A541" s="7" t="s">
        <v>158</v>
      </c>
      <c r="B541" s="31" t="s">
        <v>893</v>
      </c>
      <c r="C541" s="31"/>
      <c r="D541" s="32">
        <f t="shared" si="9"/>
        <v>1</v>
      </c>
      <c r="E541" s="32"/>
      <c r="F541" s="33" t="s">
        <v>894</v>
      </c>
      <c r="G541" s="33"/>
      <c r="H541" s="16">
        <v>42622</v>
      </c>
      <c r="I541" s="16">
        <v>42623</v>
      </c>
      <c r="J541" s="18" t="s">
        <v>647</v>
      </c>
      <c r="K541" s="18"/>
      <c r="L541" s="30">
        <v>1741</v>
      </c>
      <c r="M541" s="30"/>
    </row>
    <row r="542" spans="1:13" ht="45" customHeight="1">
      <c r="A542" s="7" t="s">
        <v>158</v>
      </c>
      <c r="B542" s="31" t="s">
        <v>893</v>
      </c>
      <c r="C542" s="31"/>
      <c r="D542" s="32">
        <f t="shared" si="9"/>
        <v>1</v>
      </c>
      <c r="E542" s="32"/>
      <c r="F542" s="33" t="s">
        <v>894</v>
      </c>
      <c r="G542" s="33"/>
      <c r="H542" s="16">
        <v>42622</v>
      </c>
      <c r="I542" s="16">
        <v>42623</v>
      </c>
      <c r="J542" s="18" t="s">
        <v>647</v>
      </c>
      <c r="K542" s="18"/>
      <c r="L542" s="30">
        <v>753</v>
      </c>
      <c r="M542" s="30"/>
    </row>
    <row r="543" spans="1:13" ht="45" customHeight="1">
      <c r="A543" s="7" t="s">
        <v>158</v>
      </c>
      <c r="B543" s="31" t="s">
        <v>895</v>
      </c>
      <c r="C543" s="31"/>
      <c r="D543" s="32">
        <f t="shared" si="9"/>
        <v>1</v>
      </c>
      <c r="E543" s="32"/>
      <c r="F543" s="33" t="s">
        <v>28</v>
      </c>
      <c r="G543" s="33"/>
      <c r="H543" s="16">
        <v>42562</v>
      </c>
      <c r="I543" s="16">
        <v>42562</v>
      </c>
      <c r="J543" s="18" t="s">
        <v>647</v>
      </c>
      <c r="K543" s="18"/>
      <c r="L543" s="30">
        <v>388</v>
      </c>
      <c r="M543" s="30"/>
    </row>
    <row r="544" spans="1:13" ht="45" customHeight="1">
      <c r="A544" s="7" t="s">
        <v>158</v>
      </c>
      <c r="B544" s="31" t="s">
        <v>896</v>
      </c>
      <c r="C544" s="31"/>
      <c r="D544" s="32">
        <f t="shared" si="9"/>
        <v>1</v>
      </c>
      <c r="E544" s="32"/>
      <c r="F544" s="33" t="s">
        <v>28</v>
      </c>
      <c r="G544" s="33"/>
      <c r="H544" s="16">
        <v>42566</v>
      </c>
      <c r="I544" s="16">
        <v>42566</v>
      </c>
      <c r="J544" s="18" t="s">
        <v>647</v>
      </c>
      <c r="K544" s="18"/>
      <c r="L544" s="30">
        <v>188</v>
      </c>
      <c r="M544" s="30"/>
    </row>
    <row r="545" spans="1:13" ht="45" customHeight="1">
      <c r="A545" s="7" t="s">
        <v>158</v>
      </c>
      <c r="B545" s="31" t="s">
        <v>896</v>
      </c>
      <c r="C545" s="31"/>
      <c r="D545" s="32">
        <f t="shared" si="9"/>
        <v>1</v>
      </c>
      <c r="E545" s="32"/>
      <c r="F545" s="33" t="s">
        <v>28</v>
      </c>
      <c r="G545" s="33"/>
      <c r="H545" s="16">
        <v>42566</v>
      </c>
      <c r="I545" s="16">
        <v>42566</v>
      </c>
      <c r="J545" s="18" t="s">
        <v>647</v>
      </c>
      <c r="K545" s="18"/>
      <c r="L545" s="30">
        <v>120</v>
      </c>
      <c r="M545" s="30"/>
    </row>
    <row r="546" spans="1:13" ht="45" customHeight="1">
      <c r="A546" s="7" t="s">
        <v>158</v>
      </c>
      <c r="B546" s="31" t="s">
        <v>13</v>
      </c>
      <c r="C546" s="31"/>
      <c r="D546" s="32">
        <f t="shared" si="9"/>
        <v>1</v>
      </c>
      <c r="E546" s="32"/>
      <c r="F546" s="33" t="s">
        <v>14</v>
      </c>
      <c r="G546" s="33"/>
      <c r="H546" s="16">
        <v>42566</v>
      </c>
      <c r="I546" s="16">
        <v>42566</v>
      </c>
      <c r="J546" s="18" t="s">
        <v>647</v>
      </c>
      <c r="K546" s="18"/>
      <c r="L546" s="30">
        <v>370</v>
      </c>
      <c r="M546" s="30"/>
    </row>
    <row r="547" spans="1:13" ht="45" customHeight="1">
      <c r="A547" s="7" t="s">
        <v>158</v>
      </c>
      <c r="B547" s="31" t="s">
        <v>897</v>
      </c>
      <c r="C547" s="31"/>
      <c r="D547" s="32">
        <f t="shared" si="9"/>
        <v>1</v>
      </c>
      <c r="E547" s="32"/>
      <c r="F547" s="33" t="s">
        <v>28</v>
      </c>
      <c r="G547" s="33"/>
      <c r="H547" s="16">
        <v>42685</v>
      </c>
      <c r="I547" s="16">
        <v>42685</v>
      </c>
      <c r="J547" s="18" t="s">
        <v>647</v>
      </c>
      <c r="K547" s="18"/>
      <c r="L547" s="30">
        <v>292</v>
      </c>
      <c r="M547" s="30"/>
    </row>
    <row r="548" spans="1:13" ht="45" customHeight="1">
      <c r="A548" s="7" t="s">
        <v>158</v>
      </c>
      <c r="B548" s="31" t="s">
        <v>898</v>
      </c>
      <c r="C548" s="31"/>
      <c r="D548" s="32">
        <f t="shared" si="9"/>
        <v>1</v>
      </c>
      <c r="E548" s="32"/>
      <c r="F548" s="33" t="s">
        <v>28</v>
      </c>
      <c r="G548" s="33"/>
      <c r="H548" s="16">
        <v>42684</v>
      </c>
      <c r="I548" s="16">
        <v>42684</v>
      </c>
      <c r="J548" s="18" t="s">
        <v>647</v>
      </c>
      <c r="K548" s="18"/>
      <c r="L548" s="30">
        <v>188</v>
      </c>
      <c r="M548" s="30"/>
    </row>
    <row r="549" spans="1:13" ht="45" customHeight="1">
      <c r="A549" s="7" t="s">
        <v>158</v>
      </c>
      <c r="B549" s="31" t="s">
        <v>899</v>
      </c>
      <c r="C549" s="31"/>
      <c r="D549" s="32">
        <f t="shared" si="9"/>
        <v>1</v>
      </c>
      <c r="E549" s="32"/>
      <c r="F549" s="33" t="s">
        <v>126</v>
      </c>
      <c r="G549" s="33"/>
      <c r="H549" s="16">
        <v>42691</v>
      </c>
      <c r="I549" s="16">
        <v>42691</v>
      </c>
      <c r="J549" s="18" t="s">
        <v>647</v>
      </c>
      <c r="K549" s="18"/>
      <c r="L549" s="30">
        <v>330</v>
      </c>
      <c r="M549" s="30"/>
    </row>
    <row r="550" spans="1:13" ht="45" customHeight="1">
      <c r="A550" s="7" t="s">
        <v>158</v>
      </c>
      <c r="B550" s="31" t="s">
        <v>899</v>
      </c>
      <c r="C550" s="31"/>
      <c r="D550" s="32">
        <f t="shared" si="9"/>
        <v>1</v>
      </c>
      <c r="E550" s="32"/>
      <c r="F550" s="33" t="s">
        <v>126</v>
      </c>
      <c r="G550" s="33"/>
      <c r="H550" s="16">
        <v>42691</v>
      </c>
      <c r="I550" s="16">
        <v>42691</v>
      </c>
      <c r="J550" s="18" t="s">
        <v>647</v>
      </c>
      <c r="K550" s="18"/>
      <c r="L550" s="30">
        <v>304</v>
      </c>
      <c r="M550" s="30"/>
    </row>
    <row r="551" spans="1:13" ht="45" customHeight="1">
      <c r="A551" s="7" t="s">
        <v>158</v>
      </c>
      <c r="B551" s="31" t="s">
        <v>900</v>
      </c>
      <c r="C551" s="31"/>
      <c r="D551" s="32">
        <f t="shared" si="9"/>
        <v>1</v>
      </c>
      <c r="E551" s="32"/>
      <c r="F551" s="33" t="s">
        <v>28</v>
      </c>
      <c r="G551" s="33"/>
      <c r="H551" s="16">
        <v>42657</v>
      </c>
      <c r="I551" s="16">
        <v>42657</v>
      </c>
      <c r="J551" s="18" t="s">
        <v>647</v>
      </c>
      <c r="K551" s="18"/>
      <c r="L551" s="30">
        <v>188</v>
      </c>
      <c r="M551" s="30"/>
    </row>
    <row r="552" spans="1:13" ht="45" customHeight="1">
      <c r="A552" s="7" t="s">
        <v>158</v>
      </c>
      <c r="B552" s="31" t="s">
        <v>901</v>
      </c>
      <c r="C552" s="31"/>
      <c r="D552" s="32">
        <f t="shared" si="9"/>
        <v>1</v>
      </c>
      <c r="E552" s="32"/>
      <c r="F552" s="33" t="s">
        <v>28</v>
      </c>
      <c r="G552" s="33"/>
      <c r="H552" s="16">
        <v>42661</v>
      </c>
      <c r="I552" s="16">
        <v>42661</v>
      </c>
      <c r="J552" s="18" t="s">
        <v>647</v>
      </c>
      <c r="K552" s="18"/>
      <c r="L552" s="30">
        <v>708</v>
      </c>
      <c r="M552" s="30"/>
    </row>
    <row r="553" spans="1:13" ht="45" customHeight="1">
      <c r="A553" s="7" t="s">
        <v>158</v>
      </c>
      <c r="B553" s="31" t="s">
        <v>902</v>
      </c>
      <c r="C553" s="31"/>
      <c r="D553" s="32">
        <f t="shared" si="9"/>
        <v>1</v>
      </c>
      <c r="E553" s="32"/>
      <c r="F553" s="33" t="s">
        <v>28</v>
      </c>
      <c r="G553" s="33"/>
      <c r="H553" s="16">
        <v>42662</v>
      </c>
      <c r="I553" s="16">
        <v>42662</v>
      </c>
      <c r="J553" s="18" t="s">
        <v>647</v>
      </c>
      <c r="K553" s="18"/>
      <c r="L553" s="30">
        <v>1102.99</v>
      </c>
      <c r="M553" s="30"/>
    </row>
    <row r="554" spans="1:13" ht="45" customHeight="1">
      <c r="A554" s="7" t="s">
        <v>158</v>
      </c>
      <c r="B554" s="31" t="s">
        <v>902</v>
      </c>
      <c r="C554" s="31"/>
      <c r="D554" s="32">
        <f t="shared" si="9"/>
        <v>1</v>
      </c>
      <c r="E554" s="32"/>
      <c r="F554" s="33" t="s">
        <v>28</v>
      </c>
      <c r="G554" s="33"/>
      <c r="H554" s="16">
        <v>42662</v>
      </c>
      <c r="I554" s="16">
        <v>42662</v>
      </c>
      <c r="J554" s="18" t="s">
        <v>647</v>
      </c>
      <c r="K554" s="18"/>
      <c r="L554" s="30">
        <v>539</v>
      </c>
      <c r="M554" s="30"/>
    </row>
    <row r="555" spans="1:13" ht="45" customHeight="1">
      <c r="A555" s="7" t="s">
        <v>158</v>
      </c>
      <c r="B555" s="31" t="s">
        <v>13</v>
      </c>
      <c r="C555" s="31"/>
      <c r="D555" s="32">
        <f t="shared" si="9"/>
        <v>1</v>
      </c>
      <c r="E555" s="32"/>
      <c r="F555" s="33" t="s">
        <v>14</v>
      </c>
      <c r="G555" s="33"/>
      <c r="H555" s="16">
        <v>42662</v>
      </c>
      <c r="I555" s="16">
        <v>42662</v>
      </c>
      <c r="J555" s="18" t="s">
        <v>647</v>
      </c>
      <c r="K555" s="18"/>
      <c r="L555" s="30">
        <v>220</v>
      </c>
      <c r="M555" s="30"/>
    </row>
    <row r="556" spans="1:13" ht="45" customHeight="1">
      <c r="A556" s="7" t="s">
        <v>158</v>
      </c>
      <c r="B556" s="31" t="s">
        <v>13</v>
      </c>
      <c r="C556" s="31"/>
      <c r="D556" s="32">
        <f t="shared" si="9"/>
        <v>1</v>
      </c>
      <c r="E556" s="32"/>
      <c r="F556" s="33" t="s">
        <v>14</v>
      </c>
      <c r="G556" s="33"/>
      <c r="H556" s="16">
        <v>42662</v>
      </c>
      <c r="I556" s="16">
        <v>42662</v>
      </c>
      <c r="J556" s="18" t="s">
        <v>647</v>
      </c>
      <c r="K556" s="18"/>
      <c r="L556" s="30">
        <v>90</v>
      </c>
      <c r="M556" s="30"/>
    </row>
    <row r="557" spans="1:13" ht="45" customHeight="1">
      <c r="A557" s="7" t="s">
        <v>158</v>
      </c>
      <c r="B557" s="31" t="s">
        <v>903</v>
      </c>
      <c r="C557" s="31"/>
      <c r="D557" s="32">
        <f t="shared" si="9"/>
        <v>1</v>
      </c>
      <c r="E557" s="32"/>
      <c r="F557" s="33" t="s">
        <v>469</v>
      </c>
      <c r="G557" s="33"/>
      <c r="H557" s="16">
        <v>42646</v>
      </c>
      <c r="I557" s="16">
        <v>42653</v>
      </c>
      <c r="J557" s="18" t="s">
        <v>647</v>
      </c>
      <c r="K557" s="18"/>
      <c r="L557" s="30">
        <v>28173.86</v>
      </c>
      <c r="M557" s="30"/>
    </row>
    <row r="558" spans="1:13" ht="45" customHeight="1">
      <c r="A558" s="7" t="s">
        <v>158</v>
      </c>
      <c r="B558" s="31" t="s">
        <v>904</v>
      </c>
      <c r="C558" s="31"/>
      <c r="D558" s="32">
        <f t="shared" si="9"/>
        <v>1</v>
      </c>
      <c r="E558" s="32"/>
      <c r="F558" s="33" t="s">
        <v>28</v>
      </c>
      <c r="G558" s="33"/>
      <c r="H558" s="16">
        <v>42646</v>
      </c>
      <c r="I558" s="16">
        <v>42646</v>
      </c>
      <c r="J558" s="18" t="s">
        <v>647</v>
      </c>
      <c r="K558" s="18"/>
      <c r="L558" s="30">
        <v>188</v>
      </c>
      <c r="M558" s="30"/>
    </row>
    <row r="559" spans="1:13" ht="45" customHeight="1">
      <c r="A559" s="7" t="s">
        <v>158</v>
      </c>
      <c r="B559" s="31" t="s">
        <v>905</v>
      </c>
      <c r="C559" s="31"/>
      <c r="D559" s="32">
        <f t="shared" si="9"/>
        <v>1</v>
      </c>
      <c r="E559" s="32"/>
      <c r="F559" s="33" t="s">
        <v>28</v>
      </c>
      <c r="G559" s="33"/>
      <c r="H559" s="16">
        <v>42647</v>
      </c>
      <c r="I559" s="16">
        <v>42647</v>
      </c>
      <c r="J559" s="18" t="s">
        <v>647</v>
      </c>
      <c r="K559" s="18"/>
      <c r="L559" s="30">
        <v>115</v>
      </c>
      <c r="M559" s="30"/>
    </row>
    <row r="560" spans="1:13" ht="45" customHeight="1">
      <c r="A560" s="7" t="s">
        <v>158</v>
      </c>
      <c r="B560" s="31" t="s">
        <v>13</v>
      </c>
      <c r="C560" s="31"/>
      <c r="D560" s="32">
        <f t="shared" si="9"/>
        <v>1</v>
      </c>
      <c r="E560" s="32"/>
      <c r="F560" s="33" t="s">
        <v>14</v>
      </c>
      <c r="G560" s="33"/>
      <c r="H560" s="16">
        <v>42647</v>
      </c>
      <c r="I560" s="16">
        <v>42647</v>
      </c>
      <c r="J560" s="18" t="s">
        <v>647</v>
      </c>
      <c r="K560" s="18"/>
      <c r="L560" s="30">
        <v>200</v>
      </c>
      <c r="M560" s="30"/>
    </row>
    <row r="561" spans="1:13" ht="45" customHeight="1">
      <c r="A561" s="7" t="s">
        <v>158</v>
      </c>
      <c r="B561" s="31" t="s">
        <v>904</v>
      </c>
      <c r="C561" s="31"/>
      <c r="D561" s="32">
        <f t="shared" si="9"/>
        <v>1</v>
      </c>
      <c r="E561" s="32"/>
      <c r="F561" s="33" t="s">
        <v>28</v>
      </c>
      <c r="G561" s="33"/>
      <c r="H561" s="16">
        <v>42646</v>
      </c>
      <c r="I561" s="16">
        <v>42646</v>
      </c>
      <c r="J561" s="18" t="s">
        <v>647</v>
      </c>
      <c r="K561" s="18"/>
      <c r="L561" s="30">
        <v>303.99</v>
      </c>
      <c r="M561" s="30"/>
    </row>
    <row r="562" spans="1:13" ht="45" customHeight="1">
      <c r="A562" s="7" t="s">
        <v>158</v>
      </c>
      <c r="B562" s="31" t="s">
        <v>905</v>
      </c>
      <c r="C562" s="31"/>
      <c r="D562" s="32">
        <f t="shared" si="9"/>
        <v>1</v>
      </c>
      <c r="E562" s="32"/>
      <c r="F562" s="33" t="s">
        <v>28</v>
      </c>
      <c r="G562" s="33"/>
      <c r="H562" s="16">
        <v>42647</v>
      </c>
      <c r="I562" s="16">
        <v>42647</v>
      </c>
      <c r="J562" s="18" t="s">
        <v>647</v>
      </c>
      <c r="K562" s="18"/>
      <c r="L562" s="30">
        <v>264</v>
      </c>
      <c r="M562" s="30"/>
    </row>
    <row r="563" spans="1:13" ht="45" customHeight="1">
      <c r="A563" s="7" t="s">
        <v>213</v>
      </c>
      <c r="B563" s="31" t="s">
        <v>233</v>
      </c>
      <c r="C563" s="31"/>
      <c r="D563" s="32">
        <f t="shared" si="9"/>
        <v>1</v>
      </c>
      <c r="E563" s="32"/>
      <c r="F563" s="33" t="s">
        <v>28</v>
      </c>
      <c r="G563" s="33"/>
      <c r="H563" s="16">
        <v>42755</v>
      </c>
      <c r="I563" s="16">
        <v>42755</v>
      </c>
      <c r="J563" s="18" t="s">
        <v>647</v>
      </c>
      <c r="K563" s="18"/>
      <c r="L563" s="30">
        <v>414</v>
      </c>
      <c r="M563" s="30"/>
    </row>
    <row r="564" spans="1:13" ht="45" customHeight="1">
      <c r="A564" s="7" t="s">
        <v>213</v>
      </c>
      <c r="B564" s="31" t="s">
        <v>233</v>
      </c>
      <c r="C564" s="31"/>
      <c r="D564" s="32">
        <f t="shared" si="9"/>
        <v>1</v>
      </c>
      <c r="E564" s="32"/>
      <c r="F564" s="33" t="s">
        <v>28</v>
      </c>
      <c r="G564" s="33"/>
      <c r="H564" s="16">
        <v>42748</v>
      </c>
      <c r="I564" s="16">
        <v>42748</v>
      </c>
      <c r="J564" s="18" t="s">
        <v>647</v>
      </c>
      <c r="K564" s="18"/>
      <c r="L564" s="30">
        <v>422</v>
      </c>
      <c r="M564" s="30"/>
    </row>
    <row r="565" spans="1:13" ht="45" customHeight="1">
      <c r="A565" s="7" t="s">
        <v>213</v>
      </c>
      <c r="B565" s="31" t="s">
        <v>233</v>
      </c>
      <c r="C565" s="31"/>
      <c r="D565" s="32">
        <f t="shared" si="9"/>
        <v>1</v>
      </c>
      <c r="E565" s="32"/>
      <c r="F565" s="33" t="s">
        <v>28</v>
      </c>
      <c r="G565" s="33"/>
      <c r="H565" s="16">
        <v>42747</v>
      </c>
      <c r="I565" s="16">
        <v>42747</v>
      </c>
      <c r="J565" s="18" t="s">
        <v>647</v>
      </c>
      <c r="K565" s="18"/>
      <c r="L565" s="30">
        <v>422</v>
      </c>
      <c r="M565" s="30"/>
    </row>
    <row r="566" spans="1:13" ht="45" customHeight="1">
      <c r="A566" s="7" t="s">
        <v>213</v>
      </c>
      <c r="B566" s="31" t="s">
        <v>233</v>
      </c>
      <c r="C566" s="31"/>
      <c r="D566" s="32">
        <f t="shared" si="9"/>
        <v>1</v>
      </c>
      <c r="E566" s="32"/>
      <c r="F566" s="33" t="s">
        <v>28</v>
      </c>
      <c r="G566" s="33"/>
      <c r="H566" s="16">
        <v>42753</v>
      </c>
      <c r="I566" s="16">
        <v>42753</v>
      </c>
      <c r="J566" s="18" t="s">
        <v>647</v>
      </c>
      <c r="K566" s="18"/>
      <c r="L566" s="30">
        <v>422</v>
      </c>
      <c r="M566" s="30"/>
    </row>
    <row r="567" spans="1:13" ht="45" customHeight="1">
      <c r="A567" s="7" t="s">
        <v>213</v>
      </c>
      <c r="B567" s="31" t="s">
        <v>233</v>
      </c>
      <c r="C567" s="31"/>
      <c r="D567" s="32">
        <f t="shared" si="9"/>
        <v>1</v>
      </c>
      <c r="E567" s="32"/>
      <c r="F567" s="33" t="s">
        <v>28</v>
      </c>
      <c r="G567" s="33"/>
      <c r="H567" s="16">
        <v>42760</v>
      </c>
      <c r="I567" s="16">
        <v>42760</v>
      </c>
      <c r="J567" s="18" t="s">
        <v>647</v>
      </c>
      <c r="K567" s="18"/>
      <c r="L567" s="30">
        <v>488</v>
      </c>
      <c r="M567" s="30"/>
    </row>
    <row r="568" spans="1:13" ht="45" customHeight="1">
      <c r="A568" s="7" t="s">
        <v>213</v>
      </c>
      <c r="B568" s="31" t="s">
        <v>233</v>
      </c>
      <c r="C568" s="31"/>
      <c r="D568" s="32">
        <f t="shared" si="9"/>
        <v>1</v>
      </c>
      <c r="E568" s="32"/>
      <c r="F568" s="33" t="s">
        <v>28</v>
      </c>
      <c r="G568" s="33"/>
      <c r="H568" s="16">
        <v>42756</v>
      </c>
      <c r="I568" s="16">
        <v>42756</v>
      </c>
      <c r="J568" s="18" t="s">
        <v>647</v>
      </c>
      <c r="K568" s="18"/>
      <c r="L568" s="30">
        <v>484</v>
      </c>
      <c r="M568" s="30"/>
    </row>
    <row r="569" spans="1:13" ht="45" customHeight="1">
      <c r="A569" s="7" t="s">
        <v>213</v>
      </c>
      <c r="B569" s="31" t="s">
        <v>233</v>
      </c>
      <c r="C569" s="31"/>
      <c r="D569" s="32">
        <f t="shared" si="9"/>
        <v>1</v>
      </c>
      <c r="E569" s="32"/>
      <c r="F569" s="33" t="s">
        <v>28</v>
      </c>
      <c r="G569" s="33"/>
      <c r="H569" s="16">
        <v>42750</v>
      </c>
      <c r="I569" s="16">
        <v>42750</v>
      </c>
      <c r="J569" s="18" t="s">
        <v>647</v>
      </c>
      <c r="K569" s="18"/>
      <c r="L569" s="30">
        <v>484</v>
      </c>
      <c r="M569" s="30"/>
    </row>
    <row r="570" spans="1:13" ht="45" customHeight="1">
      <c r="A570" s="7" t="s">
        <v>213</v>
      </c>
      <c r="B570" s="31" t="s">
        <v>233</v>
      </c>
      <c r="C570" s="31"/>
      <c r="D570" s="32">
        <f t="shared" si="9"/>
        <v>1</v>
      </c>
      <c r="E570" s="32"/>
      <c r="F570" s="33" t="s">
        <v>28</v>
      </c>
      <c r="G570" s="33"/>
      <c r="H570" s="16">
        <v>42742</v>
      </c>
      <c r="I570" s="16">
        <v>42742</v>
      </c>
      <c r="J570" s="18" t="s">
        <v>647</v>
      </c>
      <c r="K570" s="18"/>
      <c r="L570" s="30">
        <v>484.01</v>
      </c>
      <c r="M570" s="30"/>
    </row>
    <row r="571" spans="1:13" ht="45" customHeight="1">
      <c r="A571" s="7" t="s">
        <v>213</v>
      </c>
      <c r="B571" s="31" t="s">
        <v>906</v>
      </c>
      <c r="C571" s="31"/>
      <c r="D571" s="32">
        <f t="shared" si="9"/>
        <v>1</v>
      </c>
      <c r="E571" s="32"/>
      <c r="F571" s="33" t="s">
        <v>28</v>
      </c>
      <c r="G571" s="33"/>
      <c r="H571" s="16">
        <v>42739</v>
      </c>
      <c r="I571" s="16">
        <v>42739</v>
      </c>
      <c r="J571" s="18" t="s">
        <v>647</v>
      </c>
      <c r="K571" s="18"/>
      <c r="L571" s="30">
        <v>484</v>
      </c>
      <c r="M571" s="30"/>
    </row>
    <row r="572" spans="1:13" ht="45" customHeight="1">
      <c r="A572" s="7" t="s">
        <v>213</v>
      </c>
      <c r="B572" s="31" t="s">
        <v>233</v>
      </c>
      <c r="C572" s="31"/>
      <c r="D572" s="32">
        <f t="shared" si="9"/>
        <v>1</v>
      </c>
      <c r="E572" s="32"/>
      <c r="F572" s="33" t="s">
        <v>28</v>
      </c>
      <c r="G572" s="33"/>
      <c r="H572" s="16">
        <v>42755</v>
      </c>
      <c r="I572" s="16">
        <v>42755</v>
      </c>
      <c r="J572" s="18" t="s">
        <v>647</v>
      </c>
      <c r="K572" s="18"/>
      <c r="L572" s="30">
        <v>118</v>
      </c>
      <c r="M572" s="30"/>
    </row>
    <row r="573" spans="1:13" ht="45" customHeight="1">
      <c r="A573" s="7" t="s">
        <v>213</v>
      </c>
      <c r="B573" s="31" t="s">
        <v>233</v>
      </c>
      <c r="C573" s="31"/>
      <c r="D573" s="32">
        <f t="shared" si="9"/>
        <v>1</v>
      </c>
      <c r="E573" s="32"/>
      <c r="F573" s="33" t="s">
        <v>28</v>
      </c>
      <c r="G573" s="33"/>
      <c r="H573" s="16">
        <v>42748</v>
      </c>
      <c r="I573" s="16">
        <v>42748</v>
      </c>
      <c r="J573" s="18" t="s">
        <v>647</v>
      </c>
      <c r="K573" s="18"/>
      <c r="L573" s="30">
        <v>148.5</v>
      </c>
      <c r="M573" s="30"/>
    </row>
    <row r="574" spans="1:13" ht="45" customHeight="1">
      <c r="A574" s="7" t="s">
        <v>213</v>
      </c>
      <c r="B574" s="31" t="s">
        <v>233</v>
      </c>
      <c r="C574" s="31"/>
      <c r="D574" s="32">
        <f t="shared" si="9"/>
        <v>1</v>
      </c>
      <c r="E574" s="32"/>
      <c r="F574" s="33" t="s">
        <v>28</v>
      </c>
      <c r="G574" s="33"/>
      <c r="H574" s="16">
        <v>42747</v>
      </c>
      <c r="I574" s="16">
        <v>42747</v>
      </c>
      <c r="J574" s="18" t="s">
        <v>647</v>
      </c>
      <c r="K574" s="18"/>
      <c r="L574" s="30">
        <v>98</v>
      </c>
      <c r="M574" s="30"/>
    </row>
    <row r="575" spans="1:13" ht="45" customHeight="1">
      <c r="A575" s="7" t="s">
        <v>213</v>
      </c>
      <c r="B575" s="31" t="s">
        <v>233</v>
      </c>
      <c r="C575" s="31"/>
      <c r="D575" s="32">
        <f t="shared" si="9"/>
        <v>1</v>
      </c>
      <c r="E575" s="32"/>
      <c r="F575" s="33" t="s">
        <v>28</v>
      </c>
      <c r="G575" s="33"/>
      <c r="H575" s="16">
        <v>42753</v>
      </c>
      <c r="I575" s="16">
        <v>42753</v>
      </c>
      <c r="J575" s="18" t="s">
        <v>647</v>
      </c>
      <c r="K575" s="18"/>
      <c r="L575" s="30">
        <v>145</v>
      </c>
      <c r="M575" s="30"/>
    </row>
    <row r="576" spans="1:13" ht="45" customHeight="1">
      <c r="A576" s="7" t="s">
        <v>213</v>
      </c>
      <c r="B576" s="31" t="s">
        <v>233</v>
      </c>
      <c r="C576" s="31"/>
      <c r="D576" s="32">
        <f t="shared" si="9"/>
        <v>1</v>
      </c>
      <c r="E576" s="32"/>
      <c r="F576" s="33" t="s">
        <v>28</v>
      </c>
      <c r="G576" s="33"/>
      <c r="H576" s="16">
        <v>42760</v>
      </c>
      <c r="I576" s="16">
        <v>42760</v>
      </c>
      <c r="J576" s="18" t="s">
        <v>647</v>
      </c>
      <c r="K576" s="18"/>
      <c r="L576" s="30">
        <v>200</v>
      </c>
      <c r="M576" s="30"/>
    </row>
    <row r="577" spans="1:13" ht="45" customHeight="1">
      <c r="A577" s="7" t="s">
        <v>213</v>
      </c>
      <c r="B577" s="31" t="s">
        <v>233</v>
      </c>
      <c r="C577" s="31"/>
      <c r="D577" s="32">
        <f t="shared" si="9"/>
        <v>1</v>
      </c>
      <c r="E577" s="32"/>
      <c r="F577" s="33" t="s">
        <v>28</v>
      </c>
      <c r="G577" s="33"/>
      <c r="H577" s="16">
        <v>42756</v>
      </c>
      <c r="I577" s="16">
        <v>42756</v>
      </c>
      <c r="J577" s="18" t="s">
        <v>647</v>
      </c>
      <c r="K577" s="18"/>
      <c r="L577" s="30">
        <v>156</v>
      </c>
      <c r="M577" s="30"/>
    </row>
    <row r="578" spans="1:13" ht="45" customHeight="1">
      <c r="A578" s="7" t="s">
        <v>213</v>
      </c>
      <c r="B578" s="31" t="s">
        <v>233</v>
      </c>
      <c r="C578" s="31"/>
      <c r="D578" s="32">
        <f t="shared" si="9"/>
        <v>1</v>
      </c>
      <c r="E578" s="32"/>
      <c r="F578" s="33" t="s">
        <v>28</v>
      </c>
      <c r="G578" s="33"/>
      <c r="H578" s="16">
        <v>42750</v>
      </c>
      <c r="I578" s="16">
        <v>42750</v>
      </c>
      <c r="J578" s="18" t="s">
        <v>647</v>
      </c>
      <c r="K578" s="18"/>
      <c r="L578" s="30">
        <v>200</v>
      </c>
      <c r="M578" s="30"/>
    </row>
    <row r="579" spans="1:13" ht="45" customHeight="1">
      <c r="A579" s="7" t="s">
        <v>213</v>
      </c>
      <c r="B579" s="31" t="s">
        <v>233</v>
      </c>
      <c r="C579" s="31"/>
      <c r="D579" s="32">
        <f t="shared" si="9"/>
        <v>1</v>
      </c>
      <c r="E579" s="32"/>
      <c r="F579" s="33" t="s">
        <v>28</v>
      </c>
      <c r="G579" s="33"/>
      <c r="H579" s="16">
        <v>42742</v>
      </c>
      <c r="I579" s="16">
        <v>42742</v>
      </c>
      <c r="J579" s="18" t="s">
        <v>647</v>
      </c>
      <c r="K579" s="18"/>
      <c r="L579" s="30">
        <v>200</v>
      </c>
      <c r="M579" s="30"/>
    </row>
    <row r="580" spans="1:13" ht="45" customHeight="1">
      <c r="A580" s="7" t="s">
        <v>213</v>
      </c>
      <c r="B580" s="31" t="s">
        <v>906</v>
      </c>
      <c r="C580" s="31"/>
      <c r="D580" s="32">
        <f t="shared" si="9"/>
        <v>1</v>
      </c>
      <c r="E580" s="32"/>
      <c r="F580" s="33" t="s">
        <v>28</v>
      </c>
      <c r="G580" s="33"/>
      <c r="H580" s="16">
        <v>42739</v>
      </c>
      <c r="I580" s="16">
        <v>42739</v>
      </c>
      <c r="J580" s="18" t="s">
        <v>647</v>
      </c>
      <c r="K580" s="18"/>
      <c r="L580" s="30">
        <v>217</v>
      </c>
      <c r="M580" s="30"/>
    </row>
    <row r="581" spans="1:13" ht="45" customHeight="1">
      <c r="A581" s="7" t="s">
        <v>213</v>
      </c>
      <c r="B581" s="31" t="s">
        <v>13</v>
      </c>
      <c r="C581" s="31"/>
      <c r="D581" s="32">
        <f t="shared" si="9"/>
        <v>1</v>
      </c>
      <c r="E581" s="32"/>
      <c r="F581" s="33" t="s">
        <v>14</v>
      </c>
      <c r="G581" s="33"/>
      <c r="H581" s="16">
        <v>42739</v>
      </c>
      <c r="I581" s="16">
        <v>42739</v>
      </c>
      <c r="J581" s="18" t="s">
        <v>647</v>
      </c>
      <c r="K581" s="18"/>
      <c r="L581" s="30">
        <v>360</v>
      </c>
      <c r="M581" s="30"/>
    </row>
    <row r="582" spans="1:13" ht="45" customHeight="1">
      <c r="A582" s="7" t="s">
        <v>213</v>
      </c>
      <c r="B582" s="31" t="s">
        <v>907</v>
      </c>
      <c r="C582" s="31"/>
      <c r="D582" s="32">
        <f t="shared" si="9"/>
        <v>1</v>
      </c>
      <c r="E582" s="32"/>
      <c r="F582" s="33" t="s">
        <v>28</v>
      </c>
      <c r="G582" s="33"/>
      <c r="H582" s="16">
        <v>42398</v>
      </c>
      <c r="I582" s="16">
        <v>42398</v>
      </c>
      <c r="J582" s="18" t="s">
        <v>647</v>
      </c>
      <c r="K582" s="18"/>
      <c r="L582" s="30">
        <v>300</v>
      </c>
      <c r="M582" s="30"/>
    </row>
    <row r="583" spans="1:13" ht="45" customHeight="1">
      <c r="A583" s="7" t="s">
        <v>213</v>
      </c>
      <c r="B583" s="31" t="s">
        <v>908</v>
      </c>
      <c r="C583" s="31"/>
      <c r="D583" s="32">
        <f t="shared" si="9"/>
        <v>1</v>
      </c>
      <c r="E583" s="32"/>
      <c r="F583" s="33" t="s">
        <v>28</v>
      </c>
      <c r="G583" s="33"/>
      <c r="H583" s="16">
        <v>42404</v>
      </c>
      <c r="I583" s="16">
        <v>42404</v>
      </c>
      <c r="J583" s="18" t="s">
        <v>647</v>
      </c>
      <c r="K583" s="18"/>
      <c r="L583" s="30">
        <v>493.79</v>
      </c>
      <c r="M583" s="30"/>
    </row>
    <row r="584" spans="1:13" ht="45" customHeight="1">
      <c r="A584" s="7" t="s">
        <v>213</v>
      </c>
      <c r="B584" s="31" t="s">
        <v>908</v>
      </c>
      <c r="C584" s="31"/>
      <c r="D584" s="32">
        <f t="shared" si="9"/>
        <v>1</v>
      </c>
      <c r="E584" s="32"/>
      <c r="F584" s="33" t="s">
        <v>28</v>
      </c>
      <c r="G584" s="33"/>
      <c r="H584" s="16">
        <v>42389</v>
      </c>
      <c r="I584" s="16">
        <v>42389</v>
      </c>
      <c r="J584" s="18" t="s">
        <v>647</v>
      </c>
      <c r="K584" s="18"/>
      <c r="L584" s="30">
        <v>300.01</v>
      </c>
      <c r="M584" s="30"/>
    </row>
    <row r="585" spans="1:13" ht="45" customHeight="1">
      <c r="A585" s="7" t="s">
        <v>213</v>
      </c>
      <c r="B585" s="31" t="s">
        <v>908</v>
      </c>
      <c r="C585" s="31"/>
      <c r="D585" s="32">
        <f t="shared" si="9"/>
        <v>1</v>
      </c>
      <c r="E585" s="32"/>
      <c r="F585" s="33" t="s">
        <v>28</v>
      </c>
      <c r="G585" s="33"/>
      <c r="H585" s="16">
        <v>42402</v>
      </c>
      <c r="I585" s="16">
        <v>42402</v>
      </c>
      <c r="J585" s="18" t="s">
        <v>647</v>
      </c>
      <c r="K585" s="18"/>
      <c r="L585" s="30">
        <v>300.01</v>
      </c>
      <c r="M585" s="30"/>
    </row>
    <row r="586" spans="1:13" ht="45" customHeight="1">
      <c r="A586" s="7" t="s">
        <v>213</v>
      </c>
      <c r="B586" s="31" t="s">
        <v>909</v>
      </c>
      <c r="C586" s="31"/>
      <c r="D586" s="32">
        <f t="shared" si="9"/>
        <v>1</v>
      </c>
      <c r="E586" s="32"/>
      <c r="F586" s="33" t="s">
        <v>28</v>
      </c>
      <c r="G586" s="33"/>
      <c r="H586" s="16">
        <v>42397</v>
      </c>
      <c r="I586" s="16">
        <v>42397</v>
      </c>
      <c r="J586" s="18" t="s">
        <v>647</v>
      </c>
      <c r="K586" s="18"/>
      <c r="L586" s="30">
        <v>199.99</v>
      </c>
      <c r="M586" s="30"/>
    </row>
    <row r="587" spans="1:13" ht="45" customHeight="1">
      <c r="A587" s="7" t="s">
        <v>213</v>
      </c>
      <c r="B587" s="31" t="s">
        <v>910</v>
      </c>
      <c r="C587" s="31"/>
      <c r="D587" s="32">
        <f t="shared" si="9"/>
        <v>1</v>
      </c>
      <c r="E587" s="32"/>
      <c r="F587" s="33" t="s">
        <v>28</v>
      </c>
      <c r="G587" s="33"/>
      <c r="H587" s="16">
        <v>42398</v>
      </c>
      <c r="I587" s="16">
        <v>42398</v>
      </c>
      <c r="J587" s="18" t="s">
        <v>647</v>
      </c>
      <c r="K587" s="18"/>
      <c r="L587" s="30">
        <v>278</v>
      </c>
      <c r="M587" s="30"/>
    </row>
    <row r="588" spans="1:13" ht="45" customHeight="1">
      <c r="A588" s="7" t="s">
        <v>213</v>
      </c>
      <c r="B588" s="31" t="s">
        <v>233</v>
      </c>
      <c r="C588" s="31"/>
      <c r="D588" s="32">
        <f t="shared" si="9"/>
        <v>1</v>
      </c>
      <c r="E588" s="32"/>
      <c r="F588" s="33" t="s">
        <v>28</v>
      </c>
      <c r="G588" s="33"/>
      <c r="H588" s="16">
        <v>42397</v>
      </c>
      <c r="I588" s="16">
        <v>42397</v>
      </c>
      <c r="J588" s="18" t="s">
        <v>647</v>
      </c>
      <c r="K588" s="18"/>
      <c r="L588" s="30">
        <v>414</v>
      </c>
      <c r="M588" s="30"/>
    </row>
    <row r="589" spans="1:13" ht="45" customHeight="1">
      <c r="A589" s="7" t="s">
        <v>213</v>
      </c>
      <c r="B589" s="31" t="s">
        <v>233</v>
      </c>
      <c r="C589" s="31"/>
      <c r="D589" s="32">
        <f t="shared" ref="D589:D652" si="10">C589+1</f>
        <v>1</v>
      </c>
      <c r="E589" s="32"/>
      <c r="F589" s="33" t="s">
        <v>28</v>
      </c>
      <c r="G589" s="33"/>
      <c r="H589" s="16">
        <v>42402</v>
      </c>
      <c r="I589" s="16">
        <v>42402</v>
      </c>
      <c r="J589" s="18" t="s">
        <v>647</v>
      </c>
      <c r="K589" s="18"/>
      <c r="L589" s="30">
        <v>414</v>
      </c>
      <c r="M589" s="30"/>
    </row>
    <row r="590" spans="1:13" ht="45" customHeight="1">
      <c r="A590" s="7" t="s">
        <v>213</v>
      </c>
      <c r="B590" s="31" t="s">
        <v>233</v>
      </c>
      <c r="C590" s="31"/>
      <c r="D590" s="32">
        <f t="shared" si="10"/>
        <v>1</v>
      </c>
      <c r="E590" s="32"/>
      <c r="F590" s="33" t="s">
        <v>28</v>
      </c>
      <c r="G590" s="33"/>
      <c r="H590" s="16">
        <v>42388</v>
      </c>
      <c r="I590" s="16">
        <v>42388</v>
      </c>
      <c r="J590" s="18" t="s">
        <v>647</v>
      </c>
      <c r="K590" s="18"/>
      <c r="L590" s="30">
        <v>414</v>
      </c>
      <c r="M590" s="30"/>
    </row>
    <row r="591" spans="1:13" ht="45" customHeight="1">
      <c r="A591" s="7" t="s">
        <v>213</v>
      </c>
      <c r="B591" s="31" t="s">
        <v>233</v>
      </c>
      <c r="C591" s="31"/>
      <c r="D591" s="32">
        <f t="shared" si="10"/>
        <v>1</v>
      </c>
      <c r="E591" s="32"/>
      <c r="F591" s="33" t="s">
        <v>28</v>
      </c>
      <c r="G591" s="33"/>
      <c r="H591" s="16">
        <v>42398</v>
      </c>
      <c r="I591" s="16">
        <v>42398</v>
      </c>
      <c r="J591" s="18" t="s">
        <v>647</v>
      </c>
      <c r="K591" s="18"/>
      <c r="L591" s="30">
        <v>414</v>
      </c>
      <c r="M591" s="30"/>
    </row>
    <row r="592" spans="1:13" ht="45" customHeight="1">
      <c r="A592" s="7" t="s">
        <v>213</v>
      </c>
      <c r="B592" s="31" t="s">
        <v>233</v>
      </c>
      <c r="C592" s="31"/>
      <c r="D592" s="32">
        <f t="shared" si="10"/>
        <v>1</v>
      </c>
      <c r="E592" s="32"/>
      <c r="F592" s="33" t="s">
        <v>28</v>
      </c>
      <c r="G592" s="33"/>
      <c r="H592" s="16">
        <v>42390</v>
      </c>
      <c r="I592" s="16">
        <v>42390</v>
      </c>
      <c r="J592" s="18" t="s">
        <v>647</v>
      </c>
      <c r="K592" s="18"/>
      <c r="L592" s="30">
        <v>414</v>
      </c>
      <c r="M592" s="30"/>
    </row>
    <row r="593" spans="1:13" ht="45" customHeight="1">
      <c r="A593" s="7" t="s">
        <v>213</v>
      </c>
      <c r="B593" s="31" t="s">
        <v>233</v>
      </c>
      <c r="C593" s="31"/>
      <c r="D593" s="32">
        <f t="shared" si="10"/>
        <v>1</v>
      </c>
      <c r="E593" s="32"/>
      <c r="F593" s="33" t="s">
        <v>28</v>
      </c>
      <c r="G593" s="33"/>
      <c r="H593" s="16">
        <v>42394</v>
      </c>
      <c r="I593" s="16">
        <v>42394</v>
      </c>
      <c r="J593" s="18" t="s">
        <v>647</v>
      </c>
      <c r="K593" s="18"/>
      <c r="L593" s="30">
        <v>414</v>
      </c>
      <c r="M593" s="30"/>
    </row>
    <row r="594" spans="1:13" ht="45" customHeight="1">
      <c r="A594" s="7" t="s">
        <v>213</v>
      </c>
      <c r="B594" s="31" t="s">
        <v>233</v>
      </c>
      <c r="C594" s="31"/>
      <c r="D594" s="32">
        <f t="shared" si="10"/>
        <v>1</v>
      </c>
      <c r="E594" s="32"/>
      <c r="F594" s="33" t="s">
        <v>28</v>
      </c>
      <c r="G594" s="33"/>
      <c r="H594" s="16">
        <v>42396</v>
      </c>
      <c r="I594" s="16">
        <v>42396</v>
      </c>
      <c r="J594" s="18" t="s">
        <v>647</v>
      </c>
      <c r="K594" s="18"/>
      <c r="L594" s="30">
        <v>414</v>
      </c>
      <c r="M594" s="30"/>
    </row>
    <row r="595" spans="1:13" ht="45" customHeight="1">
      <c r="A595" s="7" t="s">
        <v>213</v>
      </c>
      <c r="B595" s="31" t="s">
        <v>233</v>
      </c>
      <c r="C595" s="31"/>
      <c r="D595" s="32">
        <f t="shared" si="10"/>
        <v>1</v>
      </c>
      <c r="E595" s="32"/>
      <c r="F595" s="33" t="s">
        <v>28</v>
      </c>
      <c r="G595" s="33"/>
      <c r="H595" s="16">
        <v>42403</v>
      </c>
      <c r="I595" s="16">
        <v>42403</v>
      </c>
      <c r="J595" s="18" t="s">
        <v>647</v>
      </c>
      <c r="K595" s="18"/>
      <c r="L595" s="30">
        <v>414</v>
      </c>
      <c r="M595" s="30"/>
    </row>
    <row r="596" spans="1:13" ht="45" customHeight="1">
      <c r="A596" s="7" t="s">
        <v>213</v>
      </c>
      <c r="B596" s="31" t="s">
        <v>233</v>
      </c>
      <c r="C596" s="31"/>
      <c r="D596" s="32">
        <f t="shared" si="10"/>
        <v>1</v>
      </c>
      <c r="E596" s="32"/>
      <c r="F596" s="33" t="s">
        <v>28</v>
      </c>
      <c r="G596" s="33"/>
      <c r="H596" s="16">
        <v>42384</v>
      </c>
      <c r="I596" s="16">
        <v>42384</v>
      </c>
      <c r="J596" s="18" t="s">
        <v>647</v>
      </c>
      <c r="K596" s="18"/>
      <c r="L596" s="30">
        <v>414</v>
      </c>
      <c r="M596" s="30"/>
    </row>
    <row r="597" spans="1:13" ht="45" customHeight="1">
      <c r="A597" s="7" t="s">
        <v>213</v>
      </c>
      <c r="B597" s="31" t="s">
        <v>911</v>
      </c>
      <c r="C597" s="31"/>
      <c r="D597" s="32">
        <f t="shared" si="10"/>
        <v>1</v>
      </c>
      <c r="E597" s="32"/>
      <c r="F597" s="33" t="s">
        <v>28</v>
      </c>
      <c r="G597" s="33"/>
      <c r="H597" s="16">
        <v>42395</v>
      </c>
      <c r="I597" s="16">
        <v>42395</v>
      </c>
      <c r="J597" s="18" t="s">
        <v>647</v>
      </c>
      <c r="K597" s="18"/>
      <c r="L597" s="30">
        <v>243</v>
      </c>
      <c r="M597" s="30"/>
    </row>
    <row r="598" spans="1:13" ht="45" customHeight="1">
      <c r="A598" s="7" t="s">
        <v>213</v>
      </c>
      <c r="B598" s="31" t="s">
        <v>233</v>
      </c>
      <c r="C598" s="31"/>
      <c r="D598" s="32">
        <f t="shared" si="10"/>
        <v>1</v>
      </c>
      <c r="E598" s="32"/>
      <c r="F598" s="33" t="s">
        <v>28</v>
      </c>
      <c r="G598" s="33"/>
      <c r="H598" s="16">
        <v>42395</v>
      </c>
      <c r="I598" s="16">
        <v>42395</v>
      </c>
      <c r="J598" s="18" t="s">
        <v>647</v>
      </c>
      <c r="K598" s="18"/>
      <c r="L598" s="30">
        <v>414</v>
      </c>
      <c r="M598" s="30"/>
    </row>
    <row r="599" spans="1:13" ht="45" customHeight="1">
      <c r="A599" s="7" t="s">
        <v>213</v>
      </c>
      <c r="B599" s="31" t="s">
        <v>233</v>
      </c>
      <c r="C599" s="31"/>
      <c r="D599" s="32">
        <f t="shared" si="10"/>
        <v>1</v>
      </c>
      <c r="E599" s="32"/>
      <c r="F599" s="33" t="s">
        <v>28</v>
      </c>
      <c r="G599" s="33"/>
      <c r="H599" s="16">
        <v>42397</v>
      </c>
      <c r="I599" s="16">
        <v>42397</v>
      </c>
      <c r="J599" s="18" t="s">
        <v>647</v>
      </c>
      <c r="K599" s="18"/>
      <c r="L599" s="30">
        <v>118</v>
      </c>
      <c r="M599" s="30"/>
    </row>
    <row r="600" spans="1:13" ht="45" customHeight="1">
      <c r="A600" s="7" t="s">
        <v>213</v>
      </c>
      <c r="B600" s="31" t="s">
        <v>233</v>
      </c>
      <c r="C600" s="31"/>
      <c r="D600" s="32">
        <f t="shared" si="10"/>
        <v>1</v>
      </c>
      <c r="E600" s="32"/>
      <c r="F600" s="33" t="s">
        <v>28</v>
      </c>
      <c r="G600" s="33"/>
      <c r="H600" s="16">
        <v>42402</v>
      </c>
      <c r="I600" s="16">
        <v>42402</v>
      </c>
      <c r="J600" s="18" t="s">
        <v>647</v>
      </c>
      <c r="K600" s="18"/>
      <c r="L600" s="30">
        <v>109.01</v>
      </c>
      <c r="M600" s="30"/>
    </row>
    <row r="601" spans="1:13" ht="45" customHeight="1">
      <c r="A601" s="7" t="s">
        <v>213</v>
      </c>
      <c r="B601" s="31" t="s">
        <v>233</v>
      </c>
      <c r="C601" s="31"/>
      <c r="D601" s="32">
        <f t="shared" si="10"/>
        <v>1</v>
      </c>
      <c r="E601" s="32"/>
      <c r="F601" s="33" t="s">
        <v>28</v>
      </c>
      <c r="G601" s="33"/>
      <c r="H601" s="16">
        <v>42388</v>
      </c>
      <c r="I601" s="16">
        <v>42388</v>
      </c>
      <c r="J601" s="18" t="s">
        <v>647</v>
      </c>
      <c r="K601" s="18"/>
      <c r="L601" s="30">
        <v>133.30000000000001</v>
      </c>
      <c r="M601" s="30"/>
    </row>
    <row r="602" spans="1:13" ht="45" customHeight="1">
      <c r="A602" s="7" t="s">
        <v>213</v>
      </c>
      <c r="B602" s="31" t="s">
        <v>233</v>
      </c>
      <c r="C602" s="31"/>
      <c r="D602" s="32">
        <f t="shared" si="10"/>
        <v>1</v>
      </c>
      <c r="E602" s="32"/>
      <c r="F602" s="33" t="s">
        <v>28</v>
      </c>
      <c r="G602" s="33"/>
      <c r="H602" s="16">
        <v>42398</v>
      </c>
      <c r="I602" s="16">
        <v>42398</v>
      </c>
      <c r="J602" s="18" t="s">
        <v>647</v>
      </c>
      <c r="K602" s="18"/>
      <c r="L602" s="30">
        <v>166.4</v>
      </c>
      <c r="M602" s="30"/>
    </row>
    <row r="603" spans="1:13" ht="45" customHeight="1">
      <c r="A603" s="7" t="s">
        <v>213</v>
      </c>
      <c r="B603" s="31" t="s">
        <v>233</v>
      </c>
      <c r="C603" s="31"/>
      <c r="D603" s="32">
        <f t="shared" si="10"/>
        <v>1</v>
      </c>
      <c r="E603" s="32"/>
      <c r="F603" s="33" t="s">
        <v>28</v>
      </c>
      <c r="G603" s="33"/>
      <c r="H603" s="16">
        <v>42390</v>
      </c>
      <c r="I603" s="16">
        <v>42390</v>
      </c>
      <c r="J603" s="18" t="s">
        <v>647</v>
      </c>
      <c r="K603" s="18"/>
      <c r="L603" s="30">
        <v>213</v>
      </c>
      <c r="M603" s="30"/>
    </row>
    <row r="604" spans="1:13" ht="45" customHeight="1">
      <c r="A604" s="7" t="s">
        <v>213</v>
      </c>
      <c r="B604" s="31" t="s">
        <v>233</v>
      </c>
      <c r="C604" s="31"/>
      <c r="D604" s="32">
        <f t="shared" si="10"/>
        <v>1</v>
      </c>
      <c r="E604" s="32"/>
      <c r="F604" s="33" t="s">
        <v>28</v>
      </c>
      <c r="G604" s="33"/>
      <c r="H604" s="16">
        <v>42394</v>
      </c>
      <c r="I604" s="16">
        <v>42394</v>
      </c>
      <c r="J604" s="18" t="s">
        <v>647</v>
      </c>
      <c r="K604" s="18"/>
      <c r="L604" s="30">
        <v>210</v>
      </c>
      <c r="M604" s="30"/>
    </row>
    <row r="605" spans="1:13" ht="45" customHeight="1">
      <c r="A605" s="7" t="s">
        <v>213</v>
      </c>
      <c r="B605" s="31" t="s">
        <v>233</v>
      </c>
      <c r="C605" s="31"/>
      <c r="D605" s="32">
        <f t="shared" si="10"/>
        <v>1</v>
      </c>
      <c r="E605" s="32"/>
      <c r="F605" s="33" t="s">
        <v>28</v>
      </c>
      <c r="G605" s="33"/>
      <c r="H605" s="16">
        <v>42396</v>
      </c>
      <c r="I605" s="16">
        <v>42396</v>
      </c>
      <c r="J605" s="18" t="s">
        <v>647</v>
      </c>
      <c r="K605" s="18"/>
      <c r="L605" s="30">
        <v>160.1</v>
      </c>
      <c r="M605" s="30"/>
    </row>
    <row r="606" spans="1:13" ht="45" customHeight="1">
      <c r="A606" s="7" t="s">
        <v>213</v>
      </c>
      <c r="B606" s="31" t="s">
        <v>233</v>
      </c>
      <c r="C606" s="31"/>
      <c r="D606" s="32">
        <f t="shared" si="10"/>
        <v>1</v>
      </c>
      <c r="E606" s="32"/>
      <c r="F606" s="33" t="s">
        <v>28</v>
      </c>
      <c r="G606" s="33"/>
      <c r="H606" s="16">
        <v>42403</v>
      </c>
      <c r="I606" s="16">
        <v>42403</v>
      </c>
      <c r="J606" s="18" t="s">
        <v>647</v>
      </c>
      <c r="K606" s="18"/>
      <c r="L606" s="30">
        <v>169.2</v>
      </c>
      <c r="M606" s="30"/>
    </row>
    <row r="607" spans="1:13" ht="45" customHeight="1">
      <c r="A607" s="7" t="s">
        <v>213</v>
      </c>
      <c r="B607" s="31" t="s">
        <v>233</v>
      </c>
      <c r="C607" s="31"/>
      <c r="D607" s="32">
        <f t="shared" si="10"/>
        <v>1</v>
      </c>
      <c r="E607" s="32"/>
      <c r="F607" s="33" t="s">
        <v>28</v>
      </c>
      <c r="G607" s="33"/>
      <c r="H607" s="16">
        <v>42384</v>
      </c>
      <c r="I607" s="16">
        <v>42384</v>
      </c>
      <c r="J607" s="18" t="s">
        <v>647</v>
      </c>
      <c r="K607" s="18"/>
      <c r="L607" s="30">
        <v>1.1599999999999999</v>
      </c>
      <c r="M607" s="30"/>
    </row>
    <row r="608" spans="1:13" ht="45" customHeight="1">
      <c r="A608" s="7" t="s">
        <v>213</v>
      </c>
      <c r="B608" s="31" t="s">
        <v>233</v>
      </c>
      <c r="C608" s="31"/>
      <c r="D608" s="32">
        <f t="shared" si="10"/>
        <v>1</v>
      </c>
      <c r="E608" s="32"/>
      <c r="F608" s="33" t="s">
        <v>28</v>
      </c>
      <c r="G608" s="33"/>
      <c r="H608" s="16">
        <v>42395</v>
      </c>
      <c r="I608" s="16">
        <v>42395</v>
      </c>
      <c r="J608" s="18" t="s">
        <v>647</v>
      </c>
      <c r="K608" s="18"/>
      <c r="L608" s="30">
        <v>131</v>
      </c>
      <c r="M608" s="30"/>
    </row>
    <row r="609" spans="1:13" ht="45" customHeight="1">
      <c r="A609" s="7" t="s">
        <v>213</v>
      </c>
      <c r="B609" s="31" t="s">
        <v>912</v>
      </c>
      <c r="C609" s="31"/>
      <c r="D609" s="32">
        <f t="shared" si="10"/>
        <v>1</v>
      </c>
      <c r="E609" s="32"/>
      <c r="F609" s="33" t="s">
        <v>28</v>
      </c>
      <c r="G609" s="33"/>
      <c r="H609" s="16">
        <v>42415</v>
      </c>
      <c r="I609" s="16">
        <v>42415</v>
      </c>
      <c r="J609" s="18" t="s">
        <v>647</v>
      </c>
      <c r="K609" s="18"/>
      <c r="L609" s="30">
        <v>403.01</v>
      </c>
      <c r="M609" s="30"/>
    </row>
    <row r="610" spans="1:13" ht="45" customHeight="1">
      <c r="A610" s="7" t="s">
        <v>213</v>
      </c>
      <c r="B610" s="31" t="s">
        <v>913</v>
      </c>
      <c r="C610" s="31"/>
      <c r="D610" s="32">
        <f t="shared" si="10"/>
        <v>1</v>
      </c>
      <c r="E610" s="32"/>
      <c r="F610" s="33" t="s">
        <v>28</v>
      </c>
      <c r="G610" s="33"/>
      <c r="H610" s="16">
        <v>42405</v>
      </c>
      <c r="I610" s="16">
        <v>42405</v>
      </c>
      <c r="J610" s="18" t="s">
        <v>647</v>
      </c>
      <c r="K610" s="18"/>
      <c r="L610" s="30">
        <v>300</v>
      </c>
      <c r="M610" s="30"/>
    </row>
    <row r="611" spans="1:13" ht="45" customHeight="1">
      <c r="A611" s="7" t="s">
        <v>213</v>
      </c>
      <c r="B611" s="31" t="s">
        <v>233</v>
      </c>
      <c r="C611" s="31"/>
      <c r="D611" s="32">
        <f t="shared" si="10"/>
        <v>1</v>
      </c>
      <c r="E611" s="32"/>
      <c r="F611" s="33" t="s">
        <v>28</v>
      </c>
      <c r="G611" s="33"/>
      <c r="H611" s="16">
        <v>42412</v>
      </c>
      <c r="I611" s="16">
        <v>42412</v>
      </c>
      <c r="J611" s="18" t="s">
        <v>647</v>
      </c>
      <c r="K611" s="18"/>
      <c r="L611" s="30">
        <v>406</v>
      </c>
      <c r="M611" s="30"/>
    </row>
    <row r="612" spans="1:13" ht="45" customHeight="1">
      <c r="A612" s="7" t="s">
        <v>213</v>
      </c>
      <c r="B612" s="31" t="s">
        <v>914</v>
      </c>
      <c r="C612" s="31"/>
      <c r="D612" s="32">
        <f t="shared" si="10"/>
        <v>1</v>
      </c>
      <c r="E612" s="32"/>
      <c r="F612" s="33" t="s">
        <v>28</v>
      </c>
      <c r="G612" s="33"/>
      <c r="H612" s="16">
        <v>42416</v>
      </c>
      <c r="I612" s="16">
        <v>42416</v>
      </c>
      <c r="J612" s="18" t="s">
        <v>647</v>
      </c>
      <c r="K612" s="18"/>
      <c r="L612" s="30">
        <v>444.01</v>
      </c>
      <c r="M612" s="30"/>
    </row>
    <row r="613" spans="1:13" ht="45" customHeight="1">
      <c r="A613" s="7" t="s">
        <v>213</v>
      </c>
      <c r="B613" s="31" t="s">
        <v>915</v>
      </c>
      <c r="C613" s="31"/>
      <c r="D613" s="32">
        <f t="shared" si="10"/>
        <v>1</v>
      </c>
      <c r="E613" s="32"/>
      <c r="F613" s="33" t="s">
        <v>28</v>
      </c>
      <c r="G613" s="33"/>
      <c r="H613" s="16">
        <v>42417</v>
      </c>
      <c r="I613" s="16">
        <v>42417</v>
      </c>
      <c r="J613" s="18" t="s">
        <v>647</v>
      </c>
      <c r="K613" s="18"/>
      <c r="L613" s="30">
        <v>350.02</v>
      </c>
      <c r="M613" s="30"/>
    </row>
    <row r="614" spans="1:13" ht="45" customHeight="1">
      <c r="A614" s="7" t="s">
        <v>213</v>
      </c>
      <c r="B614" s="31" t="s">
        <v>916</v>
      </c>
      <c r="C614" s="31"/>
      <c r="D614" s="32">
        <f t="shared" si="10"/>
        <v>1</v>
      </c>
      <c r="E614" s="32"/>
      <c r="F614" s="33" t="s">
        <v>28</v>
      </c>
      <c r="G614" s="33"/>
      <c r="H614" s="16">
        <v>42412</v>
      </c>
      <c r="I614" s="16">
        <v>42412</v>
      </c>
      <c r="J614" s="18" t="s">
        <v>647</v>
      </c>
      <c r="K614" s="18"/>
      <c r="L614" s="30">
        <v>278</v>
      </c>
      <c r="M614" s="30"/>
    </row>
    <row r="615" spans="1:13" ht="45" customHeight="1">
      <c r="A615" s="7" t="s">
        <v>213</v>
      </c>
      <c r="B615" s="31" t="s">
        <v>917</v>
      </c>
      <c r="C615" s="31"/>
      <c r="D615" s="32">
        <f t="shared" si="10"/>
        <v>1</v>
      </c>
      <c r="E615" s="32"/>
      <c r="F615" s="33" t="s">
        <v>28</v>
      </c>
      <c r="G615" s="33"/>
      <c r="H615" s="16">
        <v>42397</v>
      </c>
      <c r="I615" s="16">
        <v>42397</v>
      </c>
      <c r="J615" s="18" t="s">
        <v>647</v>
      </c>
      <c r="K615" s="18"/>
      <c r="L615" s="30">
        <v>563.13</v>
      </c>
      <c r="M615" s="30"/>
    </row>
    <row r="616" spans="1:13" ht="45" customHeight="1">
      <c r="A616" s="7" t="s">
        <v>213</v>
      </c>
      <c r="B616" s="31" t="s">
        <v>918</v>
      </c>
      <c r="C616" s="31"/>
      <c r="D616" s="32">
        <f t="shared" si="10"/>
        <v>1</v>
      </c>
      <c r="E616" s="32"/>
      <c r="F616" s="33" t="s">
        <v>28</v>
      </c>
      <c r="G616" s="33"/>
      <c r="H616" s="16">
        <v>42412</v>
      </c>
      <c r="I616" s="16">
        <v>42412</v>
      </c>
      <c r="J616" s="18" t="s">
        <v>647</v>
      </c>
      <c r="K616" s="18"/>
      <c r="L616" s="30">
        <v>253</v>
      </c>
      <c r="M616" s="30"/>
    </row>
    <row r="617" spans="1:13" ht="45" customHeight="1">
      <c r="A617" s="7" t="s">
        <v>213</v>
      </c>
      <c r="B617" s="31" t="s">
        <v>919</v>
      </c>
      <c r="C617" s="31"/>
      <c r="D617" s="32">
        <f t="shared" si="10"/>
        <v>1</v>
      </c>
      <c r="E617" s="32"/>
      <c r="F617" s="33" t="s">
        <v>11</v>
      </c>
      <c r="G617" s="33"/>
      <c r="H617" s="16">
        <v>42416</v>
      </c>
      <c r="I617" s="16">
        <v>42416</v>
      </c>
      <c r="J617" s="18" t="s">
        <v>647</v>
      </c>
      <c r="K617" s="18"/>
      <c r="L617" s="30">
        <v>1830</v>
      </c>
      <c r="M617" s="30"/>
    </row>
    <row r="618" spans="1:13" ht="45" customHeight="1">
      <c r="A618" s="7" t="s">
        <v>213</v>
      </c>
      <c r="B618" s="31" t="s">
        <v>233</v>
      </c>
      <c r="C618" s="31"/>
      <c r="D618" s="32">
        <f t="shared" si="10"/>
        <v>1</v>
      </c>
      <c r="E618" s="32"/>
      <c r="F618" s="33" t="s">
        <v>28</v>
      </c>
      <c r="G618" s="33"/>
      <c r="H618" s="16">
        <v>42411</v>
      </c>
      <c r="I618" s="16">
        <v>42411</v>
      </c>
      <c r="J618" s="18" t="s">
        <v>647</v>
      </c>
      <c r="K618" s="18"/>
      <c r="L618" s="30">
        <v>414</v>
      </c>
      <c r="M618" s="30"/>
    </row>
    <row r="619" spans="1:13" ht="45" customHeight="1">
      <c r="A619" s="7" t="s">
        <v>213</v>
      </c>
      <c r="B619" s="31" t="s">
        <v>233</v>
      </c>
      <c r="C619" s="31"/>
      <c r="D619" s="32">
        <f t="shared" si="10"/>
        <v>1</v>
      </c>
      <c r="E619" s="32"/>
      <c r="F619" s="33" t="s">
        <v>28</v>
      </c>
      <c r="G619" s="33"/>
      <c r="H619" s="16">
        <v>42412</v>
      </c>
      <c r="I619" s="16">
        <v>42412</v>
      </c>
      <c r="J619" s="18" t="s">
        <v>647</v>
      </c>
      <c r="K619" s="18"/>
      <c r="L619" s="30">
        <v>200</v>
      </c>
      <c r="M619" s="30"/>
    </row>
    <row r="620" spans="1:13" ht="45" customHeight="1">
      <c r="A620" s="7" t="s">
        <v>213</v>
      </c>
      <c r="B620" s="31" t="s">
        <v>918</v>
      </c>
      <c r="C620" s="31"/>
      <c r="D620" s="32">
        <f t="shared" si="10"/>
        <v>1</v>
      </c>
      <c r="E620" s="32"/>
      <c r="F620" s="33" t="s">
        <v>28</v>
      </c>
      <c r="G620" s="33"/>
      <c r="H620" s="16">
        <v>42412</v>
      </c>
      <c r="I620" s="16">
        <v>42412</v>
      </c>
      <c r="J620" s="18" t="s">
        <v>647</v>
      </c>
      <c r="K620" s="18"/>
      <c r="L620" s="30">
        <v>212</v>
      </c>
      <c r="M620" s="30"/>
    </row>
    <row r="621" spans="1:13" ht="45" customHeight="1">
      <c r="A621" s="7" t="s">
        <v>213</v>
      </c>
      <c r="B621" s="31" t="s">
        <v>919</v>
      </c>
      <c r="C621" s="31"/>
      <c r="D621" s="32">
        <f t="shared" si="10"/>
        <v>1</v>
      </c>
      <c r="E621" s="32"/>
      <c r="F621" s="33" t="s">
        <v>11</v>
      </c>
      <c r="G621" s="33"/>
      <c r="H621" s="16">
        <v>42416</v>
      </c>
      <c r="I621" s="16">
        <v>42416</v>
      </c>
      <c r="J621" s="18" t="s">
        <v>647</v>
      </c>
      <c r="K621" s="18"/>
      <c r="L621" s="30">
        <v>280</v>
      </c>
      <c r="M621" s="30"/>
    </row>
    <row r="622" spans="1:13" ht="45" customHeight="1">
      <c r="A622" s="7" t="s">
        <v>213</v>
      </c>
      <c r="B622" s="31" t="s">
        <v>233</v>
      </c>
      <c r="C622" s="31"/>
      <c r="D622" s="32">
        <f t="shared" si="10"/>
        <v>1</v>
      </c>
      <c r="E622" s="32"/>
      <c r="F622" s="33" t="s">
        <v>28</v>
      </c>
      <c r="G622" s="33"/>
      <c r="H622" s="16">
        <v>42411</v>
      </c>
      <c r="I622" s="16">
        <v>42411</v>
      </c>
      <c r="J622" s="18" t="s">
        <v>647</v>
      </c>
      <c r="K622" s="18"/>
      <c r="L622" s="30">
        <v>131.6</v>
      </c>
      <c r="M622" s="30"/>
    </row>
    <row r="623" spans="1:13" ht="45" customHeight="1">
      <c r="A623" s="7" t="s">
        <v>213</v>
      </c>
      <c r="B623" s="31" t="s">
        <v>13</v>
      </c>
      <c r="C623" s="31"/>
      <c r="D623" s="32">
        <f t="shared" si="10"/>
        <v>1</v>
      </c>
      <c r="E623" s="32"/>
      <c r="F623" s="33" t="s">
        <v>14</v>
      </c>
      <c r="G623" s="33"/>
      <c r="H623" s="16">
        <v>42411</v>
      </c>
      <c r="I623" s="16">
        <v>42411</v>
      </c>
      <c r="J623" s="18" t="s">
        <v>647</v>
      </c>
      <c r="K623" s="18"/>
      <c r="L623" s="30">
        <v>960</v>
      </c>
      <c r="M623" s="30"/>
    </row>
    <row r="624" spans="1:13" ht="45" customHeight="1">
      <c r="A624" s="7" t="s">
        <v>213</v>
      </c>
      <c r="B624" s="31" t="s">
        <v>920</v>
      </c>
      <c r="C624" s="31"/>
      <c r="D624" s="32">
        <f t="shared" si="10"/>
        <v>1</v>
      </c>
      <c r="E624" s="32"/>
      <c r="F624" s="33" t="s">
        <v>28</v>
      </c>
      <c r="G624" s="33"/>
      <c r="H624" s="16">
        <v>42424</v>
      </c>
      <c r="I624" s="16">
        <v>42424</v>
      </c>
      <c r="J624" s="18" t="s">
        <v>647</v>
      </c>
      <c r="K624" s="18"/>
      <c r="L624" s="30">
        <v>588.53</v>
      </c>
      <c r="M624" s="30"/>
    </row>
    <row r="625" spans="1:13" ht="45" customHeight="1">
      <c r="A625" s="7" t="s">
        <v>213</v>
      </c>
      <c r="B625" s="31" t="s">
        <v>921</v>
      </c>
      <c r="C625" s="31"/>
      <c r="D625" s="32">
        <f t="shared" si="10"/>
        <v>1</v>
      </c>
      <c r="E625" s="32"/>
      <c r="F625" s="33" t="s">
        <v>28</v>
      </c>
      <c r="G625" s="33"/>
      <c r="H625" s="16">
        <v>42426</v>
      </c>
      <c r="I625" s="16">
        <v>42426</v>
      </c>
      <c r="J625" s="18" t="s">
        <v>647</v>
      </c>
      <c r="K625" s="18"/>
      <c r="L625" s="30">
        <v>594</v>
      </c>
      <c r="M625" s="30"/>
    </row>
    <row r="626" spans="1:13" ht="45" customHeight="1">
      <c r="A626" s="7" t="s">
        <v>213</v>
      </c>
      <c r="B626" s="31" t="s">
        <v>921</v>
      </c>
      <c r="C626" s="31"/>
      <c r="D626" s="32">
        <f t="shared" si="10"/>
        <v>1</v>
      </c>
      <c r="E626" s="32"/>
      <c r="F626" s="33" t="s">
        <v>28</v>
      </c>
      <c r="G626" s="33"/>
      <c r="H626" s="16">
        <v>42432</v>
      </c>
      <c r="I626" s="16">
        <v>42432</v>
      </c>
      <c r="J626" s="18" t="s">
        <v>647</v>
      </c>
      <c r="K626" s="18"/>
      <c r="L626" s="30">
        <v>414</v>
      </c>
      <c r="M626" s="30"/>
    </row>
    <row r="627" spans="1:13" ht="45" customHeight="1">
      <c r="A627" s="7" t="s">
        <v>213</v>
      </c>
      <c r="B627" s="31" t="s">
        <v>922</v>
      </c>
      <c r="C627" s="31"/>
      <c r="D627" s="32">
        <f t="shared" si="10"/>
        <v>1</v>
      </c>
      <c r="E627" s="32"/>
      <c r="F627" s="33" t="s">
        <v>28</v>
      </c>
      <c r="G627" s="33"/>
      <c r="H627" s="16">
        <v>42430</v>
      </c>
      <c r="I627" s="16">
        <v>42430</v>
      </c>
      <c r="J627" s="18" t="s">
        <v>647</v>
      </c>
      <c r="K627" s="18"/>
      <c r="L627" s="30">
        <v>414</v>
      </c>
      <c r="M627" s="30"/>
    </row>
    <row r="628" spans="1:13" ht="45" customHeight="1">
      <c r="A628" s="7" t="s">
        <v>213</v>
      </c>
      <c r="B628" s="31" t="s">
        <v>922</v>
      </c>
      <c r="C628" s="31"/>
      <c r="D628" s="32">
        <f t="shared" si="10"/>
        <v>1</v>
      </c>
      <c r="E628" s="32"/>
      <c r="F628" s="33" t="s">
        <v>28</v>
      </c>
      <c r="G628" s="33"/>
      <c r="H628" s="16">
        <v>42431</v>
      </c>
      <c r="I628" s="16">
        <v>42431</v>
      </c>
      <c r="J628" s="18" t="s">
        <v>647</v>
      </c>
      <c r="K628" s="18"/>
      <c r="L628" s="30">
        <v>406</v>
      </c>
      <c r="M628" s="30"/>
    </row>
    <row r="629" spans="1:13" ht="45" customHeight="1">
      <c r="A629" s="7" t="s">
        <v>213</v>
      </c>
      <c r="B629" s="31" t="s">
        <v>922</v>
      </c>
      <c r="C629" s="31"/>
      <c r="D629" s="32">
        <f t="shared" si="10"/>
        <v>1</v>
      </c>
      <c r="E629" s="32"/>
      <c r="F629" s="33" t="s">
        <v>28</v>
      </c>
      <c r="G629" s="33"/>
      <c r="H629" s="16">
        <v>42429</v>
      </c>
      <c r="I629" s="16">
        <v>42429</v>
      </c>
      <c r="J629" s="18" t="s">
        <v>647</v>
      </c>
      <c r="K629" s="18"/>
      <c r="L629" s="30">
        <v>278</v>
      </c>
      <c r="M629" s="30"/>
    </row>
    <row r="630" spans="1:13" ht="45" customHeight="1">
      <c r="A630" s="7" t="s">
        <v>213</v>
      </c>
      <c r="B630" s="31" t="s">
        <v>923</v>
      </c>
      <c r="C630" s="31"/>
      <c r="D630" s="32">
        <f t="shared" si="10"/>
        <v>1</v>
      </c>
      <c r="E630" s="32"/>
      <c r="F630" s="33" t="s">
        <v>28</v>
      </c>
      <c r="G630" s="33"/>
      <c r="H630" s="16">
        <v>42419</v>
      </c>
      <c r="I630" s="16">
        <v>42419</v>
      </c>
      <c r="J630" s="18" t="s">
        <v>647</v>
      </c>
      <c r="K630" s="18"/>
      <c r="L630" s="30">
        <v>282</v>
      </c>
      <c r="M630" s="30"/>
    </row>
    <row r="631" spans="1:13" ht="45" customHeight="1">
      <c r="A631" s="7" t="s">
        <v>213</v>
      </c>
      <c r="B631" s="31" t="s">
        <v>924</v>
      </c>
      <c r="C631" s="31"/>
      <c r="D631" s="32">
        <f t="shared" si="10"/>
        <v>1</v>
      </c>
      <c r="E631" s="32"/>
      <c r="F631" s="33" t="s">
        <v>28</v>
      </c>
      <c r="G631" s="33"/>
      <c r="H631" s="16">
        <v>42424</v>
      </c>
      <c r="I631" s="16">
        <v>42424</v>
      </c>
      <c r="J631" s="18" t="s">
        <v>647</v>
      </c>
      <c r="K631" s="18"/>
      <c r="L631" s="30">
        <v>406</v>
      </c>
      <c r="M631" s="30"/>
    </row>
    <row r="632" spans="1:13" ht="45" customHeight="1">
      <c r="A632" s="7" t="s">
        <v>213</v>
      </c>
      <c r="B632" s="31" t="s">
        <v>925</v>
      </c>
      <c r="C632" s="31"/>
      <c r="D632" s="32">
        <f t="shared" si="10"/>
        <v>1</v>
      </c>
      <c r="E632" s="32"/>
      <c r="F632" s="33" t="s">
        <v>28</v>
      </c>
      <c r="G632" s="33"/>
      <c r="H632" s="16">
        <v>42418</v>
      </c>
      <c r="I632" s="16">
        <v>42418</v>
      </c>
      <c r="J632" s="18" t="s">
        <v>647</v>
      </c>
      <c r="K632" s="18"/>
      <c r="L632" s="30">
        <v>414</v>
      </c>
      <c r="M632" s="30"/>
    </row>
    <row r="633" spans="1:13" ht="45" customHeight="1">
      <c r="A633" s="7" t="s">
        <v>213</v>
      </c>
      <c r="B633" s="31" t="s">
        <v>925</v>
      </c>
      <c r="C633" s="31"/>
      <c r="D633" s="32">
        <f t="shared" si="10"/>
        <v>1</v>
      </c>
      <c r="E633" s="32"/>
      <c r="F633" s="33" t="s">
        <v>28</v>
      </c>
      <c r="G633" s="33"/>
      <c r="H633" s="16">
        <v>42404</v>
      </c>
      <c r="I633" s="16">
        <v>42404</v>
      </c>
      <c r="J633" s="18" t="s">
        <v>647</v>
      </c>
      <c r="K633" s="18"/>
      <c r="L633" s="30">
        <v>414</v>
      </c>
      <c r="M633" s="30"/>
    </row>
    <row r="634" spans="1:13" ht="45" customHeight="1">
      <c r="A634" s="7" t="s">
        <v>213</v>
      </c>
      <c r="B634" s="31" t="s">
        <v>921</v>
      </c>
      <c r="C634" s="31"/>
      <c r="D634" s="32">
        <f t="shared" si="10"/>
        <v>1</v>
      </c>
      <c r="E634" s="32"/>
      <c r="F634" s="33" t="s">
        <v>28</v>
      </c>
      <c r="G634" s="33"/>
      <c r="H634" s="16">
        <v>42432</v>
      </c>
      <c r="I634" s="16">
        <v>42432</v>
      </c>
      <c r="J634" s="18" t="s">
        <v>647</v>
      </c>
      <c r="K634" s="18"/>
      <c r="L634" s="30">
        <v>126</v>
      </c>
      <c r="M634" s="30"/>
    </row>
    <row r="635" spans="1:13" ht="45" customHeight="1">
      <c r="A635" s="7" t="s">
        <v>213</v>
      </c>
      <c r="B635" s="31" t="s">
        <v>922</v>
      </c>
      <c r="C635" s="31"/>
      <c r="D635" s="32">
        <f t="shared" si="10"/>
        <v>1</v>
      </c>
      <c r="E635" s="32"/>
      <c r="F635" s="33" t="s">
        <v>28</v>
      </c>
      <c r="G635" s="33"/>
      <c r="H635" s="16">
        <v>42430</v>
      </c>
      <c r="I635" s="16">
        <v>42430</v>
      </c>
      <c r="J635" s="18" t="s">
        <v>647</v>
      </c>
      <c r="K635" s="18"/>
      <c r="L635" s="30">
        <v>192</v>
      </c>
      <c r="M635" s="30"/>
    </row>
    <row r="636" spans="1:13" ht="45" customHeight="1">
      <c r="A636" s="7" t="s">
        <v>213</v>
      </c>
      <c r="B636" s="31" t="s">
        <v>922</v>
      </c>
      <c r="C636" s="31"/>
      <c r="D636" s="32">
        <f t="shared" si="10"/>
        <v>1</v>
      </c>
      <c r="E636" s="32"/>
      <c r="F636" s="33" t="s">
        <v>28</v>
      </c>
      <c r="G636" s="33"/>
      <c r="H636" s="16">
        <v>42431</v>
      </c>
      <c r="I636" s="16">
        <v>42431</v>
      </c>
      <c r="J636" s="18" t="s">
        <v>647</v>
      </c>
      <c r="K636" s="18"/>
      <c r="L636" s="30">
        <v>220</v>
      </c>
      <c r="M636" s="30"/>
    </row>
    <row r="637" spans="1:13" ht="45" customHeight="1">
      <c r="A637" s="7" t="s">
        <v>213</v>
      </c>
      <c r="B637" s="31" t="s">
        <v>924</v>
      </c>
      <c r="C637" s="31"/>
      <c r="D637" s="32">
        <f t="shared" si="10"/>
        <v>1</v>
      </c>
      <c r="E637" s="32"/>
      <c r="F637" s="33" t="s">
        <v>28</v>
      </c>
      <c r="G637" s="33"/>
      <c r="H637" s="16">
        <v>42424</v>
      </c>
      <c r="I637" s="16">
        <v>42424</v>
      </c>
      <c r="J637" s="18" t="s">
        <v>647</v>
      </c>
      <c r="K637" s="18"/>
      <c r="L637" s="30">
        <v>165</v>
      </c>
      <c r="M637" s="30"/>
    </row>
    <row r="638" spans="1:13" ht="45" customHeight="1">
      <c r="A638" s="7" t="s">
        <v>213</v>
      </c>
      <c r="B638" s="31" t="s">
        <v>925</v>
      </c>
      <c r="C638" s="31"/>
      <c r="D638" s="32">
        <f t="shared" si="10"/>
        <v>1</v>
      </c>
      <c r="E638" s="32"/>
      <c r="F638" s="33" t="s">
        <v>28</v>
      </c>
      <c r="G638" s="33"/>
      <c r="H638" s="16">
        <v>42418</v>
      </c>
      <c r="I638" s="16">
        <v>42418</v>
      </c>
      <c r="J638" s="18" t="s">
        <v>647</v>
      </c>
      <c r="K638" s="18"/>
      <c r="L638" s="30">
        <v>128</v>
      </c>
      <c r="M638" s="30"/>
    </row>
    <row r="639" spans="1:13" ht="45" customHeight="1">
      <c r="A639" s="7" t="s">
        <v>213</v>
      </c>
      <c r="B639" s="31" t="s">
        <v>923</v>
      </c>
      <c r="C639" s="31"/>
      <c r="D639" s="32">
        <f t="shared" si="10"/>
        <v>1</v>
      </c>
      <c r="E639" s="32"/>
      <c r="F639" s="33" t="s">
        <v>28</v>
      </c>
      <c r="G639" s="33"/>
      <c r="H639" s="16">
        <v>42419</v>
      </c>
      <c r="I639" s="16">
        <v>42419</v>
      </c>
      <c r="J639" s="18" t="s">
        <v>647</v>
      </c>
      <c r="K639" s="18"/>
      <c r="L639" s="30">
        <v>169</v>
      </c>
      <c r="M639" s="30"/>
    </row>
    <row r="640" spans="1:13" ht="45" customHeight="1">
      <c r="A640" s="7" t="s">
        <v>213</v>
      </c>
      <c r="B640" s="31" t="s">
        <v>925</v>
      </c>
      <c r="C640" s="31"/>
      <c r="D640" s="32">
        <f t="shared" si="10"/>
        <v>1</v>
      </c>
      <c r="E640" s="32"/>
      <c r="F640" s="33" t="s">
        <v>28</v>
      </c>
      <c r="G640" s="33"/>
      <c r="H640" s="16">
        <v>42404</v>
      </c>
      <c r="I640" s="16">
        <v>42404</v>
      </c>
      <c r="J640" s="18" t="s">
        <v>647</v>
      </c>
      <c r="K640" s="18"/>
      <c r="L640" s="30">
        <v>109</v>
      </c>
      <c r="M640" s="30"/>
    </row>
    <row r="641" spans="1:13" ht="45" customHeight="1">
      <c r="A641" s="7" t="s">
        <v>213</v>
      </c>
      <c r="B641" s="31" t="s">
        <v>13</v>
      </c>
      <c r="C641" s="31"/>
      <c r="D641" s="32">
        <f t="shared" si="10"/>
        <v>1</v>
      </c>
      <c r="E641" s="32"/>
      <c r="F641" s="33" t="s">
        <v>14</v>
      </c>
      <c r="G641" s="33"/>
      <c r="H641" s="16">
        <v>42404</v>
      </c>
      <c r="I641" s="16">
        <v>42404</v>
      </c>
      <c r="J641" s="18" t="s">
        <v>647</v>
      </c>
      <c r="K641" s="18"/>
      <c r="L641" s="30">
        <v>700</v>
      </c>
      <c r="M641" s="30"/>
    </row>
    <row r="642" spans="1:13" ht="45" customHeight="1">
      <c r="A642" s="7" t="s">
        <v>213</v>
      </c>
      <c r="B642" s="31" t="s">
        <v>926</v>
      </c>
      <c r="C642" s="31"/>
      <c r="D642" s="32">
        <f t="shared" si="10"/>
        <v>1</v>
      </c>
      <c r="E642" s="32"/>
      <c r="F642" s="33" t="s">
        <v>28</v>
      </c>
      <c r="G642" s="33"/>
      <c r="H642" s="16">
        <v>42445</v>
      </c>
      <c r="I642" s="16">
        <v>42445</v>
      </c>
      <c r="J642" s="18" t="s">
        <v>647</v>
      </c>
      <c r="K642" s="18"/>
      <c r="L642" s="30">
        <v>414</v>
      </c>
      <c r="M642" s="30"/>
    </row>
    <row r="643" spans="1:13" ht="45" customHeight="1">
      <c r="A643" s="7" t="s">
        <v>213</v>
      </c>
      <c r="B643" s="31" t="s">
        <v>927</v>
      </c>
      <c r="C643" s="31"/>
      <c r="D643" s="32">
        <f t="shared" si="10"/>
        <v>1</v>
      </c>
      <c r="E643" s="32"/>
      <c r="F643" s="33" t="s">
        <v>28</v>
      </c>
      <c r="G643" s="33"/>
      <c r="H643" s="16">
        <v>42437</v>
      </c>
      <c r="I643" s="16">
        <v>42437</v>
      </c>
      <c r="J643" s="18" t="s">
        <v>647</v>
      </c>
      <c r="K643" s="18"/>
      <c r="L643" s="30">
        <v>350</v>
      </c>
      <c r="M643" s="30"/>
    </row>
    <row r="644" spans="1:13" ht="45" customHeight="1">
      <c r="A644" s="7" t="s">
        <v>213</v>
      </c>
      <c r="B644" s="31" t="s">
        <v>927</v>
      </c>
      <c r="C644" s="31"/>
      <c r="D644" s="32">
        <f t="shared" si="10"/>
        <v>1</v>
      </c>
      <c r="E644" s="32"/>
      <c r="F644" s="33" t="s">
        <v>28</v>
      </c>
      <c r="G644" s="33"/>
      <c r="H644" s="16">
        <v>42430</v>
      </c>
      <c r="I644" s="16">
        <v>42430</v>
      </c>
      <c r="J644" s="18" t="s">
        <v>647</v>
      </c>
      <c r="K644" s="18"/>
      <c r="L644" s="30">
        <v>500</v>
      </c>
      <c r="M644" s="30"/>
    </row>
    <row r="645" spans="1:13" ht="45" customHeight="1">
      <c r="A645" s="7" t="s">
        <v>213</v>
      </c>
      <c r="B645" s="31" t="s">
        <v>927</v>
      </c>
      <c r="C645" s="31"/>
      <c r="D645" s="32">
        <f t="shared" si="10"/>
        <v>1</v>
      </c>
      <c r="E645" s="32"/>
      <c r="F645" s="33" t="s">
        <v>28</v>
      </c>
      <c r="G645" s="33"/>
      <c r="H645" s="16">
        <v>42443</v>
      </c>
      <c r="I645" s="16">
        <v>42443</v>
      </c>
      <c r="J645" s="18" t="s">
        <v>647</v>
      </c>
      <c r="K645" s="18"/>
      <c r="L645" s="30">
        <v>350</v>
      </c>
      <c r="M645" s="30"/>
    </row>
    <row r="646" spans="1:13" ht="45" customHeight="1">
      <c r="A646" s="7" t="s">
        <v>213</v>
      </c>
      <c r="B646" s="31" t="s">
        <v>928</v>
      </c>
      <c r="C646" s="31"/>
      <c r="D646" s="32">
        <f t="shared" si="10"/>
        <v>1</v>
      </c>
      <c r="E646" s="32"/>
      <c r="F646" s="33" t="s">
        <v>28</v>
      </c>
      <c r="G646" s="33"/>
      <c r="H646" s="16">
        <v>42447</v>
      </c>
      <c r="I646" s="16">
        <v>42447</v>
      </c>
      <c r="J646" s="18" t="s">
        <v>647</v>
      </c>
      <c r="K646" s="18"/>
      <c r="L646" s="30">
        <v>278</v>
      </c>
      <c r="M646" s="30"/>
    </row>
    <row r="647" spans="1:13" ht="45" customHeight="1">
      <c r="A647" s="7" t="s">
        <v>213</v>
      </c>
      <c r="B647" s="31" t="s">
        <v>929</v>
      </c>
      <c r="C647" s="31"/>
      <c r="D647" s="32">
        <f t="shared" si="10"/>
        <v>1</v>
      </c>
      <c r="E647" s="32"/>
      <c r="F647" s="33" t="s">
        <v>28</v>
      </c>
      <c r="G647" s="33"/>
      <c r="H647" s="16">
        <v>42446</v>
      </c>
      <c r="I647" s="16">
        <v>42446</v>
      </c>
      <c r="J647" s="18" t="s">
        <v>647</v>
      </c>
      <c r="K647" s="18"/>
      <c r="L647" s="30">
        <v>414</v>
      </c>
      <c r="M647" s="30"/>
    </row>
    <row r="648" spans="1:13" ht="45" customHeight="1">
      <c r="A648" s="7" t="s">
        <v>213</v>
      </c>
      <c r="B648" s="31" t="s">
        <v>926</v>
      </c>
      <c r="C648" s="31"/>
      <c r="D648" s="32">
        <f t="shared" si="10"/>
        <v>1</v>
      </c>
      <c r="E648" s="32"/>
      <c r="F648" s="33" t="s">
        <v>28</v>
      </c>
      <c r="G648" s="33"/>
      <c r="H648" s="16">
        <v>42445</v>
      </c>
      <c r="I648" s="16">
        <v>42445</v>
      </c>
      <c r="J648" s="18" t="s">
        <v>647</v>
      </c>
      <c r="K648" s="18"/>
      <c r="L648" s="30">
        <v>220</v>
      </c>
      <c r="M648" s="30"/>
    </row>
    <row r="649" spans="1:13" ht="45" customHeight="1">
      <c r="A649" s="7" t="s">
        <v>213</v>
      </c>
      <c r="B649" s="31" t="s">
        <v>928</v>
      </c>
      <c r="C649" s="31"/>
      <c r="D649" s="32">
        <f t="shared" si="10"/>
        <v>1</v>
      </c>
      <c r="E649" s="32"/>
      <c r="F649" s="33" t="s">
        <v>28</v>
      </c>
      <c r="G649" s="33"/>
      <c r="H649" s="16">
        <v>42447</v>
      </c>
      <c r="I649" s="16">
        <v>42447</v>
      </c>
      <c r="J649" s="18" t="s">
        <v>647</v>
      </c>
      <c r="K649" s="18"/>
      <c r="L649" s="30">
        <v>220</v>
      </c>
      <c r="M649" s="30"/>
    </row>
    <row r="650" spans="1:13" ht="45" customHeight="1">
      <c r="A650" s="7" t="s">
        <v>213</v>
      </c>
      <c r="B650" s="31" t="s">
        <v>929</v>
      </c>
      <c r="C650" s="31"/>
      <c r="D650" s="32">
        <f t="shared" si="10"/>
        <v>1</v>
      </c>
      <c r="E650" s="32"/>
      <c r="F650" s="33" t="s">
        <v>28</v>
      </c>
      <c r="G650" s="33"/>
      <c r="H650" s="16">
        <v>42446</v>
      </c>
      <c r="I650" s="16">
        <v>42446</v>
      </c>
      <c r="J650" s="18" t="s">
        <v>647</v>
      </c>
      <c r="K650" s="18"/>
      <c r="L650" s="30">
        <v>160</v>
      </c>
      <c r="M650" s="30"/>
    </row>
    <row r="651" spans="1:13" ht="45" customHeight="1">
      <c r="A651" s="7" t="s">
        <v>213</v>
      </c>
      <c r="B651" s="31" t="s">
        <v>13</v>
      </c>
      <c r="C651" s="31"/>
      <c r="D651" s="32">
        <f t="shared" si="10"/>
        <v>1</v>
      </c>
      <c r="E651" s="32"/>
      <c r="F651" s="33" t="s">
        <v>14</v>
      </c>
      <c r="G651" s="33"/>
      <c r="H651" s="16">
        <v>42446</v>
      </c>
      <c r="I651" s="16">
        <v>42446</v>
      </c>
      <c r="J651" s="18" t="s">
        <v>647</v>
      </c>
      <c r="K651" s="18"/>
      <c r="L651" s="30">
        <v>360</v>
      </c>
      <c r="M651" s="30"/>
    </row>
    <row r="652" spans="1:13" ht="45" customHeight="1">
      <c r="A652" s="7" t="s">
        <v>213</v>
      </c>
      <c r="B652" s="31" t="s">
        <v>930</v>
      </c>
      <c r="C652" s="31"/>
      <c r="D652" s="32">
        <f t="shared" si="10"/>
        <v>1</v>
      </c>
      <c r="E652" s="32"/>
      <c r="F652" s="33" t="s">
        <v>28</v>
      </c>
      <c r="G652" s="33"/>
      <c r="H652" s="16">
        <v>42416</v>
      </c>
      <c r="I652" s="16">
        <v>42416</v>
      </c>
      <c r="J652" s="18" t="s">
        <v>647</v>
      </c>
      <c r="K652" s="18"/>
      <c r="L652" s="30">
        <v>414</v>
      </c>
      <c r="M652" s="30"/>
    </row>
    <row r="653" spans="1:13" ht="45" customHeight="1">
      <c r="A653" s="7" t="s">
        <v>213</v>
      </c>
      <c r="B653" s="31" t="s">
        <v>930</v>
      </c>
      <c r="C653" s="31"/>
      <c r="D653" s="32">
        <f t="shared" ref="D653:D716" si="11">C653+1</f>
        <v>1</v>
      </c>
      <c r="E653" s="32"/>
      <c r="F653" s="33" t="s">
        <v>28</v>
      </c>
      <c r="G653" s="33"/>
      <c r="H653" s="16">
        <v>42419</v>
      </c>
      <c r="I653" s="16">
        <v>42419</v>
      </c>
      <c r="J653" s="18" t="s">
        <v>647</v>
      </c>
      <c r="K653" s="18"/>
      <c r="L653" s="30">
        <v>414</v>
      </c>
      <c r="M653" s="30"/>
    </row>
    <row r="654" spans="1:13" ht="45" customHeight="1">
      <c r="A654" s="7" t="s">
        <v>213</v>
      </c>
      <c r="B654" s="31" t="s">
        <v>930</v>
      </c>
      <c r="C654" s="31"/>
      <c r="D654" s="32">
        <f t="shared" si="11"/>
        <v>1</v>
      </c>
      <c r="E654" s="32"/>
      <c r="F654" s="33" t="s">
        <v>28</v>
      </c>
      <c r="G654" s="33"/>
      <c r="H654" s="16">
        <v>42425</v>
      </c>
      <c r="I654" s="16">
        <v>42425</v>
      </c>
      <c r="J654" s="18" t="s">
        <v>647</v>
      </c>
      <c r="K654" s="18"/>
      <c r="L654" s="30">
        <v>406</v>
      </c>
      <c r="M654" s="30"/>
    </row>
    <row r="655" spans="1:13" ht="45" customHeight="1">
      <c r="A655" s="7" t="s">
        <v>213</v>
      </c>
      <c r="B655" s="31" t="s">
        <v>931</v>
      </c>
      <c r="C655" s="31"/>
      <c r="D655" s="32">
        <f t="shared" si="11"/>
        <v>1</v>
      </c>
      <c r="E655" s="32"/>
      <c r="F655" s="33" t="s">
        <v>28</v>
      </c>
      <c r="G655" s="33"/>
      <c r="H655" s="16">
        <v>42460</v>
      </c>
      <c r="I655" s="16">
        <v>42460</v>
      </c>
      <c r="J655" s="18" t="s">
        <v>647</v>
      </c>
      <c r="K655" s="18"/>
      <c r="L655" s="30">
        <v>414</v>
      </c>
      <c r="M655" s="30"/>
    </row>
    <row r="656" spans="1:13" ht="45" customHeight="1">
      <c r="A656" s="7" t="s">
        <v>213</v>
      </c>
      <c r="B656" s="31" t="s">
        <v>930</v>
      </c>
      <c r="C656" s="31"/>
      <c r="D656" s="32">
        <f t="shared" si="11"/>
        <v>1</v>
      </c>
      <c r="E656" s="32"/>
      <c r="F656" s="33" t="s">
        <v>28</v>
      </c>
      <c r="G656" s="33"/>
      <c r="H656" s="16">
        <v>42459</v>
      </c>
      <c r="I656" s="16">
        <v>42459</v>
      </c>
      <c r="J656" s="18" t="s">
        <v>647</v>
      </c>
      <c r="K656" s="18"/>
      <c r="L656" s="30">
        <v>414</v>
      </c>
      <c r="M656" s="30"/>
    </row>
    <row r="657" spans="1:13" ht="45" customHeight="1">
      <c r="A657" s="7" t="s">
        <v>213</v>
      </c>
      <c r="B657" s="31" t="s">
        <v>930</v>
      </c>
      <c r="C657" s="31"/>
      <c r="D657" s="32">
        <f t="shared" si="11"/>
        <v>1</v>
      </c>
      <c r="E657" s="32"/>
      <c r="F657" s="33" t="s">
        <v>28</v>
      </c>
      <c r="G657" s="33"/>
      <c r="H657" s="16">
        <v>42444</v>
      </c>
      <c r="I657" s="16">
        <v>42444</v>
      </c>
      <c r="J657" s="18" t="s">
        <v>647</v>
      </c>
      <c r="K657" s="18"/>
      <c r="L657" s="30">
        <v>414</v>
      </c>
      <c r="M657" s="30"/>
    </row>
    <row r="658" spans="1:13" ht="45" customHeight="1">
      <c r="A658" s="7" t="s">
        <v>213</v>
      </c>
      <c r="B658" s="31" t="s">
        <v>930</v>
      </c>
      <c r="C658" s="31"/>
      <c r="D658" s="32">
        <f t="shared" si="11"/>
        <v>1</v>
      </c>
      <c r="E658" s="32"/>
      <c r="F658" s="33" t="s">
        <v>28</v>
      </c>
      <c r="G658" s="33"/>
      <c r="H658" s="16">
        <v>42457</v>
      </c>
      <c r="I658" s="16">
        <v>42457</v>
      </c>
      <c r="J658" s="18" t="s">
        <v>647</v>
      </c>
      <c r="K658" s="18"/>
      <c r="L658" s="30">
        <v>406</v>
      </c>
      <c r="M658" s="30"/>
    </row>
    <row r="659" spans="1:13" ht="45" customHeight="1">
      <c r="A659" s="7" t="s">
        <v>213</v>
      </c>
      <c r="B659" s="31" t="s">
        <v>930</v>
      </c>
      <c r="C659" s="31"/>
      <c r="D659" s="32">
        <f t="shared" si="11"/>
        <v>1</v>
      </c>
      <c r="E659" s="32"/>
      <c r="F659" s="33" t="s">
        <v>28</v>
      </c>
      <c r="G659" s="33"/>
      <c r="H659" s="16">
        <v>42416</v>
      </c>
      <c r="I659" s="16">
        <v>42416</v>
      </c>
      <c r="J659" s="18" t="s">
        <v>647</v>
      </c>
      <c r="K659" s="18"/>
      <c r="L659" s="30">
        <v>155</v>
      </c>
      <c r="M659" s="30"/>
    </row>
    <row r="660" spans="1:13" ht="45" customHeight="1">
      <c r="A660" s="7" t="s">
        <v>213</v>
      </c>
      <c r="B660" s="31" t="s">
        <v>930</v>
      </c>
      <c r="C660" s="31"/>
      <c r="D660" s="32">
        <f t="shared" si="11"/>
        <v>1</v>
      </c>
      <c r="E660" s="32"/>
      <c r="F660" s="33" t="s">
        <v>28</v>
      </c>
      <c r="G660" s="33"/>
      <c r="H660" s="16">
        <v>42419</v>
      </c>
      <c r="I660" s="16">
        <v>42419</v>
      </c>
      <c r="J660" s="18" t="s">
        <v>647</v>
      </c>
      <c r="K660" s="18"/>
      <c r="L660" s="30">
        <v>150.01</v>
      </c>
      <c r="M660" s="30"/>
    </row>
    <row r="661" spans="1:13" ht="45" customHeight="1">
      <c r="A661" s="7" t="s">
        <v>213</v>
      </c>
      <c r="B661" s="31" t="s">
        <v>930</v>
      </c>
      <c r="C661" s="31"/>
      <c r="D661" s="32">
        <f t="shared" si="11"/>
        <v>1</v>
      </c>
      <c r="E661" s="32"/>
      <c r="F661" s="33" t="s">
        <v>28</v>
      </c>
      <c r="G661" s="33"/>
      <c r="H661" s="16">
        <v>42425</v>
      </c>
      <c r="I661" s="16">
        <v>42425</v>
      </c>
      <c r="J661" s="18" t="s">
        <v>647</v>
      </c>
      <c r="K661" s="18"/>
      <c r="L661" s="30">
        <v>139</v>
      </c>
      <c r="M661" s="30"/>
    </row>
    <row r="662" spans="1:13" ht="45" customHeight="1">
      <c r="A662" s="7" t="s">
        <v>213</v>
      </c>
      <c r="B662" s="31" t="s">
        <v>931</v>
      </c>
      <c r="C662" s="31"/>
      <c r="D662" s="32">
        <f t="shared" si="11"/>
        <v>1</v>
      </c>
      <c r="E662" s="32"/>
      <c r="F662" s="33" t="s">
        <v>28</v>
      </c>
      <c r="G662" s="33"/>
      <c r="H662" s="16">
        <v>42460</v>
      </c>
      <c r="I662" s="16">
        <v>42460</v>
      </c>
      <c r="J662" s="18" t="s">
        <v>647</v>
      </c>
      <c r="K662" s="18"/>
      <c r="L662" s="30">
        <v>149</v>
      </c>
      <c r="M662" s="30"/>
    </row>
    <row r="663" spans="1:13" ht="45" customHeight="1">
      <c r="A663" s="7" t="s">
        <v>213</v>
      </c>
      <c r="B663" s="31" t="s">
        <v>930</v>
      </c>
      <c r="C663" s="31"/>
      <c r="D663" s="32">
        <f t="shared" si="11"/>
        <v>1</v>
      </c>
      <c r="E663" s="32"/>
      <c r="F663" s="33" t="s">
        <v>28</v>
      </c>
      <c r="G663" s="33"/>
      <c r="H663" s="16">
        <v>42459</v>
      </c>
      <c r="I663" s="16">
        <v>42459</v>
      </c>
      <c r="J663" s="18" t="s">
        <v>647</v>
      </c>
      <c r="K663" s="18"/>
      <c r="L663" s="30">
        <v>146</v>
      </c>
      <c r="M663" s="30"/>
    </row>
    <row r="664" spans="1:13" ht="45" customHeight="1">
      <c r="A664" s="7" t="s">
        <v>213</v>
      </c>
      <c r="B664" s="31" t="s">
        <v>930</v>
      </c>
      <c r="C664" s="31"/>
      <c r="D664" s="32">
        <f t="shared" si="11"/>
        <v>1</v>
      </c>
      <c r="E664" s="32"/>
      <c r="F664" s="33" t="s">
        <v>28</v>
      </c>
      <c r="G664" s="33"/>
      <c r="H664" s="16">
        <v>42444</v>
      </c>
      <c r="I664" s="16">
        <v>42444</v>
      </c>
      <c r="J664" s="18" t="s">
        <v>647</v>
      </c>
      <c r="K664" s="18"/>
      <c r="L664" s="30">
        <v>194</v>
      </c>
      <c r="M664" s="30"/>
    </row>
    <row r="665" spans="1:13" ht="45" customHeight="1">
      <c r="A665" s="7" t="s">
        <v>213</v>
      </c>
      <c r="B665" s="31" t="s">
        <v>930</v>
      </c>
      <c r="C665" s="31"/>
      <c r="D665" s="32">
        <f t="shared" si="11"/>
        <v>1</v>
      </c>
      <c r="E665" s="32"/>
      <c r="F665" s="33" t="s">
        <v>28</v>
      </c>
      <c r="G665" s="33"/>
      <c r="H665" s="16">
        <v>42457</v>
      </c>
      <c r="I665" s="16">
        <v>42457</v>
      </c>
      <c r="J665" s="18" t="s">
        <v>647</v>
      </c>
      <c r="K665" s="18"/>
      <c r="L665" s="30">
        <v>136</v>
      </c>
      <c r="M665" s="30"/>
    </row>
    <row r="666" spans="1:13" ht="45" customHeight="1">
      <c r="A666" s="7" t="s">
        <v>213</v>
      </c>
      <c r="B666" s="31" t="s">
        <v>13</v>
      </c>
      <c r="C666" s="31"/>
      <c r="D666" s="32">
        <f t="shared" si="11"/>
        <v>1</v>
      </c>
      <c r="E666" s="32"/>
      <c r="F666" s="33" t="s">
        <v>14</v>
      </c>
      <c r="G666" s="33"/>
      <c r="H666" s="16">
        <v>42457</v>
      </c>
      <c r="I666" s="16">
        <v>42457</v>
      </c>
      <c r="J666" s="18" t="s">
        <v>647</v>
      </c>
      <c r="K666" s="18"/>
      <c r="L666" s="30">
        <v>160</v>
      </c>
      <c r="M666" s="30"/>
    </row>
    <row r="667" spans="1:13" ht="45" customHeight="1">
      <c r="A667" s="7" t="s">
        <v>213</v>
      </c>
      <c r="B667" s="31" t="s">
        <v>932</v>
      </c>
      <c r="C667" s="31"/>
      <c r="D667" s="32">
        <f t="shared" si="11"/>
        <v>1</v>
      </c>
      <c r="E667" s="32"/>
      <c r="F667" s="33" t="s">
        <v>28</v>
      </c>
      <c r="G667" s="33"/>
      <c r="H667" s="16">
        <v>42478</v>
      </c>
      <c r="I667" s="16">
        <v>42478</v>
      </c>
      <c r="J667" s="18" t="s">
        <v>647</v>
      </c>
      <c r="K667" s="18"/>
      <c r="L667" s="30">
        <v>406</v>
      </c>
      <c r="M667" s="30"/>
    </row>
    <row r="668" spans="1:13" ht="45" customHeight="1">
      <c r="A668" s="7" t="s">
        <v>213</v>
      </c>
      <c r="B668" s="31" t="s">
        <v>933</v>
      </c>
      <c r="C668" s="31"/>
      <c r="D668" s="32">
        <f t="shared" si="11"/>
        <v>1</v>
      </c>
      <c r="E668" s="32"/>
      <c r="F668" s="33" t="s">
        <v>28</v>
      </c>
      <c r="G668" s="33"/>
      <c r="H668" s="16">
        <v>42466</v>
      </c>
      <c r="I668" s="16">
        <v>42466</v>
      </c>
      <c r="J668" s="18" t="s">
        <v>647</v>
      </c>
      <c r="K668" s="18"/>
      <c r="L668" s="30">
        <v>414</v>
      </c>
      <c r="M668" s="30"/>
    </row>
    <row r="669" spans="1:13" ht="45" customHeight="1">
      <c r="A669" s="7" t="s">
        <v>213</v>
      </c>
      <c r="B669" s="31" t="s">
        <v>933</v>
      </c>
      <c r="C669" s="31"/>
      <c r="D669" s="32">
        <f t="shared" si="11"/>
        <v>1</v>
      </c>
      <c r="E669" s="32"/>
      <c r="F669" s="33" t="s">
        <v>28</v>
      </c>
      <c r="G669" s="33"/>
      <c r="H669" s="16">
        <v>42473</v>
      </c>
      <c r="I669" s="16">
        <v>42473</v>
      </c>
      <c r="J669" s="18" t="s">
        <v>647</v>
      </c>
      <c r="K669" s="18"/>
      <c r="L669" s="30">
        <v>414</v>
      </c>
      <c r="M669" s="30"/>
    </row>
    <row r="670" spans="1:13" ht="45" customHeight="1">
      <c r="A670" s="7" t="s">
        <v>213</v>
      </c>
      <c r="B670" s="31" t="s">
        <v>934</v>
      </c>
      <c r="C670" s="31"/>
      <c r="D670" s="32">
        <f t="shared" si="11"/>
        <v>1</v>
      </c>
      <c r="E670" s="32"/>
      <c r="F670" s="33" t="s">
        <v>28</v>
      </c>
      <c r="G670" s="33"/>
      <c r="H670" s="16">
        <v>42440</v>
      </c>
      <c r="I670" s="16">
        <v>42440</v>
      </c>
      <c r="J670" s="18" t="s">
        <v>647</v>
      </c>
      <c r="K670" s="18"/>
      <c r="L670" s="30">
        <v>300.01</v>
      </c>
      <c r="M670" s="30"/>
    </row>
    <row r="671" spans="1:13" ht="45" customHeight="1">
      <c r="A671" s="7" t="s">
        <v>213</v>
      </c>
      <c r="B671" s="31" t="s">
        <v>934</v>
      </c>
      <c r="C671" s="31"/>
      <c r="D671" s="32">
        <f t="shared" si="11"/>
        <v>1</v>
      </c>
      <c r="E671" s="32"/>
      <c r="F671" s="33" t="s">
        <v>28</v>
      </c>
      <c r="G671" s="33"/>
      <c r="H671" s="16">
        <v>42443</v>
      </c>
      <c r="I671" s="16">
        <v>42443</v>
      </c>
      <c r="J671" s="18" t="s">
        <v>647</v>
      </c>
      <c r="K671" s="18"/>
      <c r="L671" s="30">
        <v>197.4</v>
      </c>
      <c r="M671" s="30"/>
    </row>
    <row r="672" spans="1:13" ht="45" customHeight="1">
      <c r="A672" s="7" t="s">
        <v>213</v>
      </c>
      <c r="B672" s="31" t="s">
        <v>935</v>
      </c>
      <c r="C672" s="31"/>
      <c r="D672" s="32">
        <f t="shared" si="11"/>
        <v>1</v>
      </c>
      <c r="E672" s="32"/>
      <c r="F672" s="33" t="s">
        <v>28</v>
      </c>
      <c r="G672" s="33"/>
      <c r="H672" s="16">
        <v>42440</v>
      </c>
      <c r="I672" s="16">
        <v>42440</v>
      </c>
      <c r="J672" s="18" t="s">
        <v>647</v>
      </c>
      <c r="K672" s="18"/>
      <c r="L672" s="30">
        <v>248</v>
      </c>
      <c r="M672" s="30"/>
    </row>
    <row r="673" spans="1:13" ht="45" customHeight="1">
      <c r="A673" s="7" t="s">
        <v>213</v>
      </c>
      <c r="B673" s="31" t="s">
        <v>936</v>
      </c>
      <c r="C673" s="31"/>
      <c r="D673" s="32">
        <f t="shared" si="11"/>
        <v>1</v>
      </c>
      <c r="E673" s="32"/>
      <c r="F673" s="33" t="s">
        <v>28</v>
      </c>
      <c r="G673" s="33"/>
      <c r="H673" s="16">
        <v>42461</v>
      </c>
      <c r="I673" s="16">
        <v>42461</v>
      </c>
      <c r="J673" s="18" t="s">
        <v>647</v>
      </c>
      <c r="K673" s="18"/>
      <c r="L673" s="30">
        <v>248</v>
      </c>
      <c r="M673" s="30"/>
    </row>
    <row r="674" spans="1:13" ht="45" customHeight="1">
      <c r="A674" s="7" t="s">
        <v>213</v>
      </c>
      <c r="B674" s="31" t="s">
        <v>937</v>
      </c>
      <c r="C674" s="31"/>
      <c r="D674" s="32">
        <f t="shared" si="11"/>
        <v>1</v>
      </c>
      <c r="E674" s="32"/>
      <c r="F674" s="33" t="s">
        <v>28</v>
      </c>
      <c r="G674" s="33"/>
      <c r="H674" s="16">
        <v>42446</v>
      </c>
      <c r="I674" s="16">
        <v>42446</v>
      </c>
      <c r="J674" s="18" t="s">
        <v>647</v>
      </c>
      <c r="K674" s="18"/>
      <c r="L674" s="30">
        <v>207.45</v>
      </c>
      <c r="M674" s="30"/>
    </row>
    <row r="675" spans="1:13" ht="45" customHeight="1">
      <c r="A675" s="7" t="s">
        <v>213</v>
      </c>
      <c r="B675" s="31" t="s">
        <v>938</v>
      </c>
      <c r="C675" s="31"/>
      <c r="D675" s="32">
        <f t="shared" si="11"/>
        <v>1</v>
      </c>
      <c r="E675" s="32"/>
      <c r="F675" s="33" t="s">
        <v>28</v>
      </c>
      <c r="G675" s="33"/>
      <c r="H675" s="16">
        <v>42457</v>
      </c>
      <c r="I675" s="16">
        <v>42457</v>
      </c>
      <c r="J675" s="18" t="s">
        <v>647</v>
      </c>
      <c r="K675" s="18"/>
      <c r="L675" s="30">
        <v>588</v>
      </c>
      <c r="M675" s="30"/>
    </row>
    <row r="676" spans="1:13" ht="45" customHeight="1">
      <c r="A676" s="7" t="s">
        <v>213</v>
      </c>
      <c r="B676" s="31" t="s">
        <v>939</v>
      </c>
      <c r="C676" s="31"/>
      <c r="D676" s="32">
        <f t="shared" si="11"/>
        <v>1</v>
      </c>
      <c r="E676" s="32"/>
      <c r="F676" s="33" t="s">
        <v>28</v>
      </c>
      <c r="G676" s="33"/>
      <c r="H676" s="16">
        <v>42422</v>
      </c>
      <c r="I676" s="16">
        <v>42422</v>
      </c>
      <c r="J676" s="18" t="s">
        <v>647</v>
      </c>
      <c r="K676" s="18"/>
      <c r="L676" s="30">
        <v>487.02</v>
      </c>
      <c r="M676" s="30"/>
    </row>
    <row r="677" spans="1:13" ht="45" customHeight="1">
      <c r="A677" s="7" t="s">
        <v>213</v>
      </c>
      <c r="B677" s="31" t="s">
        <v>233</v>
      </c>
      <c r="C677" s="31"/>
      <c r="D677" s="32">
        <f t="shared" si="11"/>
        <v>1</v>
      </c>
      <c r="E677" s="32"/>
      <c r="F677" s="33" t="s">
        <v>28</v>
      </c>
      <c r="G677" s="33"/>
      <c r="H677" s="16">
        <v>42445</v>
      </c>
      <c r="I677" s="16">
        <v>42445</v>
      </c>
      <c r="J677" s="18" t="s">
        <v>647</v>
      </c>
      <c r="K677" s="18"/>
      <c r="L677" s="30">
        <v>400.02</v>
      </c>
      <c r="M677" s="30"/>
    </row>
    <row r="678" spans="1:13" ht="45" customHeight="1">
      <c r="A678" s="7" t="s">
        <v>213</v>
      </c>
      <c r="B678" s="31" t="s">
        <v>233</v>
      </c>
      <c r="C678" s="31"/>
      <c r="D678" s="32">
        <f t="shared" si="11"/>
        <v>1</v>
      </c>
      <c r="E678" s="32"/>
      <c r="F678" s="33" t="s">
        <v>28</v>
      </c>
      <c r="G678" s="33"/>
      <c r="H678" s="16">
        <v>42433</v>
      </c>
      <c r="I678" s="16">
        <v>42433</v>
      </c>
      <c r="J678" s="18" t="s">
        <v>647</v>
      </c>
      <c r="K678" s="18"/>
      <c r="L678" s="30">
        <v>250</v>
      </c>
      <c r="M678" s="30"/>
    </row>
    <row r="679" spans="1:13" ht="45" customHeight="1">
      <c r="A679" s="7" t="s">
        <v>213</v>
      </c>
      <c r="B679" s="31" t="s">
        <v>233</v>
      </c>
      <c r="C679" s="31"/>
      <c r="D679" s="32">
        <f t="shared" si="11"/>
        <v>1</v>
      </c>
      <c r="E679" s="32"/>
      <c r="F679" s="33" t="s">
        <v>28</v>
      </c>
      <c r="G679" s="33"/>
      <c r="H679" s="16">
        <v>42429</v>
      </c>
      <c r="I679" s="16">
        <v>42429</v>
      </c>
      <c r="J679" s="18" t="s">
        <v>647</v>
      </c>
      <c r="K679" s="18"/>
      <c r="L679" s="30">
        <v>350.21</v>
      </c>
      <c r="M679" s="30"/>
    </row>
    <row r="680" spans="1:13" ht="45" customHeight="1">
      <c r="A680" s="7" t="s">
        <v>213</v>
      </c>
      <c r="B680" s="31" t="s">
        <v>932</v>
      </c>
      <c r="C680" s="31"/>
      <c r="D680" s="32">
        <f t="shared" si="11"/>
        <v>1</v>
      </c>
      <c r="E680" s="32"/>
      <c r="F680" s="33" t="s">
        <v>28</v>
      </c>
      <c r="G680" s="33"/>
      <c r="H680" s="16">
        <v>42478</v>
      </c>
      <c r="I680" s="16">
        <v>42478</v>
      </c>
      <c r="J680" s="18" t="s">
        <v>647</v>
      </c>
      <c r="K680" s="18"/>
      <c r="L680" s="30">
        <v>198</v>
      </c>
      <c r="M680" s="30"/>
    </row>
    <row r="681" spans="1:13" ht="45" customHeight="1">
      <c r="A681" s="7" t="s">
        <v>213</v>
      </c>
      <c r="B681" s="31" t="s">
        <v>933</v>
      </c>
      <c r="C681" s="31"/>
      <c r="D681" s="32">
        <f t="shared" si="11"/>
        <v>1</v>
      </c>
      <c r="E681" s="32"/>
      <c r="F681" s="33" t="s">
        <v>28</v>
      </c>
      <c r="G681" s="33"/>
      <c r="H681" s="16">
        <v>42466</v>
      </c>
      <c r="I681" s="16">
        <v>42466</v>
      </c>
      <c r="J681" s="18" t="s">
        <v>647</v>
      </c>
      <c r="K681" s="18"/>
      <c r="L681" s="30">
        <v>210</v>
      </c>
      <c r="M681" s="30"/>
    </row>
    <row r="682" spans="1:13" ht="45" customHeight="1">
      <c r="A682" s="7" t="s">
        <v>213</v>
      </c>
      <c r="B682" s="31" t="s">
        <v>933</v>
      </c>
      <c r="C682" s="31"/>
      <c r="D682" s="32">
        <f t="shared" si="11"/>
        <v>1</v>
      </c>
      <c r="E682" s="32"/>
      <c r="F682" s="33" t="s">
        <v>28</v>
      </c>
      <c r="G682" s="33"/>
      <c r="H682" s="16">
        <v>42473</v>
      </c>
      <c r="I682" s="16">
        <v>42473</v>
      </c>
      <c r="J682" s="18" t="s">
        <v>647</v>
      </c>
      <c r="K682" s="18"/>
      <c r="L682" s="30">
        <v>134</v>
      </c>
      <c r="M682" s="30"/>
    </row>
    <row r="683" spans="1:13" ht="45" customHeight="1">
      <c r="A683" s="7" t="s">
        <v>213</v>
      </c>
      <c r="B683" s="31" t="s">
        <v>934</v>
      </c>
      <c r="C683" s="31"/>
      <c r="D683" s="32">
        <f t="shared" si="11"/>
        <v>1</v>
      </c>
      <c r="E683" s="32"/>
      <c r="F683" s="33" t="s">
        <v>28</v>
      </c>
      <c r="G683" s="33"/>
      <c r="H683" s="16">
        <v>42443</v>
      </c>
      <c r="I683" s="16">
        <v>42443</v>
      </c>
      <c r="J683" s="18" t="s">
        <v>647</v>
      </c>
      <c r="K683" s="18"/>
      <c r="L683" s="30">
        <v>250</v>
      </c>
      <c r="M683" s="30"/>
    </row>
    <row r="684" spans="1:13" ht="45" customHeight="1">
      <c r="A684" s="7" t="s">
        <v>213</v>
      </c>
      <c r="B684" s="31" t="s">
        <v>935</v>
      </c>
      <c r="C684" s="31"/>
      <c r="D684" s="32">
        <f t="shared" si="11"/>
        <v>1</v>
      </c>
      <c r="E684" s="32"/>
      <c r="F684" s="33" t="s">
        <v>28</v>
      </c>
      <c r="G684" s="33"/>
      <c r="H684" s="16">
        <v>42440</v>
      </c>
      <c r="I684" s="16">
        <v>42440</v>
      </c>
      <c r="J684" s="18" t="s">
        <v>647</v>
      </c>
      <c r="K684" s="18"/>
      <c r="L684" s="30">
        <v>220</v>
      </c>
      <c r="M684" s="30"/>
    </row>
    <row r="685" spans="1:13" ht="45" customHeight="1">
      <c r="A685" s="7" t="s">
        <v>213</v>
      </c>
      <c r="B685" s="31" t="s">
        <v>936</v>
      </c>
      <c r="C685" s="31"/>
      <c r="D685" s="32">
        <f t="shared" si="11"/>
        <v>1</v>
      </c>
      <c r="E685" s="32"/>
      <c r="F685" s="33" t="s">
        <v>28</v>
      </c>
      <c r="G685" s="33"/>
      <c r="H685" s="16">
        <v>42461</v>
      </c>
      <c r="I685" s="16">
        <v>42461</v>
      </c>
      <c r="J685" s="18" t="s">
        <v>647</v>
      </c>
      <c r="K685" s="18"/>
      <c r="L685" s="30">
        <v>210</v>
      </c>
      <c r="M685" s="30"/>
    </row>
    <row r="686" spans="1:13" ht="45" customHeight="1">
      <c r="A686" s="7" t="s">
        <v>213</v>
      </c>
      <c r="B686" s="31" t="s">
        <v>932</v>
      </c>
      <c r="C686" s="31"/>
      <c r="D686" s="32">
        <f t="shared" si="11"/>
        <v>1</v>
      </c>
      <c r="E686" s="32"/>
      <c r="F686" s="33" t="s">
        <v>28</v>
      </c>
      <c r="G686" s="33"/>
      <c r="H686" s="16">
        <v>42422</v>
      </c>
      <c r="I686" s="16">
        <v>42422</v>
      </c>
      <c r="J686" s="18" t="s">
        <v>647</v>
      </c>
      <c r="K686" s="18"/>
      <c r="L686" s="30">
        <v>256</v>
      </c>
      <c r="M686" s="30"/>
    </row>
    <row r="687" spans="1:13" ht="45" customHeight="1">
      <c r="A687" s="7" t="s">
        <v>213</v>
      </c>
      <c r="B687" s="31" t="s">
        <v>233</v>
      </c>
      <c r="C687" s="31"/>
      <c r="D687" s="32">
        <f t="shared" si="11"/>
        <v>1</v>
      </c>
      <c r="E687" s="32"/>
      <c r="F687" s="33" t="s">
        <v>28</v>
      </c>
      <c r="G687" s="33"/>
      <c r="H687" s="16">
        <v>42445</v>
      </c>
      <c r="I687" s="16">
        <v>42445</v>
      </c>
      <c r="J687" s="18" t="s">
        <v>647</v>
      </c>
      <c r="K687" s="18"/>
      <c r="L687" s="30">
        <v>280</v>
      </c>
      <c r="M687" s="30"/>
    </row>
    <row r="688" spans="1:13" ht="45" customHeight="1">
      <c r="A688" s="7" t="s">
        <v>213</v>
      </c>
      <c r="B688" s="31" t="s">
        <v>233</v>
      </c>
      <c r="C688" s="31"/>
      <c r="D688" s="32">
        <f t="shared" si="11"/>
        <v>1</v>
      </c>
      <c r="E688" s="32"/>
      <c r="F688" s="33" t="s">
        <v>28</v>
      </c>
      <c r="G688" s="33"/>
      <c r="H688" s="16">
        <v>42433</v>
      </c>
      <c r="I688" s="16">
        <v>42433</v>
      </c>
      <c r="J688" s="18" t="s">
        <v>647</v>
      </c>
      <c r="K688" s="18"/>
      <c r="L688" s="30">
        <v>199.9</v>
      </c>
      <c r="M688" s="30"/>
    </row>
    <row r="689" spans="1:13" ht="45" customHeight="1">
      <c r="A689" s="7" t="s">
        <v>213</v>
      </c>
      <c r="B689" s="31" t="s">
        <v>13</v>
      </c>
      <c r="C689" s="31"/>
      <c r="D689" s="32">
        <f t="shared" si="11"/>
        <v>1</v>
      </c>
      <c r="E689" s="32"/>
      <c r="F689" s="33" t="s">
        <v>14</v>
      </c>
      <c r="G689" s="33"/>
      <c r="H689" s="16">
        <v>42433</v>
      </c>
      <c r="I689" s="16">
        <v>42433</v>
      </c>
      <c r="J689" s="18" t="s">
        <v>647</v>
      </c>
      <c r="K689" s="18"/>
      <c r="L689" s="30">
        <v>240</v>
      </c>
      <c r="M689" s="30"/>
    </row>
    <row r="690" spans="1:13" ht="45" customHeight="1">
      <c r="A690" s="7" t="s">
        <v>213</v>
      </c>
      <c r="B690" s="31" t="s">
        <v>940</v>
      </c>
      <c r="C690" s="31"/>
      <c r="D690" s="32">
        <f t="shared" si="11"/>
        <v>1</v>
      </c>
      <c r="E690" s="32"/>
      <c r="F690" s="33" t="s">
        <v>28</v>
      </c>
      <c r="G690" s="33"/>
      <c r="H690" s="16">
        <v>42439</v>
      </c>
      <c r="I690" s="16">
        <v>42439</v>
      </c>
      <c r="J690" s="18" t="s">
        <v>647</v>
      </c>
      <c r="K690" s="18"/>
      <c r="L690" s="30">
        <v>414</v>
      </c>
      <c r="M690" s="30"/>
    </row>
    <row r="691" spans="1:13" ht="45" customHeight="1">
      <c r="A691" s="7" t="s">
        <v>213</v>
      </c>
      <c r="B691" s="31" t="s">
        <v>941</v>
      </c>
      <c r="C691" s="31"/>
      <c r="D691" s="32">
        <f t="shared" si="11"/>
        <v>1</v>
      </c>
      <c r="E691" s="32"/>
      <c r="F691" s="33" t="s">
        <v>28</v>
      </c>
      <c r="G691" s="33"/>
      <c r="H691" s="16">
        <v>42437</v>
      </c>
      <c r="I691" s="16">
        <v>42437</v>
      </c>
      <c r="J691" s="18" t="s">
        <v>647</v>
      </c>
      <c r="K691" s="18"/>
      <c r="L691" s="30">
        <v>414</v>
      </c>
      <c r="M691" s="30"/>
    </row>
    <row r="692" spans="1:13" ht="45" customHeight="1">
      <c r="A692" s="7" t="s">
        <v>213</v>
      </c>
      <c r="B692" s="31" t="s">
        <v>940</v>
      </c>
      <c r="C692" s="31"/>
      <c r="D692" s="32">
        <f t="shared" si="11"/>
        <v>1</v>
      </c>
      <c r="E692" s="32"/>
      <c r="F692" s="33" t="s">
        <v>28</v>
      </c>
      <c r="G692" s="33"/>
      <c r="H692" s="16">
        <v>42423</v>
      </c>
      <c r="I692" s="16">
        <v>42423</v>
      </c>
      <c r="J692" s="18" t="s">
        <v>647</v>
      </c>
      <c r="K692" s="18"/>
      <c r="L692" s="30">
        <v>406</v>
      </c>
      <c r="M692" s="30"/>
    </row>
    <row r="693" spans="1:13" ht="45" customHeight="1">
      <c r="A693" s="7" t="s">
        <v>213</v>
      </c>
      <c r="B693" s="31" t="s">
        <v>940</v>
      </c>
      <c r="C693" s="31"/>
      <c r="D693" s="32">
        <f t="shared" si="11"/>
        <v>1</v>
      </c>
      <c r="E693" s="32"/>
      <c r="F693" s="33" t="s">
        <v>28</v>
      </c>
      <c r="G693" s="33"/>
      <c r="H693" s="16">
        <v>42429</v>
      </c>
      <c r="I693" s="16">
        <v>42429</v>
      </c>
      <c r="J693" s="18" t="s">
        <v>647</v>
      </c>
      <c r="K693" s="18"/>
      <c r="L693" s="30">
        <v>406</v>
      </c>
      <c r="M693" s="30"/>
    </row>
    <row r="694" spans="1:13" ht="45" customHeight="1">
      <c r="A694" s="7" t="s">
        <v>213</v>
      </c>
      <c r="B694" s="31" t="s">
        <v>940</v>
      </c>
      <c r="C694" s="31"/>
      <c r="D694" s="32">
        <f t="shared" si="11"/>
        <v>1</v>
      </c>
      <c r="E694" s="32"/>
      <c r="F694" s="33" t="s">
        <v>28</v>
      </c>
      <c r="G694" s="33"/>
      <c r="H694" s="16">
        <v>42419</v>
      </c>
      <c r="I694" s="16">
        <v>42419</v>
      </c>
      <c r="J694" s="18" t="s">
        <v>647</v>
      </c>
      <c r="K694" s="18"/>
      <c r="L694" s="30">
        <v>406</v>
      </c>
      <c r="M694" s="30"/>
    </row>
    <row r="695" spans="1:13" ht="45" customHeight="1">
      <c r="A695" s="7" t="s">
        <v>213</v>
      </c>
      <c r="B695" s="31" t="s">
        <v>942</v>
      </c>
      <c r="C695" s="31"/>
      <c r="D695" s="32">
        <f t="shared" si="11"/>
        <v>1</v>
      </c>
      <c r="E695" s="32"/>
      <c r="F695" s="33" t="s">
        <v>28</v>
      </c>
      <c r="G695" s="33"/>
      <c r="H695" s="16">
        <v>42432</v>
      </c>
      <c r="I695" s="16">
        <v>42432</v>
      </c>
      <c r="J695" s="18" t="s">
        <v>647</v>
      </c>
      <c r="K695" s="18"/>
      <c r="L695" s="30">
        <v>488</v>
      </c>
      <c r="M695" s="30"/>
    </row>
    <row r="696" spans="1:13" ht="45" customHeight="1">
      <c r="A696" s="7" t="s">
        <v>213</v>
      </c>
      <c r="B696" s="31" t="s">
        <v>943</v>
      </c>
      <c r="C696" s="31"/>
      <c r="D696" s="32">
        <f t="shared" si="11"/>
        <v>1</v>
      </c>
      <c r="E696" s="32"/>
      <c r="F696" s="33" t="s">
        <v>28</v>
      </c>
      <c r="G696" s="33"/>
      <c r="H696" s="16">
        <v>42438</v>
      </c>
      <c r="I696" s="16">
        <v>42438</v>
      </c>
      <c r="J696" s="18" t="s">
        <v>647</v>
      </c>
      <c r="K696" s="18"/>
      <c r="L696" s="30">
        <v>444</v>
      </c>
      <c r="M696" s="30"/>
    </row>
    <row r="697" spans="1:13" ht="45" customHeight="1">
      <c r="A697" s="7" t="s">
        <v>213</v>
      </c>
      <c r="B697" s="31" t="s">
        <v>944</v>
      </c>
      <c r="C697" s="31"/>
      <c r="D697" s="32">
        <f t="shared" si="11"/>
        <v>1</v>
      </c>
      <c r="E697" s="32"/>
      <c r="F697" s="33" t="s">
        <v>28</v>
      </c>
      <c r="G697" s="33"/>
      <c r="H697" s="16">
        <v>42433</v>
      </c>
      <c r="I697" s="16">
        <v>42433</v>
      </c>
      <c r="J697" s="18" t="s">
        <v>647</v>
      </c>
      <c r="K697" s="18"/>
      <c r="L697" s="30">
        <v>388</v>
      </c>
      <c r="M697" s="30"/>
    </row>
    <row r="698" spans="1:13" ht="45" customHeight="1">
      <c r="A698" s="7" t="s">
        <v>213</v>
      </c>
      <c r="B698" s="31" t="s">
        <v>945</v>
      </c>
      <c r="C698" s="31"/>
      <c r="D698" s="32">
        <f t="shared" si="11"/>
        <v>1</v>
      </c>
      <c r="E698" s="32"/>
      <c r="F698" s="33" t="s">
        <v>28</v>
      </c>
      <c r="G698" s="33"/>
      <c r="H698" s="16">
        <v>42433</v>
      </c>
      <c r="I698" s="16">
        <v>42433</v>
      </c>
      <c r="J698" s="18" t="s">
        <v>647</v>
      </c>
      <c r="K698" s="18"/>
      <c r="L698" s="30">
        <v>328</v>
      </c>
      <c r="M698" s="30"/>
    </row>
    <row r="699" spans="1:13" ht="45" customHeight="1">
      <c r="A699" s="7" t="s">
        <v>213</v>
      </c>
      <c r="B699" s="31" t="s">
        <v>946</v>
      </c>
      <c r="C699" s="31"/>
      <c r="D699" s="32">
        <f t="shared" si="11"/>
        <v>1</v>
      </c>
      <c r="E699" s="32"/>
      <c r="F699" s="33" t="s">
        <v>28</v>
      </c>
      <c r="G699" s="33"/>
      <c r="H699" s="16">
        <v>42425</v>
      </c>
      <c r="I699" s="16">
        <v>42425</v>
      </c>
      <c r="J699" s="18" t="s">
        <v>647</v>
      </c>
      <c r="K699" s="18"/>
      <c r="L699" s="30">
        <v>488</v>
      </c>
      <c r="M699" s="30"/>
    </row>
    <row r="700" spans="1:13" ht="45" customHeight="1">
      <c r="A700" s="7" t="s">
        <v>213</v>
      </c>
      <c r="B700" s="31" t="s">
        <v>947</v>
      </c>
      <c r="C700" s="31"/>
      <c r="D700" s="32">
        <f t="shared" si="11"/>
        <v>1</v>
      </c>
      <c r="E700" s="32"/>
      <c r="F700" s="33" t="s">
        <v>28</v>
      </c>
      <c r="G700" s="33"/>
      <c r="H700" s="16">
        <v>42436</v>
      </c>
      <c r="I700" s="16">
        <v>42436</v>
      </c>
      <c r="J700" s="18" t="s">
        <v>647</v>
      </c>
      <c r="K700" s="18"/>
      <c r="L700" s="30">
        <v>406</v>
      </c>
      <c r="M700" s="30"/>
    </row>
    <row r="701" spans="1:13" ht="45" customHeight="1">
      <c r="A701" s="7" t="s">
        <v>213</v>
      </c>
      <c r="B701" s="31" t="s">
        <v>940</v>
      </c>
      <c r="C701" s="31"/>
      <c r="D701" s="32">
        <f t="shared" si="11"/>
        <v>1</v>
      </c>
      <c r="E701" s="32"/>
      <c r="F701" s="33" t="s">
        <v>28</v>
      </c>
      <c r="G701" s="33"/>
      <c r="H701" s="16">
        <v>42443</v>
      </c>
      <c r="I701" s="16">
        <v>42443</v>
      </c>
      <c r="J701" s="18" t="s">
        <v>647</v>
      </c>
      <c r="K701" s="18"/>
      <c r="L701" s="30">
        <v>406</v>
      </c>
      <c r="M701" s="30"/>
    </row>
    <row r="702" spans="1:13" ht="45" customHeight="1">
      <c r="A702" s="7" t="s">
        <v>213</v>
      </c>
      <c r="B702" s="31" t="s">
        <v>940</v>
      </c>
      <c r="C702" s="31"/>
      <c r="D702" s="32">
        <f t="shared" si="11"/>
        <v>1</v>
      </c>
      <c r="E702" s="32"/>
      <c r="F702" s="33" t="s">
        <v>28</v>
      </c>
      <c r="G702" s="33"/>
      <c r="H702" s="16">
        <v>42438</v>
      </c>
      <c r="I702" s="16">
        <v>42438</v>
      </c>
      <c r="J702" s="18" t="s">
        <v>647</v>
      </c>
      <c r="K702" s="18"/>
      <c r="L702" s="30">
        <v>414</v>
      </c>
      <c r="M702" s="30"/>
    </row>
    <row r="703" spans="1:13" ht="45" customHeight="1">
      <c r="A703" s="7" t="s">
        <v>213</v>
      </c>
      <c r="B703" s="31" t="s">
        <v>941</v>
      </c>
      <c r="C703" s="31"/>
      <c r="D703" s="32">
        <f t="shared" si="11"/>
        <v>1</v>
      </c>
      <c r="E703" s="32"/>
      <c r="F703" s="33" t="s">
        <v>28</v>
      </c>
      <c r="G703" s="33"/>
      <c r="H703" s="16">
        <v>42437</v>
      </c>
      <c r="I703" s="16">
        <v>42437</v>
      </c>
      <c r="J703" s="18" t="s">
        <v>647</v>
      </c>
      <c r="K703" s="18"/>
      <c r="L703" s="30">
        <v>178</v>
      </c>
      <c r="M703" s="30"/>
    </row>
    <row r="704" spans="1:13" ht="45" customHeight="1">
      <c r="A704" s="7" t="s">
        <v>213</v>
      </c>
      <c r="B704" s="31" t="s">
        <v>940</v>
      </c>
      <c r="C704" s="31"/>
      <c r="D704" s="32">
        <f t="shared" si="11"/>
        <v>1</v>
      </c>
      <c r="E704" s="32"/>
      <c r="F704" s="33" t="s">
        <v>28</v>
      </c>
      <c r="G704" s="33"/>
      <c r="H704" s="16">
        <v>42439</v>
      </c>
      <c r="I704" s="16">
        <v>42439</v>
      </c>
      <c r="J704" s="18" t="s">
        <v>647</v>
      </c>
      <c r="K704" s="18"/>
      <c r="L704" s="30">
        <v>160</v>
      </c>
      <c r="M704" s="30"/>
    </row>
    <row r="705" spans="1:13" ht="45" customHeight="1">
      <c r="A705" s="7" t="s">
        <v>213</v>
      </c>
      <c r="B705" s="31" t="s">
        <v>940</v>
      </c>
      <c r="C705" s="31"/>
      <c r="D705" s="32">
        <f t="shared" si="11"/>
        <v>1</v>
      </c>
      <c r="E705" s="32"/>
      <c r="F705" s="33" t="s">
        <v>28</v>
      </c>
      <c r="G705" s="33"/>
      <c r="H705" s="16">
        <v>42423</v>
      </c>
      <c r="I705" s="16">
        <v>42423</v>
      </c>
      <c r="J705" s="18" t="s">
        <v>647</v>
      </c>
      <c r="K705" s="18"/>
      <c r="L705" s="30">
        <v>156</v>
      </c>
      <c r="M705" s="30"/>
    </row>
    <row r="706" spans="1:13" ht="45" customHeight="1">
      <c r="A706" s="7" t="s">
        <v>213</v>
      </c>
      <c r="B706" s="31" t="s">
        <v>942</v>
      </c>
      <c r="C706" s="31"/>
      <c r="D706" s="32">
        <f t="shared" si="11"/>
        <v>1</v>
      </c>
      <c r="E706" s="32"/>
      <c r="F706" s="33" t="s">
        <v>28</v>
      </c>
      <c r="G706" s="33"/>
      <c r="H706" s="16">
        <v>42432</v>
      </c>
      <c r="I706" s="16">
        <v>42432</v>
      </c>
      <c r="J706" s="18" t="s">
        <v>647</v>
      </c>
      <c r="K706" s="18"/>
      <c r="L706" s="30">
        <v>220</v>
      </c>
      <c r="M706" s="30"/>
    </row>
    <row r="707" spans="1:13" ht="45" customHeight="1">
      <c r="A707" s="7" t="s">
        <v>213</v>
      </c>
      <c r="B707" s="31" t="s">
        <v>945</v>
      </c>
      <c r="C707" s="31"/>
      <c r="D707" s="32">
        <f t="shared" si="11"/>
        <v>1</v>
      </c>
      <c r="E707" s="32"/>
      <c r="F707" s="33" t="s">
        <v>28</v>
      </c>
      <c r="G707" s="33"/>
      <c r="H707" s="16">
        <v>42433</v>
      </c>
      <c r="I707" s="16">
        <v>42433</v>
      </c>
      <c r="J707" s="18" t="s">
        <v>647</v>
      </c>
      <c r="K707" s="18"/>
      <c r="L707" s="30">
        <v>199.9</v>
      </c>
      <c r="M707" s="30"/>
    </row>
    <row r="708" spans="1:13" ht="45" customHeight="1">
      <c r="A708" s="7" t="s">
        <v>213</v>
      </c>
      <c r="B708" s="31" t="s">
        <v>940</v>
      </c>
      <c r="C708" s="31"/>
      <c r="D708" s="32">
        <f t="shared" si="11"/>
        <v>1</v>
      </c>
      <c r="E708" s="32"/>
      <c r="F708" s="33" t="s">
        <v>28</v>
      </c>
      <c r="G708" s="33"/>
      <c r="H708" s="16">
        <v>42429</v>
      </c>
      <c r="I708" s="16">
        <v>42429</v>
      </c>
      <c r="J708" s="18" t="s">
        <v>647</v>
      </c>
      <c r="K708" s="18"/>
      <c r="L708" s="30">
        <v>200</v>
      </c>
      <c r="M708" s="30"/>
    </row>
    <row r="709" spans="1:13" ht="45" customHeight="1">
      <c r="A709" s="7" t="s">
        <v>213</v>
      </c>
      <c r="B709" s="31" t="s">
        <v>940</v>
      </c>
      <c r="C709" s="31"/>
      <c r="D709" s="32">
        <f t="shared" si="11"/>
        <v>1</v>
      </c>
      <c r="E709" s="32"/>
      <c r="F709" s="33" t="s">
        <v>28</v>
      </c>
      <c r="G709" s="33"/>
      <c r="H709" s="16">
        <v>42419</v>
      </c>
      <c r="I709" s="16">
        <v>42419</v>
      </c>
      <c r="J709" s="18" t="s">
        <v>647</v>
      </c>
      <c r="K709" s="18"/>
      <c r="L709" s="30">
        <v>175.5</v>
      </c>
      <c r="M709" s="30"/>
    </row>
    <row r="710" spans="1:13" ht="45" customHeight="1">
      <c r="A710" s="7" t="s">
        <v>213</v>
      </c>
      <c r="B710" s="31" t="s">
        <v>947</v>
      </c>
      <c r="C710" s="31"/>
      <c r="D710" s="32">
        <f t="shared" si="11"/>
        <v>1</v>
      </c>
      <c r="E710" s="32"/>
      <c r="F710" s="33" t="s">
        <v>28</v>
      </c>
      <c r="G710" s="33"/>
      <c r="H710" s="16">
        <v>42436</v>
      </c>
      <c r="I710" s="16">
        <v>42436</v>
      </c>
      <c r="J710" s="18" t="s">
        <v>647</v>
      </c>
      <c r="K710" s="18"/>
      <c r="L710" s="30">
        <v>198</v>
      </c>
      <c r="M710" s="30"/>
    </row>
    <row r="711" spans="1:13" ht="45" customHeight="1">
      <c r="A711" s="7" t="s">
        <v>213</v>
      </c>
      <c r="B711" s="31" t="s">
        <v>940</v>
      </c>
      <c r="C711" s="31"/>
      <c r="D711" s="32">
        <f t="shared" si="11"/>
        <v>1</v>
      </c>
      <c r="E711" s="32"/>
      <c r="F711" s="33" t="s">
        <v>28</v>
      </c>
      <c r="G711" s="33"/>
      <c r="H711" s="16">
        <v>42443</v>
      </c>
      <c r="I711" s="16">
        <v>42443</v>
      </c>
      <c r="J711" s="18" t="s">
        <v>647</v>
      </c>
      <c r="K711" s="18"/>
      <c r="L711" s="30">
        <v>208</v>
      </c>
      <c r="M711" s="30"/>
    </row>
    <row r="712" spans="1:13" ht="45" customHeight="1">
      <c r="A712" s="7" t="s">
        <v>213</v>
      </c>
      <c r="B712" s="31" t="s">
        <v>940</v>
      </c>
      <c r="C712" s="31"/>
      <c r="D712" s="32">
        <f t="shared" si="11"/>
        <v>1</v>
      </c>
      <c r="E712" s="32"/>
      <c r="F712" s="33" t="s">
        <v>28</v>
      </c>
      <c r="G712" s="33"/>
      <c r="H712" s="16">
        <v>42438</v>
      </c>
      <c r="I712" s="16">
        <v>42438</v>
      </c>
      <c r="J712" s="18" t="s">
        <v>647</v>
      </c>
      <c r="K712" s="18"/>
      <c r="L712" s="30">
        <v>210</v>
      </c>
      <c r="M712" s="30"/>
    </row>
    <row r="713" spans="1:13" ht="45" customHeight="1">
      <c r="A713" s="7" t="s">
        <v>213</v>
      </c>
      <c r="B713" s="31" t="s">
        <v>13</v>
      </c>
      <c r="C713" s="31"/>
      <c r="D713" s="32">
        <f t="shared" si="11"/>
        <v>1</v>
      </c>
      <c r="E713" s="32"/>
      <c r="F713" s="33" t="s">
        <v>14</v>
      </c>
      <c r="G713" s="33"/>
      <c r="H713" s="16">
        <v>42438</v>
      </c>
      <c r="I713" s="16">
        <v>42438</v>
      </c>
      <c r="J713" s="18" t="s">
        <v>647</v>
      </c>
      <c r="K713" s="18"/>
      <c r="L713" s="30">
        <v>680</v>
      </c>
      <c r="M713" s="30"/>
    </row>
    <row r="714" spans="1:13" ht="45" customHeight="1">
      <c r="A714" s="7" t="s">
        <v>213</v>
      </c>
      <c r="B714" s="31" t="s">
        <v>948</v>
      </c>
      <c r="C714" s="31"/>
      <c r="D714" s="32">
        <f t="shared" si="11"/>
        <v>1</v>
      </c>
      <c r="E714" s="32"/>
      <c r="F714" s="33" t="s">
        <v>28</v>
      </c>
      <c r="G714" s="33"/>
      <c r="H714" s="16">
        <v>42472</v>
      </c>
      <c r="I714" s="16">
        <v>42472</v>
      </c>
      <c r="J714" s="18" t="s">
        <v>647</v>
      </c>
      <c r="K714" s="18"/>
      <c r="L714" s="30">
        <v>414</v>
      </c>
      <c r="M714" s="30"/>
    </row>
    <row r="715" spans="1:13" ht="45" customHeight="1">
      <c r="A715" s="7" t="s">
        <v>213</v>
      </c>
      <c r="B715" s="31" t="s">
        <v>949</v>
      </c>
      <c r="C715" s="31"/>
      <c r="D715" s="32">
        <f t="shared" si="11"/>
        <v>1</v>
      </c>
      <c r="E715" s="32"/>
      <c r="F715" s="33" t="s">
        <v>28</v>
      </c>
      <c r="G715" s="33"/>
      <c r="H715" s="16">
        <v>42445</v>
      </c>
      <c r="I715" s="16">
        <v>42445</v>
      </c>
      <c r="J715" s="18" t="s">
        <v>647</v>
      </c>
      <c r="K715" s="18"/>
      <c r="L715" s="30">
        <v>300.02</v>
      </c>
      <c r="M715" s="30"/>
    </row>
    <row r="716" spans="1:13" ht="45" customHeight="1">
      <c r="A716" s="7" t="s">
        <v>213</v>
      </c>
      <c r="B716" s="31" t="s">
        <v>949</v>
      </c>
      <c r="C716" s="31"/>
      <c r="D716" s="32">
        <f t="shared" si="11"/>
        <v>1</v>
      </c>
      <c r="E716" s="32"/>
      <c r="F716" s="33" t="s">
        <v>28</v>
      </c>
      <c r="G716" s="33"/>
      <c r="H716" s="16">
        <v>42445</v>
      </c>
      <c r="I716" s="16">
        <v>42445</v>
      </c>
      <c r="J716" s="18" t="s">
        <v>647</v>
      </c>
      <c r="K716" s="18"/>
      <c r="L716" s="30">
        <v>541</v>
      </c>
      <c r="M716" s="30"/>
    </row>
    <row r="717" spans="1:13" ht="45" customHeight="1">
      <c r="A717" s="7" t="s">
        <v>213</v>
      </c>
      <c r="B717" s="31" t="s">
        <v>948</v>
      </c>
      <c r="C717" s="31"/>
      <c r="D717" s="32">
        <f t="shared" ref="D717:D780" si="12">C717+1</f>
        <v>1</v>
      </c>
      <c r="E717" s="32"/>
      <c r="F717" s="33" t="s">
        <v>28</v>
      </c>
      <c r="G717" s="33"/>
      <c r="H717" s="16">
        <v>42474</v>
      </c>
      <c r="I717" s="16">
        <v>42474</v>
      </c>
      <c r="J717" s="18" t="s">
        <v>647</v>
      </c>
      <c r="K717" s="18"/>
      <c r="L717" s="30">
        <v>414</v>
      </c>
      <c r="M717" s="30"/>
    </row>
    <row r="718" spans="1:13" ht="45" customHeight="1">
      <c r="A718" s="7" t="s">
        <v>213</v>
      </c>
      <c r="B718" s="31" t="s">
        <v>948</v>
      </c>
      <c r="C718" s="31"/>
      <c r="D718" s="32">
        <f t="shared" si="12"/>
        <v>1</v>
      </c>
      <c r="E718" s="32"/>
      <c r="F718" s="33" t="s">
        <v>28</v>
      </c>
      <c r="G718" s="33"/>
      <c r="H718" s="16">
        <v>42467</v>
      </c>
      <c r="I718" s="16">
        <v>42467</v>
      </c>
      <c r="J718" s="18" t="s">
        <v>647</v>
      </c>
      <c r="K718" s="18"/>
      <c r="L718" s="30">
        <v>414</v>
      </c>
      <c r="M718" s="30"/>
    </row>
    <row r="719" spans="1:13" ht="45" customHeight="1">
      <c r="A719" s="7" t="s">
        <v>213</v>
      </c>
      <c r="B719" s="31" t="s">
        <v>948</v>
      </c>
      <c r="C719" s="31"/>
      <c r="D719" s="32">
        <f t="shared" si="12"/>
        <v>1</v>
      </c>
      <c r="E719" s="32"/>
      <c r="F719" s="33" t="s">
        <v>28</v>
      </c>
      <c r="G719" s="33"/>
      <c r="H719" s="16">
        <v>42464</v>
      </c>
      <c r="I719" s="16">
        <v>42464</v>
      </c>
      <c r="J719" s="18" t="s">
        <v>647</v>
      </c>
      <c r="K719" s="18"/>
      <c r="L719" s="30">
        <v>414</v>
      </c>
      <c r="M719" s="30"/>
    </row>
    <row r="720" spans="1:13" ht="45" customHeight="1">
      <c r="A720" s="7" t="s">
        <v>213</v>
      </c>
      <c r="B720" s="31" t="s">
        <v>948</v>
      </c>
      <c r="C720" s="31"/>
      <c r="D720" s="32">
        <f t="shared" si="12"/>
        <v>1</v>
      </c>
      <c r="E720" s="32"/>
      <c r="F720" s="33" t="s">
        <v>28</v>
      </c>
      <c r="G720" s="33"/>
      <c r="H720" s="16">
        <v>42472</v>
      </c>
      <c r="I720" s="16">
        <v>42472</v>
      </c>
      <c r="J720" s="18" t="s">
        <v>647</v>
      </c>
      <c r="K720" s="18"/>
      <c r="L720" s="30">
        <v>199</v>
      </c>
      <c r="M720" s="30"/>
    </row>
    <row r="721" spans="1:13" ht="45" customHeight="1">
      <c r="A721" s="7" t="s">
        <v>213</v>
      </c>
      <c r="B721" s="31" t="s">
        <v>948</v>
      </c>
      <c r="C721" s="31"/>
      <c r="D721" s="32">
        <f t="shared" si="12"/>
        <v>1</v>
      </c>
      <c r="E721" s="32"/>
      <c r="F721" s="33" t="s">
        <v>28</v>
      </c>
      <c r="G721" s="33"/>
      <c r="H721" s="16">
        <v>42474</v>
      </c>
      <c r="I721" s="16">
        <v>42474</v>
      </c>
      <c r="J721" s="18" t="s">
        <v>647</v>
      </c>
      <c r="K721" s="18"/>
      <c r="L721" s="30">
        <v>204</v>
      </c>
      <c r="M721" s="30"/>
    </row>
    <row r="722" spans="1:13" ht="45" customHeight="1">
      <c r="A722" s="7" t="s">
        <v>213</v>
      </c>
      <c r="B722" s="31" t="s">
        <v>948</v>
      </c>
      <c r="C722" s="31"/>
      <c r="D722" s="32">
        <f t="shared" si="12"/>
        <v>1</v>
      </c>
      <c r="E722" s="32"/>
      <c r="F722" s="33" t="s">
        <v>28</v>
      </c>
      <c r="G722" s="33"/>
      <c r="H722" s="16">
        <v>42467</v>
      </c>
      <c r="I722" s="16">
        <v>42467</v>
      </c>
      <c r="J722" s="18" t="s">
        <v>647</v>
      </c>
      <c r="K722" s="18"/>
      <c r="L722" s="30">
        <v>200</v>
      </c>
      <c r="M722" s="30"/>
    </row>
    <row r="723" spans="1:13" ht="45" customHeight="1">
      <c r="A723" s="7" t="s">
        <v>213</v>
      </c>
      <c r="B723" s="31" t="s">
        <v>948</v>
      </c>
      <c r="C723" s="31"/>
      <c r="D723" s="32">
        <f t="shared" si="12"/>
        <v>1</v>
      </c>
      <c r="E723" s="32"/>
      <c r="F723" s="33" t="s">
        <v>28</v>
      </c>
      <c r="G723" s="33"/>
      <c r="H723" s="16">
        <v>42464</v>
      </c>
      <c r="I723" s="16">
        <v>42464</v>
      </c>
      <c r="J723" s="18" t="s">
        <v>647</v>
      </c>
      <c r="K723" s="18"/>
      <c r="L723" s="30">
        <v>136</v>
      </c>
      <c r="M723" s="30"/>
    </row>
    <row r="724" spans="1:13" ht="45" customHeight="1">
      <c r="A724" s="7" t="s">
        <v>213</v>
      </c>
      <c r="B724" s="31" t="s">
        <v>13</v>
      </c>
      <c r="C724" s="31"/>
      <c r="D724" s="32">
        <f t="shared" si="12"/>
        <v>1</v>
      </c>
      <c r="E724" s="32"/>
      <c r="F724" s="33" t="s">
        <v>14</v>
      </c>
      <c r="G724" s="33"/>
      <c r="H724" s="16">
        <v>42464</v>
      </c>
      <c r="I724" s="16">
        <v>42464</v>
      </c>
      <c r="J724" s="18" t="s">
        <v>647</v>
      </c>
      <c r="K724" s="18"/>
      <c r="L724" s="30">
        <v>900</v>
      </c>
      <c r="M724" s="30"/>
    </row>
    <row r="725" spans="1:13" ht="45" customHeight="1">
      <c r="A725" s="7" t="s">
        <v>213</v>
      </c>
      <c r="B725" s="31" t="s">
        <v>13</v>
      </c>
      <c r="C725" s="31"/>
      <c r="D725" s="32">
        <f t="shared" si="12"/>
        <v>1</v>
      </c>
      <c r="E725" s="32"/>
      <c r="F725" s="33" t="s">
        <v>14</v>
      </c>
      <c r="G725" s="33"/>
      <c r="H725" s="16">
        <v>42404</v>
      </c>
      <c r="I725" s="16">
        <v>42404</v>
      </c>
      <c r="J725" s="18" t="s">
        <v>647</v>
      </c>
      <c r="K725" s="18"/>
      <c r="L725" s="30">
        <v>3428.83</v>
      </c>
      <c r="M725" s="30"/>
    </row>
    <row r="726" spans="1:13" ht="45" customHeight="1">
      <c r="A726" s="7" t="s">
        <v>213</v>
      </c>
      <c r="B726" s="31" t="s">
        <v>950</v>
      </c>
      <c r="C726" s="31"/>
      <c r="D726" s="32">
        <f t="shared" si="12"/>
        <v>1</v>
      </c>
      <c r="E726" s="32"/>
      <c r="F726" s="33" t="s">
        <v>28</v>
      </c>
      <c r="G726" s="33"/>
      <c r="H726" s="16">
        <v>42468</v>
      </c>
      <c r="I726" s="16">
        <v>42468</v>
      </c>
      <c r="J726" s="18" t="s">
        <v>647</v>
      </c>
      <c r="K726" s="18"/>
      <c r="L726" s="30">
        <v>203</v>
      </c>
      <c r="M726" s="30"/>
    </row>
    <row r="727" spans="1:13" ht="45" customHeight="1">
      <c r="A727" s="7" t="s">
        <v>213</v>
      </c>
      <c r="B727" s="31" t="s">
        <v>951</v>
      </c>
      <c r="C727" s="31"/>
      <c r="D727" s="32">
        <f t="shared" si="12"/>
        <v>1</v>
      </c>
      <c r="E727" s="32"/>
      <c r="F727" s="33" t="s">
        <v>28</v>
      </c>
      <c r="G727" s="33"/>
      <c r="H727" s="16">
        <v>42487</v>
      </c>
      <c r="I727" s="16">
        <v>42487</v>
      </c>
      <c r="J727" s="18" t="s">
        <v>647</v>
      </c>
      <c r="K727" s="18"/>
      <c r="L727" s="30">
        <v>348.12</v>
      </c>
      <c r="M727" s="30"/>
    </row>
    <row r="728" spans="1:13" ht="45" customHeight="1">
      <c r="A728" s="7" t="s">
        <v>213</v>
      </c>
      <c r="B728" s="31" t="s">
        <v>950</v>
      </c>
      <c r="C728" s="31"/>
      <c r="D728" s="32">
        <f t="shared" si="12"/>
        <v>1</v>
      </c>
      <c r="E728" s="32"/>
      <c r="F728" s="33" t="s">
        <v>28</v>
      </c>
      <c r="G728" s="33"/>
      <c r="H728" s="16">
        <v>42485</v>
      </c>
      <c r="I728" s="16">
        <v>42485</v>
      </c>
      <c r="J728" s="18" t="s">
        <v>647</v>
      </c>
      <c r="K728" s="18"/>
      <c r="L728" s="30">
        <v>410</v>
      </c>
      <c r="M728" s="30"/>
    </row>
    <row r="729" spans="1:13" ht="45" customHeight="1">
      <c r="A729" s="7" t="s">
        <v>213</v>
      </c>
      <c r="B729" s="31" t="s">
        <v>951</v>
      </c>
      <c r="C729" s="31"/>
      <c r="D729" s="32">
        <f t="shared" si="12"/>
        <v>1</v>
      </c>
      <c r="E729" s="32"/>
      <c r="F729" s="33" t="s">
        <v>28</v>
      </c>
      <c r="G729" s="33"/>
      <c r="H729" s="16">
        <v>42494</v>
      </c>
      <c r="I729" s="16">
        <v>42494</v>
      </c>
      <c r="J729" s="18" t="s">
        <v>647</v>
      </c>
      <c r="K729" s="18"/>
      <c r="L729" s="30">
        <v>414</v>
      </c>
      <c r="M729" s="30"/>
    </row>
    <row r="730" spans="1:13" ht="45" customHeight="1">
      <c r="A730" s="7" t="s">
        <v>213</v>
      </c>
      <c r="B730" s="31" t="s">
        <v>951</v>
      </c>
      <c r="C730" s="31"/>
      <c r="D730" s="32">
        <f t="shared" si="12"/>
        <v>1</v>
      </c>
      <c r="E730" s="32"/>
      <c r="F730" s="33" t="s">
        <v>28</v>
      </c>
      <c r="G730" s="33"/>
      <c r="H730" s="16">
        <v>42489</v>
      </c>
      <c r="I730" s="16">
        <v>42489</v>
      </c>
      <c r="J730" s="18" t="s">
        <v>647</v>
      </c>
      <c r="K730" s="18"/>
      <c r="L730" s="30">
        <v>345.08</v>
      </c>
      <c r="M730" s="30"/>
    </row>
    <row r="731" spans="1:13" ht="45" customHeight="1">
      <c r="A731" s="7" t="s">
        <v>213</v>
      </c>
      <c r="B731" s="31" t="s">
        <v>952</v>
      </c>
      <c r="C731" s="31"/>
      <c r="D731" s="32">
        <f t="shared" si="12"/>
        <v>1</v>
      </c>
      <c r="E731" s="32"/>
      <c r="F731" s="33" t="s">
        <v>28</v>
      </c>
      <c r="G731" s="33"/>
      <c r="H731" s="16">
        <v>42489</v>
      </c>
      <c r="I731" s="16">
        <v>42486</v>
      </c>
      <c r="J731" s="18" t="s">
        <v>647</v>
      </c>
      <c r="K731" s="18"/>
      <c r="L731" s="30">
        <v>350.02</v>
      </c>
      <c r="M731" s="30"/>
    </row>
    <row r="732" spans="1:13" ht="45" customHeight="1">
      <c r="A732" s="7" t="s">
        <v>213</v>
      </c>
      <c r="B732" s="31" t="s">
        <v>948</v>
      </c>
      <c r="C732" s="31"/>
      <c r="D732" s="32">
        <f t="shared" si="12"/>
        <v>1</v>
      </c>
      <c r="E732" s="32"/>
      <c r="F732" s="33" t="s">
        <v>28</v>
      </c>
      <c r="G732" s="33"/>
      <c r="H732" s="16">
        <v>42482</v>
      </c>
      <c r="I732" s="16">
        <v>42482</v>
      </c>
      <c r="J732" s="18" t="s">
        <v>647</v>
      </c>
      <c r="K732" s="18"/>
      <c r="L732" s="30">
        <v>278</v>
      </c>
      <c r="M732" s="30"/>
    </row>
    <row r="733" spans="1:13" ht="45" customHeight="1">
      <c r="A733" s="7" t="s">
        <v>213</v>
      </c>
      <c r="B733" s="31" t="s">
        <v>948</v>
      </c>
      <c r="C733" s="31"/>
      <c r="D733" s="32">
        <f t="shared" si="12"/>
        <v>1</v>
      </c>
      <c r="E733" s="32"/>
      <c r="F733" s="33" t="s">
        <v>28</v>
      </c>
      <c r="G733" s="33"/>
      <c r="H733" s="16">
        <v>42486</v>
      </c>
      <c r="I733" s="16">
        <v>42486</v>
      </c>
      <c r="J733" s="18" t="s">
        <v>647</v>
      </c>
      <c r="K733" s="18"/>
      <c r="L733" s="30">
        <v>406</v>
      </c>
      <c r="M733" s="30"/>
    </row>
    <row r="734" spans="1:13" ht="45" customHeight="1">
      <c r="A734" s="7" t="s">
        <v>213</v>
      </c>
      <c r="B734" s="31" t="s">
        <v>948</v>
      </c>
      <c r="C734" s="31"/>
      <c r="D734" s="32">
        <f t="shared" si="12"/>
        <v>1</v>
      </c>
      <c r="E734" s="32"/>
      <c r="F734" s="33" t="s">
        <v>28</v>
      </c>
      <c r="G734" s="33"/>
      <c r="H734" s="16">
        <v>42493</v>
      </c>
      <c r="I734" s="16">
        <v>42493</v>
      </c>
      <c r="J734" s="18" t="s">
        <v>647</v>
      </c>
      <c r="K734" s="18"/>
      <c r="L734" s="30">
        <v>406</v>
      </c>
      <c r="M734" s="30"/>
    </row>
    <row r="735" spans="1:13" ht="45" customHeight="1">
      <c r="A735" s="7" t="s">
        <v>213</v>
      </c>
      <c r="B735" s="31" t="s">
        <v>948</v>
      </c>
      <c r="C735" s="31"/>
      <c r="D735" s="32">
        <f t="shared" si="12"/>
        <v>1</v>
      </c>
      <c r="E735" s="32"/>
      <c r="F735" s="33" t="s">
        <v>28</v>
      </c>
      <c r="G735" s="33"/>
      <c r="H735" s="16">
        <v>42496</v>
      </c>
      <c r="I735" s="16">
        <v>42496</v>
      </c>
      <c r="J735" s="18" t="s">
        <v>647</v>
      </c>
      <c r="K735" s="18"/>
      <c r="L735" s="30">
        <v>406</v>
      </c>
      <c r="M735" s="30"/>
    </row>
    <row r="736" spans="1:13" ht="45" customHeight="1">
      <c r="A736" s="7" t="s">
        <v>213</v>
      </c>
      <c r="B736" s="31" t="s">
        <v>953</v>
      </c>
      <c r="C736" s="31"/>
      <c r="D736" s="32">
        <f t="shared" si="12"/>
        <v>1</v>
      </c>
      <c r="E736" s="32"/>
      <c r="F736" s="33" t="s">
        <v>28</v>
      </c>
      <c r="G736" s="33"/>
      <c r="H736" s="16">
        <v>42489</v>
      </c>
      <c r="I736" s="16">
        <v>42489</v>
      </c>
      <c r="J736" s="18" t="s">
        <v>647</v>
      </c>
      <c r="K736" s="18"/>
      <c r="L736" s="30">
        <v>128</v>
      </c>
      <c r="M736" s="30"/>
    </row>
    <row r="737" spans="1:13" ht="45" customHeight="1">
      <c r="A737" s="7" t="s">
        <v>213</v>
      </c>
      <c r="B737" s="31" t="s">
        <v>951</v>
      </c>
      <c r="C737" s="31"/>
      <c r="D737" s="32">
        <f t="shared" si="12"/>
        <v>1</v>
      </c>
      <c r="E737" s="32"/>
      <c r="F737" s="33" t="s">
        <v>28</v>
      </c>
      <c r="G737" s="33"/>
      <c r="H737" s="16">
        <v>42487</v>
      </c>
      <c r="I737" s="16">
        <v>42487</v>
      </c>
      <c r="J737" s="18" t="s">
        <v>647</v>
      </c>
      <c r="K737" s="18"/>
      <c r="L737" s="30">
        <v>193.9</v>
      </c>
      <c r="M737" s="30"/>
    </row>
    <row r="738" spans="1:13" ht="45" customHeight="1">
      <c r="A738" s="7" t="s">
        <v>213</v>
      </c>
      <c r="B738" s="31" t="s">
        <v>950</v>
      </c>
      <c r="C738" s="31"/>
      <c r="D738" s="32">
        <f t="shared" si="12"/>
        <v>1</v>
      </c>
      <c r="E738" s="32"/>
      <c r="F738" s="33" t="s">
        <v>28</v>
      </c>
      <c r="G738" s="33"/>
      <c r="H738" s="16">
        <v>42485</v>
      </c>
      <c r="I738" s="16">
        <v>42485</v>
      </c>
      <c r="J738" s="18" t="s">
        <v>647</v>
      </c>
      <c r="K738" s="18"/>
      <c r="L738" s="30">
        <v>165</v>
      </c>
      <c r="M738" s="30"/>
    </row>
    <row r="739" spans="1:13" ht="45" customHeight="1">
      <c r="A739" s="7" t="s">
        <v>213</v>
      </c>
      <c r="B739" s="31" t="s">
        <v>951</v>
      </c>
      <c r="C739" s="31"/>
      <c r="D739" s="32">
        <f t="shared" si="12"/>
        <v>1</v>
      </c>
      <c r="E739" s="32"/>
      <c r="F739" s="33" t="s">
        <v>28</v>
      </c>
      <c r="G739" s="33"/>
      <c r="H739" s="16">
        <v>42494</v>
      </c>
      <c r="I739" s="16">
        <v>42494</v>
      </c>
      <c r="J739" s="18" t="s">
        <v>647</v>
      </c>
      <c r="K739" s="18"/>
      <c r="L739" s="30">
        <v>169</v>
      </c>
      <c r="M739" s="30"/>
    </row>
    <row r="740" spans="1:13" ht="45" customHeight="1">
      <c r="A740" s="7" t="s">
        <v>213</v>
      </c>
      <c r="B740" s="31" t="s">
        <v>951</v>
      </c>
      <c r="C740" s="31"/>
      <c r="D740" s="32">
        <f t="shared" si="12"/>
        <v>1</v>
      </c>
      <c r="E740" s="32"/>
      <c r="F740" s="33" t="s">
        <v>28</v>
      </c>
      <c r="G740" s="33"/>
      <c r="H740" s="16">
        <v>42489</v>
      </c>
      <c r="I740" s="16">
        <v>42489</v>
      </c>
      <c r="J740" s="18" t="s">
        <v>647</v>
      </c>
      <c r="K740" s="18"/>
      <c r="L740" s="30">
        <v>220</v>
      </c>
      <c r="M740" s="30"/>
    </row>
    <row r="741" spans="1:13" ht="45" customHeight="1">
      <c r="A741" s="7" t="s">
        <v>213</v>
      </c>
      <c r="B741" s="31" t="s">
        <v>948</v>
      </c>
      <c r="C741" s="31"/>
      <c r="D741" s="32">
        <f t="shared" si="12"/>
        <v>1</v>
      </c>
      <c r="E741" s="32"/>
      <c r="F741" s="33" t="s">
        <v>28</v>
      </c>
      <c r="G741" s="33"/>
      <c r="H741" s="16">
        <v>42482</v>
      </c>
      <c r="I741" s="16">
        <v>42482</v>
      </c>
      <c r="J741" s="18" t="s">
        <v>647</v>
      </c>
      <c r="K741" s="18"/>
      <c r="L741" s="30">
        <v>220</v>
      </c>
      <c r="M741" s="30"/>
    </row>
    <row r="742" spans="1:13" ht="45" customHeight="1">
      <c r="A742" s="7" t="s">
        <v>213</v>
      </c>
      <c r="B742" s="31" t="s">
        <v>948</v>
      </c>
      <c r="C742" s="31"/>
      <c r="D742" s="32">
        <f t="shared" si="12"/>
        <v>1</v>
      </c>
      <c r="E742" s="32"/>
      <c r="F742" s="33" t="s">
        <v>28</v>
      </c>
      <c r="G742" s="33"/>
      <c r="H742" s="16">
        <v>42486</v>
      </c>
      <c r="I742" s="16">
        <v>42486</v>
      </c>
      <c r="J742" s="18" t="s">
        <v>647</v>
      </c>
      <c r="K742" s="18"/>
      <c r="L742" s="30">
        <v>220</v>
      </c>
      <c r="M742" s="30"/>
    </row>
    <row r="743" spans="1:13" ht="45" customHeight="1">
      <c r="A743" s="7" t="s">
        <v>213</v>
      </c>
      <c r="B743" s="31" t="s">
        <v>948</v>
      </c>
      <c r="C743" s="31"/>
      <c r="D743" s="32">
        <f t="shared" si="12"/>
        <v>1</v>
      </c>
      <c r="E743" s="32"/>
      <c r="F743" s="33" t="s">
        <v>28</v>
      </c>
      <c r="G743" s="33"/>
      <c r="H743" s="16">
        <v>42493</v>
      </c>
      <c r="I743" s="16">
        <v>42493</v>
      </c>
      <c r="J743" s="18" t="s">
        <v>647</v>
      </c>
      <c r="K743" s="18"/>
      <c r="L743" s="30">
        <v>119</v>
      </c>
      <c r="M743" s="30"/>
    </row>
    <row r="744" spans="1:13" ht="45" customHeight="1">
      <c r="A744" s="7" t="s">
        <v>213</v>
      </c>
      <c r="B744" s="31" t="s">
        <v>948</v>
      </c>
      <c r="C744" s="31"/>
      <c r="D744" s="32">
        <f t="shared" si="12"/>
        <v>1</v>
      </c>
      <c r="E744" s="32"/>
      <c r="F744" s="33" t="s">
        <v>28</v>
      </c>
      <c r="G744" s="33"/>
      <c r="H744" s="16">
        <v>42496</v>
      </c>
      <c r="I744" s="16">
        <v>42496</v>
      </c>
      <c r="J744" s="18" t="s">
        <v>647</v>
      </c>
      <c r="K744" s="18"/>
      <c r="L744" s="30">
        <v>134</v>
      </c>
      <c r="M744" s="30"/>
    </row>
    <row r="745" spans="1:13" ht="45" customHeight="1">
      <c r="A745" s="7" t="s">
        <v>213</v>
      </c>
      <c r="B745" s="31" t="s">
        <v>953</v>
      </c>
      <c r="C745" s="31"/>
      <c r="D745" s="32">
        <f t="shared" si="12"/>
        <v>1</v>
      </c>
      <c r="E745" s="32"/>
      <c r="F745" s="33" t="s">
        <v>28</v>
      </c>
      <c r="G745" s="33"/>
      <c r="H745" s="16">
        <v>42489</v>
      </c>
      <c r="I745" s="16">
        <v>42489</v>
      </c>
      <c r="J745" s="18" t="s">
        <v>647</v>
      </c>
      <c r="K745" s="18"/>
      <c r="L745" s="30">
        <v>80</v>
      </c>
      <c r="M745" s="30"/>
    </row>
    <row r="746" spans="1:13" ht="45" customHeight="1">
      <c r="A746" s="7" t="s">
        <v>213</v>
      </c>
      <c r="B746" s="31" t="s">
        <v>13</v>
      </c>
      <c r="C746" s="31"/>
      <c r="D746" s="32">
        <f t="shared" si="12"/>
        <v>1</v>
      </c>
      <c r="E746" s="32"/>
      <c r="F746" s="33" t="s">
        <v>14</v>
      </c>
      <c r="G746" s="33"/>
      <c r="H746" s="16">
        <v>42489</v>
      </c>
      <c r="I746" s="16">
        <v>42489</v>
      </c>
      <c r="J746" s="18" t="s">
        <v>647</v>
      </c>
      <c r="K746" s="18"/>
      <c r="L746" s="30">
        <v>100</v>
      </c>
      <c r="M746" s="30"/>
    </row>
    <row r="747" spans="1:13" ht="45" customHeight="1">
      <c r="A747" s="7" t="s">
        <v>213</v>
      </c>
      <c r="B747" s="31" t="s">
        <v>954</v>
      </c>
      <c r="C747" s="31"/>
      <c r="D747" s="32">
        <f t="shared" si="12"/>
        <v>1</v>
      </c>
      <c r="E747" s="32"/>
      <c r="F747" s="33" t="s">
        <v>28</v>
      </c>
      <c r="G747" s="33"/>
      <c r="H747" s="16">
        <v>42479</v>
      </c>
      <c r="I747" s="16">
        <v>42479</v>
      </c>
      <c r="J747" s="18" t="s">
        <v>647</v>
      </c>
      <c r="K747" s="18"/>
      <c r="L747" s="30">
        <v>464</v>
      </c>
      <c r="M747" s="30"/>
    </row>
    <row r="748" spans="1:13" ht="45" customHeight="1">
      <c r="A748" s="7" t="s">
        <v>213</v>
      </c>
      <c r="B748" s="31" t="s">
        <v>954</v>
      </c>
      <c r="C748" s="31"/>
      <c r="D748" s="32">
        <f t="shared" si="12"/>
        <v>1</v>
      </c>
      <c r="E748" s="32"/>
      <c r="F748" s="33" t="s">
        <v>28</v>
      </c>
      <c r="G748" s="33"/>
      <c r="H748" s="16">
        <v>42479</v>
      </c>
      <c r="I748" s="16">
        <v>42479</v>
      </c>
      <c r="J748" s="18" t="s">
        <v>647</v>
      </c>
      <c r="K748" s="18"/>
      <c r="L748" s="30">
        <v>220</v>
      </c>
      <c r="M748" s="30"/>
    </row>
    <row r="749" spans="1:13" ht="45" customHeight="1">
      <c r="A749" s="7" t="s">
        <v>213</v>
      </c>
      <c r="B749" s="31" t="s">
        <v>13</v>
      </c>
      <c r="C749" s="31"/>
      <c r="D749" s="32">
        <f t="shared" si="12"/>
        <v>1</v>
      </c>
      <c r="E749" s="32"/>
      <c r="F749" s="33" t="s">
        <v>14</v>
      </c>
      <c r="G749" s="33"/>
      <c r="H749" s="16">
        <v>42479</v>
      </c>
      <c r="I749" s="16">
        <v>42479</v>
      </c>
      <c r="J749" s="18" t="s">
        <v>647</v>
      </c>
      <c r="K749" s="18"/>
      <c r="L749" s="30">
        <v>1280</v>
      </c>
      <c r="M749" s="30"/>
    </row>
    <row r="750" spans="1:13" ht="45" customHeight="1">
      <c r="A750" s="7" t="s">
        <v>213</v>
      </c>
      <c r="B750" s="31" t="s">
        <v>13</v>
      </c>
      <c r="C750" s="31"/>
      <c r="D750" s="32">
        <f t="shared" si="12"/>
        <v>1</v>
      </c>
      <c r="E750" s="32"/>
      <c r="F750" s="33" t="s">
        <v>14</v>
      </c>
      <c r="G750" s="33"/>
      <c r="H750" s="16">
        <v>42552</v>
      </c>
      <c r="I750" s="16">
        <v>42552</v>
      </c>
      <c r="J750" s="18" t="s">
        <v>647</v>
      </c>
      <c r="K750" s="18"/>
      <c r="L750" s="30">
        <v>3375</v>
      </c>
      <c r="M750" s="30"/>
    </row>
    <row r="751" spans="1:13" ht="45" customHeight="1">
      <c r="A751" s="7" t="s">
        <v>213</v>
      </c>
      <c r="B751" s="31" t="s">
        <v>955</v>
      </c>
      <c r="C751" s="31"/>
      <c r="D751" s="32">
        <f t="shared" si="12"/>
        <v>1</v>
      </c>
      <c r="E751" s="32"/>
      <c r="F751" s="33" t="s">
        <v>28</v>
      </c>
      <c r="G751" s="33"/>
      <c r="H751" s="16">
        <v>42516</v>
      </c>
      <c r="I751" s="16">
        <v>42516</v>
      </c>
      <c r="J751" s="18" t="s">
        <v>647</v>
      </c>
      <c r="K751" s="18"/>
      <c r="L751" s="30">
        <v>406</v>
      </c>
      <c r="M751" s="30"/>
    </row>
    <row r="752" spans="1:13" ht="45" customHeight="1">
      <c r="A752" s="7" t="s">
        <v>213</v>
      </c>
      <c r="B752" s="31" t="s">
        <v>956</v>
      </c>
      <c r="C752" s="31"/>
      <c r="D752" s="32">
        <f t="shared" si="12"/>
        <v>1</v>
      </c>
      <c r="E752" s="32"/>
      <c r="F752" s="33" t="s">
        <v>28</v>
      </c>
      <c r="G752" s="33"/>
      <c r="H752" s="16">
        <v>42506</v>
      </c>
      <c r="I752" s="16">
        <v>42509</v>
      </c>
      <c r="J752" s="18" t="s">
        <v>647</v>
      </c>
      <c r="K752" s="18"/>
      <c r="L752" s="30">
        <v>406</v>
      </c>
      <c r="M752" s="30"/>
    </row>
    <row r="753" spans="1:13" ht="45" customHeight="1">
      <c r="A753" s="7" t="s">
        <v>213</v>
      </c>
      <c r="B753" s="31" t="s">
        <v>957</v>
      </c>
      <c r="C753" s="31"/>
      <c r="D753" s="32">
        <f t="shared" si="12"/>
        <v>1</v>
      </c>
      <c r="E753" s="32"/>
      <c r="F753" s="33" t="s">
        <v>28</v>
      </c>
      <c r="G753" s="33"/>
      <c r="H753" s="16">
        <v>42509</v>
      </c>
      <c r="I753" s="16">
        <v>42509</v>
      </c>
      <c r="J753" s="18" t="s">
        <v>647</v>
      </c>
      <c r="K753" s="18"/>
      <c r="L753" s="30">
        <v>203</v>
      </c>
      <c r="M753" s="30"/>
    </row>
    <row r="754" spans="1:13" ht="45" customHeight="1">
      <c r="A754" s="7" t="s">
        <v>213</v>
      </c>
      <c r="B754" s="31" t="s">
        <v>958</v>
      </c>
      <c r="C754" s="31"/>
      <c r="D754" s="32">
        <f t="shared" si="12"/>
        <v>1</v>
      </c>
      <c r="E754" s="32"/>
      <c r="F754" s="33" t="s">
        <v>28</v>
      </c>
      <c r="G754" s="33"/>
      <c r="H754" s="16">
        <v>42517</v>
      </c>
      <c r="I754" s="16">
        <v>42517</v>
      </c>
      <c r="J754" s="18" t="s">
        <v>647</v>
      </c>
      <c r="K754" s="18"/>
      <c r="L754" s="30">
        <v>414</v>
      </c>
      <c r="M754" s="30"/>
    </row>
    <row r="755" spans="1:13" ht="45" customHeight="1">
      <c r="A755" s="7" t="s">
        <v>213</v>
      </c>
      <c r="B755" s="31" t="s">
        <v>958</v>
      </c>
      <c r="C755" s="31"/>
      <c r="D755" s="32">
        <f t="shared" si="12"/>
        <v>1</v>
      </c>
      <c r="E755" s="32"/>
      <c r="F755" s="33" t="s">
        <v>28</v>
      </c>
      <c r="G755" s="33"/>
      <c r="H755" s="16">
        <v>42513</v>
      </c>
      <c r="I755" s="16">
        <v>42513</v>
      </c>
      <c r="J755" s="18" t="s">
        <v>647</v>
      </c>
      <c r="K755" s="18"/>
      <c r="L755" s="30">
        <v>406</v>
      </c>
      <c r="M755" s="30"/>
    </row>
    <row r="756" spans="1:13" ht="45" customHeight="1">
      <c r="A756" s="7" t="s">
        <v>213</v>
      </c>
      <c r="B756" s="31" t="s">
        <v>948</v>
      </c>
      <c r="C756" s="31"/>
      <c r="D756" s="32">
        <f t="shared" si="12"/>
        <v>1</v>
      </c>
      <c r="E756" s="32"/>
      <c r="F756" s="33" t="s">
        <v>28</v>
      </c>
      <c r="G756" s="33"/>
      <c r="H756" s="16">
        <v>42514</v>
      </c>
      <c r="I756" s="16">
        <v>42514</v>
      </c>
      <c r="J756" s="18" t="s">
        <v>647</v>
      </c>
      <c r="K756" s="18"/>
      <c r="L756" s="30">
        <v>406</v>
      </c>
      <c r="M756" s="30"/>
    </row>
    <row r="757" spans="1:13" ht="45" customHeight="1">
      <c r="A757" s="7" t="s">
        <v>213</v>
      </c>
      <c r="B757" s="31" t="s">
        <v>948</v>
      </c>
      <c r="C757" s="31"/>
      <c r="D757" s="32">
        <f t="shared" si="12"/>
        <v>1</v>
      </c>
      <c r="E757" s="32"/>
      <c r="F757" s="33" t="s">
        <v>28</v>
      </c>
      <c r="G757" s="33"/>
      <c r="H757" s="16">
        <v>42530</v>
      </c>
      <c r="I757" s="16">
        <v>42530</v>
      </c>
      <c r="J757" s="18" t="s">
        <v>647</v>
      </c>
      <c r="K757" s="18"/>
      <c r="L757" s="30">
        <v>414</v>
      </c>
      <c r="M757" s="30"/>
    </row>
    <row r="758" spans="1:13" ht="45" customHeight="1">
      <c r="A758" s="7" t="s">
        <v>213</v>
      </c>
      <c r="B758" s="31" t="s">
        <v>948</v>
      </c>
      <c r="C758" s="31"/>
      <c r="D758" s="32">
        <f t="shared" si="12"/>
        <v>1</v>
      </c>
      <c r="E758" s="32"/>
      <c r="F758" s="33" t="s">
        <v>28</v>
      </c>
      <c r="G758" s="33"/>
      <c r="H758" s="16">
        <v>42510</v>
      </c>
      <c r="I758" s="16">
        <v>42510</v>
      </c>
      <c r="J758" s="18" t="s">
        <v>647</v>
      </c>
      <c r="K758" s="18"/>
      <c r="L758" s="30">
        <v>414</v>
      </c>
      <c r="M758" s="30"/>
    </row>
    <row r="759" spans="1:13" ht="45" customHeight="1">
      <c r="A759" s="7" t="s">
        <v>213</v>
      </c>
      <c r="B759" s="31" t="s">
        <v>948</v>
      </c>
      <c r="C759" s="31"/>
      <c r="D759" s="32">
        <f t="shared" si="12"/>
        <v>1</v>
      </c>
      <c r="E759" s="32"/>
      <c r="F759" s="33" t="s">
        <v>28</v>
      </c>
      <c r="G759" s="33"/>
      <c r="H759" s="16">
        <v>42507</v>
      </c>
      <c r="I759" s="16">
        <v>42507</v>
      </c>
      <c r="J759" s="18" t="s">
        <v>647</v>
      </c>
      <c r="K759" s="18"/>
      <c r="L759" s="30">
        <v>414</v>
      </c>
      <c r="M759" s="30"/>
    </row>
    <row r="760" spans="1:13" ht="45" customHeight="1">
      <c r="A760" s="7" t="s">
        <v>213</v>
      </c>
      <c r="B760" s="31" t="s">
        <v>948</v>
      </c>
      <c r="C760" s="31"/>
      <c r="D760" s="32">
        <f t="shared" si="12"/>
        <v>1</v>
      </c>
      <c r="E760" s="32"/>
      <c r="F760" s="33" t="s">
        <v>28</v>
      </c>
      <c r="G760" s="33"/>
      <c r="H760" s="16">
        <v>42516</v>
      </c>
      <c r="I760" s="16">
        <v>42516</v>
      </c>
      <c r="J760" s="18" t="s">
        <v>647</v>
      </c>
      <c r="K760" s="18"/>
      <c r="L760" s="30">
        <v>414</v>
      </c>
      <c r="M760" s="30"/>
    </row>
    <row r="761" spans="1:13" ht="45" customHeight="1">
      <c r="A761" s="7" t="s">
        <v>213</v>
      </c>
      <c r="B761" s="31" t="s">
        <v>948</v>
      </c>
      <c r="C761" s="31"/>
      <c r="D761" s="32">
        <f t="shared" si="12"/>
        <v>1</v>
      </c>
      <c r="E761" s="32"/>
      <c r="F761" s="33" t="s">
        <v>28</v>
      </c>
      <c r="G761" s="33"/>
      <c r="H761" s="16">
        <v>42523</v>
      </c>
      <c r="I761" s="16">
        <v>42523</v>
      </c>
      <c r="J761" s="18" t="s">
        <v>647</v>
      </c>
      <c r="K761" s="18"/>
      <c r="L761" s="30">
        <v>414</v>
      </c>
      <c r="M761" s="30"/>
    </row>
    <row r="762" spans="1:13" ht="45" customHeight="1">
      <c r="A762" s="7" t="s">
        <v>213</v>
      </c>
      <c r="B762" s="31" t="s">
        <v>955</v>
      </c>
      <c r="C762" s="31"/>
      <c r="D762" s="32">
        <f t="shared" si="12"/>
        <v>1</v>
      </c>
      <c r="E762" s="32"/>
      <c r="F762" s="33" t="s">
        <v>28</v>
      </c>
      <c r="G762" s="33"/>
      <c r="H762" s="16">
        <v>42516</v>
      </c>
      <c r="I762" s="16">
        <v>42516</v>
      </c>
      <c r="J762" s="18" t="s">
        <v>647</v>
      </c>
      <c r="K762" s="18"/>
      <c r="L762" s="30">
        <v>134</v>
      </c>
      <c r="M762" s="30"/>
    </row>
    <row r="763" spans="1:13" ht="45" customHeight="1">
      <c r="A763" s="7" t="s">
        <v>213</v>
      </c>
      <c r="B763" s="31" t="s">
        <v>956</v>
      </c>
      <c r="C763" s="31"/>
      <c r="D763" s="32">
        <f t="shared" si="12"/>
        <v>1</v>
      </c>
      <c r="E763" s="32"/>
      <c r="F763" s="33" t="s">
        <v>28</v>
      </c>
      <c r="G763" s="33"/>
      <c r="H763" s="16">
        <v>42506</v>
      </c>
      <c r="I763" s="16">
        <v>42509</v>
      </c>
      <c r="J763" s="18" t="s">
        <v>647</v>
      </c>
      <c r="K763" s="18"/>
      <c r="L763" s="30">
        <v>220</v>
      </c>
      <c r="M763" s="30"/>
    </row>
    <row r="764" spans="1:13" ht="45" customHeight="1">
      <c r="A764" s="7" t="s">
        <v>213</v>
      </c>
      <c r="B764" s="31" t="s">
        <v>957</v>
      </c>
      <c r="C764" s="31"/>
      <c r="D764" s="32">
        <f t="shared" si="12"/>
        <v>1</v>
      </c>
      <c r="E764" s="32"/>
      <c r="F764" s="33" t="s">
        <v>28</v>
      </c>
      <c r="G764" s="33"/>
      <c r="H764" s="16">
        <v>42509</v>
      </c>
      <c r="I764" s="16">
        <v>42509</v>
      </c>
      <c r="J764" s="18" t="s">
        <v>647</v>
      </c>
      <c r="K764" s="18"/>
      <c r="L764" s="30">
        <v>214</v>
      </c>
      <c r="M764" s="30"/>
    </row>
    <row r="765" spans="1:13" ht="45" customHeight="1">
      <c r="A765" s="7" t="s">
        <v>213</v>
      </c>
      <c r="B765" s="31" t="s">
        <v>958</v>
      </c>
      <c r="C765" s="31"/>
      <c r="D765" s="32">
        <f t="shared" si="12"/>
        <v>1</v>
      </c>
      <c r="E765" s="32"/>
      <c r="F765" s="33" t="s">
        <v>28</v>
      </c>
      <c r="G765" s="33"/>
      <c r="H765" s="16">
        <v>42517</v>
      </c>
      <c r="I765" s="16">
        <v>42517</v>
      </c>
      <c r="J765" s="18" t="s">
        <v>647</v>
      </c>
      <c r="K765" s="18"/>
      <c r="L765" s="30">
        <v>220</v>
      </c>
      <c r="M765" s="30"/>
    </row>
    <row r="766" spans="1:13" ht="45" customHeight="1">
      <c r="A766" s="7" t="s">
        <v>213</v>
      </c>
      <c r="B766" s="31" t="s">
        <v>958</v>
      </c>
      <c r="C766" s="31"/>
      <c r="D766" s="32">
        <f t="shared" si="12"/>
        <v>1</v>
      </c>
      <c r="E766" s="32"/>
      <c r="F766" s="33" t="s">
        <v>28</v>
      </c>
      <c r="G766" s="33"/>
      <c r="H766" s="16">
        <v>42513</v>
      </c>
      <c r="I766" s="16">
        <v>42513</v>
      </c>
      <c r="J766" s="18" t="s">
        <v>647</v>
      </c>
      <c r="K766" s="18"/>
      <c r="L766" s="30">
        <v>182</v>
      </c>
      <c r="M766" s="30"/>
    </row>
    <row r="767" spans="1:13" ht="45" customHeight="1">
      <c r="A767" s="7" t="s">
        <v>213</v>
      </c>
      <c r="B767" s="31" t="s">
        <v>948</v>
      </c>
      <c r="C767" s="31"/>
      <c r="D767" s="32">
        <f t="shared" si="12"/>
        <v>1</v>
      </c>
      <c r="E767" s="32"/>
      <c r="F767" s="33" t="s">
        <v>28</v>
      </c>
      <c r="G767" s="33"/>
      <c r="H767" s="16">
        <v>42530</v>
      </c>
      <c r="I767" s="16">
        <v>42530</v>
      </c>
      <c r="J767" s="18" t="s">
        <v>647</v>
      </c>
      <c r="K767" s="18"/>
      <c r="L767" s="30">
        <v>220</v>
      </c>
      <c r="M767" s="30"/>
    </row>
    <row r="768" spans="1:13" ht="45" customHeight="1">
      <c r="A768" s="7" t="s">
        <v>213</v>
      </c>
      <c r="B768" s="31" t="s">
        <v>948</v>
      </c>
      <c r="C768" s="31"/>
      <c r="D768" s="32">
        <f t="shared" si="12"/>
        <v>1</v>
      </c>
      <c r="E768" s="32"/>
      <c r="F768" s="33" t="s">
        <v>28</v>
      </c>
      <c r="G768" s="33"/>
      <c r="H768" s="16">
        <v>42510</v>
      </c>
      <c r="I768" s="16">
        <v>42510</v>
      </c>
      <c r="J768" s="18" t="s">
        <v>647</v>
      </c>
      <c r="K768" s="18"/>
      <c r="L768" s="30">
        <v>156</v>
      </c>
      <c r="M768" s="30"/>
    </row>
    <row r="769" spans="1:13" ht="45" customHeight="1">
      <c r="A769" s="7" t="s">
        <v>213</v>
      </c>
      <c r="B769" s="31" t="s">
        <v>948</v>
      </c>
      <c r="C769" s="31"/>
      <c r="D769" s="32">
        <f t="shared" si="12"/>
        <v>1</v>
      </c>
      <c r="E769" s="32"/>
      <c r="F769" s="33" t="s">
        <v>28</v>
      </c>
      <c r="G769" s="33"/>
      <c r="H769" s="16">
        <v>42507</v>
      </c>
      <c r="I769" s="16">
        <v>42507</v>
      </c>
      <c r="J769" s="18" t="s">
        <v>647</v>
      </c>
      <c r="K769" s="18"/>
      <c r="L769" s="30">
        <v>197</v>
      </c>
      <c r="M769" s="30"/>
    </row>
    <row r="770" spans="1:13" ht="45" customHeight="1">
      <c r="A770" s="7" t="s">
        <v>213</v>
      </c>
      <c r="B770" s="31" t="s">
        <v>948</v>
      </c>
      <c r="C770" s="31"/>
      <c r="D770" s="32">
        <f t="shared" si="12"/>
        <v>1</v>
      </c>
      <c r="E770" s="32"/>
      <c r="F770" s="33" t="s">
        <v>28</v>
      </c>
      <c r="G770" s="33"/>
      <c r="H770" s="16">
        <v>42516</v>
      </c>
      <c r="I770" s="16">
        <v>42516</v>
      </c>
      <c r="J770" s="18" t="s">
        <v>647</v>
      </c>
      <c r="K770" s="18"/>
      <c r="L770" s="30">
        <v>190</v>
      </c>
      <c r="M770" s="30"/>
    </row>
    <row r="771" spans="1:13" ht="45" customHeight="1">
      <c r="A771" s="7" t="s">
        <v>213</v>
      </c>
      <c r="B771" s="31" t="s">
        <v>13</v>
      </c>
      <c r="C771" s="31"/>
      <c r="D771" s="32">
        <f t="shared" si="12"/>
        <v>1</v>
      </c>
      <c r="E771" s="32"/>
      <c r="F771" s="33" t="s">
        <v>14</v>
      </c>
      <c r="G771" s="33"/>
      <c r="H771" s="16">
        <v>42516</v>
      </c>
      <c r="I771" s="16">
        <v>42516</v>
      </c>
      <c r="J771" s="18" t="s">
        <v>647</v>
      </c>
      <c r="K771" s="18"/>
      <c r="L771" s="30">
        <v>550</v>
      </c>
      <c r="M771" s="30"/>
    </row>
    <row r="772" spans="1:13" ht="45" customHeight="1">
      <c r="A772" s="7" t="s">
        <v>213</v>
      </c>
      <c r="B772" s="31" t="s">
        <v>959</v>
      </c>
      <c r="C772" s="31"/>
      <c r="D772" s="32">
        <f t="shared" si="12"/>
        <v>1</v>
      </c>
      <c r="E772" s="32"/>
      <c r="F772" s="33" t="s">
        <v>28</v>
      </c>
      <c r="G772" s="33"/>
      <c r="H772" s="16">
        <v>42502</v>
      </c>
      <c r="I772" s="16">
        <v>42502</v>
      </c>
      <c r="J772" s="18" t="s">
        <v>647</v>
      </c>
      <c r="K772" s="18"/>
      <c r="L772" s="30">
        <v>422.08</v>
      </c>
      <c r="M772" s="30"/>
    </row>
    <row r="773" spans="1:13" ht="45" customHeight="1">
      <c r="A773" s="7" t="s">
        <v>213</v>
      </c>
      <c r="B773" s="31" t="s">
        <v>960</v>
      </c>
      <c r="C773" s="31"/>
      <c r="D773" s="32">
        <f t="shared" si="12"/>
        <v>1</v>
      </c>
      <c r="E773" s="32"/>
      <c r="F773" s="33" t="s">
        <v>28</v>
      </c>
      <c r="G773" s="33"/>
      <c r="H773" s="16">
        <v>42517</v>
      </c>
      <c r="I773" s="16">
        <v>42517</v>
      </c>
      <c r="J773" s="18" t="s">
        <v>647</v>
      </c>
      <c r="K773" s="18"/>
      <c r="L773" s="30">
        <v>488</v>
      </c>
      <c r="M773" s="30"/>
    </row>
    <row r="774" spans="1:13" ht="45" customHeight="1">
      <c r="A774" s="7" t="s">
        <v>213</v>
      </c>
      <c r="B774" s="31" t="s">
        <v>961</v>
      </c>
      <c r="C774" s="31"/>
      <c r="D774" s="32">
        <f t="shared" si="12"/>
        <v>1</v>
      </c>
      <c r="E774" s="32"/>
      <c r="F774" s="33" t="s">
        <v>28</v>
      </c>
      <c r="G774" s="33"/>
      <c r="H774" s="16">
        <v>42501</v>
      </c>
      <c r="I774" s="16">
        <v>42501</v>
      </c>
      <c r="J774" s="18" t="s">
        <v>647</v>
      </c>
      <c r="K774" s="18"/>
      <c r="L774" s="30">
        <v>414</v>
      </c>
      <c r="M774" s="30"/>
    </row>
    <row r="775" spans="1:13" ht="45" customHeight="1">
      <c r="A775" s="7" t="s">
        <v>213</v>
      </c>
      <c r="B775" s="31" t="s">
        <v>961</v>
      </c>
      <c r="C775" s="31"/>
      <c r="D775" s="32">
        <f t="shared" si="12"/>
        <v>1</v>
      </c>
      <c r="E775" s="32"/>
      <c r="F775" s="33" t="s">
        <v>28</v>
      </c>
      <c r="G775" s="33"/>
      <c r="H775" s="16">
        <v>42520</v>
      </c>
      <c r="I775" s="16">
        <v>42520</v>
      </c>
      <c r="J775" s="18" t="s">
        <v>647</v>
      </c>
      <c r="K775" s="18"/>
      <c r="L775" s="30">
        <v>414</v>
      </c>
      <c r="M775" s="30"/>
    </row>
    <row r="776" spans="1:13" ht="45" customHeight="1">
      <c r="A776" s="7" t="s">
        <v>213</v>
      </c>
      <c r="B776" s="31" t="s">
        <v>961</v>
      </c>
      <c r="C776" s="31"/>
      <c r="D776" s="32">
        <f t="shared" si="12"/>
        <v>1</v>
      </c>
      <c r="E776" s="32"/>
      <c r="F776" s="33" t="s">
        <v>28</v>
      </c>
      <c r="G776" s="33"/>
      <c r="H776" s="16">
        <v>42514</v>
      </c>
      <c r="I776" s="16">
        <v>42514</v>
      </c>
      <c r="J776" s="18" t="s">
        <v>647</v>
      </c>
      <c r="K776" s="18"/>
      <c r="L776" s="30">
        <v>410</v>
      </c>
      <c r="M776" s="30"/>
    </row>
    <row r="777" spans="1:13" ht="45" customHeight="1">
      <c r="A777" s="7" t="s">
        <v>213</v>
      </c>
      <c r="B777" s="31" t="s">
        <v>961</v>
      </c>
      <c r="C777" s="31"/>
      <c r="D777" s="32">
        <f t="shared" si="12"/>
        <v>1</v>
      </c>
      <c r="E777" s="32"/>
      <c r="F777" s="33" t="s">
        <v>28</v>
      </c>
      <c r="G777" s="33"/>
      <c r="H777" s="16">
        <v>42502</v>
      </c>
      <c r="I777" s="16">
        <v>42502</v>
      </c>
      <c r="J777" s="18" t="s">
        <v>647</v>
      </c>
      <c r="K777" s="18"/>
      <c r="L777" s="30">
        <v>414</v>
      </c>
      <c r="M777" s="30"/>
    </row>
    <row r="778" spans="1:13" ht="45" customHeight="1">
      <c r="A778" s="7" t="s">
        <v>213</v>
      </c>
      <c r="B778" s="31" t="s">
        <v>961</v>
      </c>
      <c r="C778" s="31"/>
      <c r="D778" s="32">
        <f t="shared" si="12"/>
        <v>1</v>
      </c>
      <c r="E778" s="32"/>
      <c r="F778" s="33" t="s">
        <v>28</v>
      </c>
      <c r="G778" s="33"/>
      <c r="H778" s="16">
        <v>42509</v>
      </c>
      <c r="I778" s="16">
        <v>42509</v>
      </c>
      <c r="J778" s="18" t="s">
        <v>647</v>
      </c>
      <c r="K778" s="18"/>
      <c r="L778" s="30">
        <v>414</v>
      </c>
      <c r="M778" s="30"/>
    </row>
    <row r="779" spans="1:13" ht="45" customHeight="1">
      <c r="A779" s="7" t="s">
        <v>213</v>
      </c>
      <c r="B779" s="31" t="s">
        <v>961</v>
      </c>
      <c r="C779" s="31"/>
      <c r="D779" s="32">
        <f t="shared" si="12"/>
        <v>1</v>
      </c>
      <c r="E779" s="32"/>
      <c r="F779" s="33" t="s">
        <v>28</v>
      </c>
      <c r="G779" s="33"/>
      <c r="H779" s="16">
        <v>42531</v>
      </c>
      <c r="I779" s="16">
        <v>42531</v>
      </c>
      <c r="J779" s="18" t="s">
        <v>647</v>
      </c>
      <c r="K779" s="18"/>
      <c r="L779" s="30">
        <v>414</v>
      </c>
      <c r="M779" s="30"/>
    </row>
    <row r="780" spans="1:13" ht="45" customHeight="1">
      <c r="A780" s="7" t="s">
        <v>213</v>
      </c>
      <c r="B780" s="31" t="s">
        <v>961</v>
      </c>
      <c r="C780" s="31"/>
      <c r="D780" s="32">
        <f t="shared" si="12"/>
        <v>1</v>
      </c>
      <c r="E780" s="32"/>
      <c r="F780" s="33" t="s">
        <v>28</v>
      </c>
      <c r="G780" s="33"/>
      <c r="H780" s="16">
        <v>42529</v>
      </c>
      <c r="I780" s="16">
        <v>42529</v>
      </c>
      <c r="J780" s="18" t="s">
        <v>647</v>
      </c>
      <c r="K780" s="18"/>
      <c r="L780" s="30">
        <v>414</v>
      </c>
      <c r="M780" s="30"/>
    </row>
    <row r="781" spans="1:13" ht="45" customHeight="1">
      <c r="A781" s="7" t="s">
        <v>213</v>
      </c>
      <c r="B781" s="31" t="s">
        <v>961</v>
      </c>
      <c r="C781" s="31"/>
      <c r="D781" s="32">
        <f t="shared" ref="D781:D844" si="13">C781+1</f>
        <v>1</v>
      </c>
      <c r="E781" s="32"/>
      <c r="F781" s="33" t="s">
        <v>28</v>
      </c>
      <c r="G781" s="33"/>
      <c r="H781" s="16">
        <v>42522</v>
      </c>
      <c r="I781" s="16">
        <v>42522</v>
      </c>
      <c r="J781" s="18" t="s">
        <v>647</v>
      </c>
      <c r="K781" s="18"/>
      <c r="L781" s="30">
        <v>414</v>
      </c>
      <c r="M781" s="30"/>
    </row>
    <row r="782" spans="1:13" ht="45" customHeight="1">
      <c r="A782" s="7" t="s">
        <v>213</v>
      </c>
      <c r="B782" s="31" t="s">
        <v>959</v>
      </c>
      <c r="C782" s="31"/>
      <c r="D782" s="32">
        <f t="shared" si="13"/>
        <v>1</v>
      </c>
      <c r="E782" s="32"/>
      <c r="F782" s="33" t="s">
        <v>28</v>
      </c>
      <c r="G782" s="33"/>
      <c r="H782" s="16">
        <v>42502</v>
      </c>
      <c r="I782" s="16">
        <v>42502</v>
      </c>
      <c r="J782" s="18" t="s">
        <v>647</v>
      </c>
      <c r="K782" s="18"/>
      <c r="L782" s="30">
        <v>102</v>
      </c>
      <c r="M782" s="30"/>
    </row>
    <row r="783" spans="1:13" ht="45" customHeight="1">
      <c r="A783" s="7" t="s">
        <v>213</v>
      </c>
      <c r="B783" s="31" t="s">
        <v>960</v>
      </c>
      <c r="C783" s="31"/>
      <c r="D783" s="32">
        <f t="shared" si="13"/>
        <v>1</v>
      </c>
      <c r="E783" s="32"/>
      <c r="F783" s="33" t="s">
        <v>28</v>
      </c>
      <c r="G783" s="33"/>
      <c r="H783" s="16">
        <v>42517</v>
      </c>
      <c r="I783" s="16">
        <v>42517</v>
      </c>
      <c r="J783" s="18" t="s">
        <v>647</v>
      </c>
      <c r="K783" s="18"/>
      <c r="L783" s="30">
        <v>195</v>
      </c>
      <c r="M783" s="30"/>
    </row>
    <row r="784" spans="1:13" ht="45" customHeight="1">
      <c r="A784" s="7" t="s">
        <v>213</v>
      </c>
      <c r="B784" s="31" t="s">
        <v>961</v>
      </c>
      <c r="C784" s="31"/>
      <c r="D784" s="32">
        <f t="shared" si="13"/>
        <v>1</v>
      </c>
      <c r="E784" s="32"/>
      <c r="F784" s="33" t="s">
        <v>28</v>
      </c>
      <c r="G784" s="33"/>
      <c r="H784" s="16">
        <v>42501</v>
      </c>
      <c r="I784" s="16">
        <v>42501</v>
      </c>
      <c r="J784" s="18" t="s">
        <v>647</v>
      </c>
      <c r="K784" s="18"/>
      <c r="L784" s="30">
        <v>139</v>
      </c>
      <c r="M784" s="30"/>
    </row>
    <row r="785" spans="1:13" ht="45" customHeight="1">
      <c r="A785" s="7" t="s">
        <v>213</v>
      </c>
      <c r="B785" s="31" t="s">
        <v>961</v>
      </c>
      <c r="C785" s="31"/>
      <c r="D785" s="32">
        <f t="shared" si="13"/>
        <v>1</v>
      </c>
      <c r="E785" s="32"/>
      <c r="F785" s="33" t="s">
        <v>28</v>
      </c>
      <c r="G785" s="33"/>
      <c r="H785" s="16">
        <v>42520</v>
      </c>
      <c r="I785" s="16">
        <v>42520</v>
      </c>
      <c r="J785" s="18" t="s">
        <v>647</v>
      </c>
      <c r="K785" s="18"/>
      <c r="L785" s="30">
        <v>220</v>
      </c>
      <c r="M785" s="30"/>
    </row>
    <row r="786" spans="1:13" ht="45" customHeight="1">
      <c r="A786" s="7" t="s">
        <v>213</v>
      </c>
      <c r="B786" s="31" t="s">
        <v>961</v>
      </c>
      <c r="C786" s="31"/>
      <c r="D786" s="32">
        <f t="shared" si="13"/>
        <v>1</v>
      </c>
      <c r="E786" s="32"/>
      <c r="F786" s="33" t="s">
        <v>28</v>
      </c>
      <c r="G786" s="33"/>
      <c r="H786" s="16">
        <v>42514</v>
      </c>
      <c r="I786" s="16">
        <v>42514</v>
      </c>
      <c r="J786" s="18" t="s">
        <v>647</v>
      </c>
      <c r="K786" s="18"/>
      <c r="L786" s="30">
        <v>220</v>
      </c>
      <c r="M786" s="30"/>
    </row>
    <row r="787" spans="1:13" ht="45" customHeight="1">
      <c r="A787" s="7" t="s">
        <v>213</v>
      </c>
      <c r="B787" s="31" t="s">
        <v>961</v>
      </c>
      <c r="C787" s="31"/>
      <c r="D787" s="32">
        <f t="shared" si="13"/>
        <v>1</v>
      </c>
      <c r="E787" s="32"/>
      <c r="F787" s="33" t="s">
        <v>28</v>
      </c>
      <c r="G787" s="33"/>
      <c r="H787" s="16">
        <v>42502</v>
      </c>
      <c r="I787" s="16">
        <v>42502</v>
      </c>
      <c r="J787" s="18" t="s">
        <v>647</v>
      </c>
      <c r="K787" s="18"/>
      <c r="L787" s="30">
        <v>202</v>
      </c>
      <c r="M787" s="30"/>
    </row>
    <row r="788" spans="1:13" ht="45" customHeight="1">
      <c r="A788" s="7" t="s">
        <v>213</v>
      </c>
      <c r="B788" s="31" t="s">
        <v>961</v>
      </c>
      <c r="C788" s="31"/>
      <c r="D788" s="32">
        <f t="shared" si="13"/>
        <v>1</v>
      </c>
      <c r="E788" s="32"/>
      <c r="F788" s="33" t="s">
        <v>28</v>
      </c>
      <c r="G788" s="33"/>
      <c r="H788" s="16">
        <v>42509</v>
      </c>
      <c r="I788" s="16">
        <v>42509</v>
      </c>
      <c r="J788" s="18" t="s">
        <v>647</v>
      </c>
      <c r="K788" s="18"/>
      <c r="L788" s="30">
        <v>214</v>
      </c>
      <c r="M788" s="30"/>
    </row>
    <row r="789" spans="1:13" ht="45" customHeight="1">
      <c r="A789" s="7" t="s">
        <v>213</v>
      </c>
      <c r="B789" s="31" t="s">
        <v>961</v>
      </c>
      <c r="C789" s="31"/>
      <c r="D789" s="32">
        <f t="shared" si="13"/>
        <v>1</v>
      </c>
      <c r="E789" s="32"/>
      <c r="F789" s="33" t="s">
        <v>28</v>
      </c>
      <c r="G789" s="33"/>
      <c r="H789" s="16">
        <v>42531</v>
      </c>
      <c r="I789" s="16">
        <v>42531</v>
      </c>
      <c r="J789" s="18" t="s">
        <v>647</v>
      </c>
      <c r="K789" s="18"/>
      <c r="L789" s="30">
        <v>161</v>
      </c>
      <c r="M789" s="30"/>
    </row>
    <row r="790" spans="1:13" ht="45" customHeight="1">
      <c r="A790" s="7" t="s">
        <v>213</v>
      </c>
      <c r="B790" s="31" t="s">
        <v>961</v>
      </c>
      <c r="C790" s="31"/>
      <c r="D790" s="32">
        <f t="shared" si="13"/>
        <v>1</v>
      </c>
      <c r="E790" s="32"/>
      <c r="F790" s="33" t="s">
        <v>28</v>
      </c>
      <c r="G790" s="33"/>
      <c r="H790" s="16">
        <v>42529</v>
      </c>
      <c r="I790" s="16">
        <v>42529</v>
      </c>
      <c r="J790" s="18" t="s">
        <v>647</v>
      </c>
      <c r="K790" s="18"/>
      <c r="L790" s="30">
        <v>216</v>
      </c>
      <c r="M790" s="30"/>
    </row>
    <row r="791" spans="1:13" ht="45" customHeight="1">
      <c r="A791" s="7" t="s">
        <v>213</v>
      </c>
      <c r="B791" s="31" t="s">
        <v>961</v>
      </c>
      <c r="C791" s="31"/>
      <c r="D791" s="32">
        <f t="shared" si="13"/>
        <v>1</v>
      </c>
      <c r="E791" s="32"/>
      <c r="F791" s="33" t="s">
        <v>28</v>
      </c>
      <c r="G791" s="33"/>
      <c r="H791" s="16">
        <v>42522</v>
      </c>
      <c r="I791" s="16">
        <v>42522</v>
      </c>
      <c r="J791" s="18" t="s">
        <v>647</v>
      </c>
      <c r="K791" s="18"/>
      <c r="L791" s="30">
        <v>160</v>
      </c>
      <c r="M791" s="30"/>
    </row>
    <row r="792" spans="1:13" ht="45" customHeight="1">
      <c r="A792" s="7" t="s">
        <v>213</v>
      </c>
      <c r="B792" s="31" t="s">
        <v>13</v>
      </c>
      <c r="C792" s="31"/>
      <c r="D792" s="32">
        <f t="shared" si="13"/>
        <v>1</v>
      </c>
      <c r="E792" s="32"/>
      <c r="F792" s="33" t="s">
        <v>14</v>
      </c>
      <c r="G792" s="33"/>
      <c r="H792" s="16">
        <v>42522</v>
      </c>
      <c r="I792" s="16">
        <v>42522</v>
      </c>
      <c r="J792" s="18" t="s">
        <v>647</v>
      </c>
      <c r="K792" s="18"/>
      <c r="L792" s="30">
        <v>500</v>
      </c>
      <c r="M792" s="30"/>
    </row>
    <row r="793" spans="1:13" ht="45" customHeight="1">
      <c r="A793" s="7" t="s">
        <v>213</v>
      </c>
      <c r="B793" s="31" t="s">
        <v>13</v>
      </c>
      <c r="C793" s="31"/>
      <c r="D793" s="32">
        <f t="shared" si="13"/>
        <v>1</v>
      </c>
      <c r="E793" s="32"/>
      <c r="F793" s="33" t="s">
        <v>14</v>
      </c>
      <c r="G793" s="33"/>
      <c r="H793" s="16">
        <v>42562</v>
      </c>
      <c r="I793" s="16">
        <v>42562</v>
      </c>
      <c r="J793" s="18" t="s">
        <v>647</v>
      </c>
      <c r="K793" s="18"/>
      <c r="L793" s="30">
        <v>2115</v>
      </c>
      <c r="M793" s="30"/>
    </row>
    <row r="794" spans="1:13" ht="45" customHeight="1">
      <c r="A794" s="7" t="s">
        <v>213</v>
      </c>
      <c r="B794" s="31" t="s">
        <v>962</v>
      </c>
      <c r="C794" s="31"/>
      <c r="D794" s="32">
        <f t="shared" si="13"/>
        <v>1</v>
      </c>
      <c r="E794" s="32"/>
      <c r="F794" s="33" t="s">
        <v>28</v>
      </c>
      <c r="G794" s="33"/>
      <c r="H794" s="16">
        <v>42535</v>
      </c>
      <c r="I794" s="16">
        <v>42535</v>
      </c>
      <c r="J794" s="18" t="s">
        <v>647</v>
      </c>
      <c r="K794" s="18"/>
      <c r="L794" s="30">
        <v>414</v>
      </c>
      <c r="M794" s="30"/>
    </row>
    <row r="795" spans="1:13" ht="45" customHeight="1">
      <c r="A795" s="7" t="s">
        <v>213</v>
      </c>
      <c r="B795" s="31" t="s">
        <v>962</v>
      </c>
      <c r="C795" s="31"/>
      <c r="D795" s="32">
        <f t="shared" si="13"/>
        <v>1</v>
      </c>
      <c r="E795" s="32"/>
      <c r="F795" s="33" t="s">
        <v>28</v>
      </c>
      <c r="G795" s="33"/>
      <c r="H795" s="16">
        <v>42536</v>
      </c>
      <c r="I795" s="16">
        <v>42536</v>
      </c>
      <c r="J795" s="18" t="s">
        <v>647</v>
      </c>
      <c r="K795" s="18"/>
      <c r="L795" s="30">
        <v>207</v>
      </c>
      <c r="M795" s="30"/>
    </row>
    <row r="796" spans="1:13" ht="45" customHeight="1">
      <c r="A796" s="7" t="s">
        <v>213</v>
      </c>
      <c r="B796" s="31" t="s">
        <v>962</v>
      </c>
      <c r="C796" s="31"/>
      <c r="D796" s="32">
        <f t="shared" si="13"/>
        <v>1</v>
      </c>
      <c r="E796" s="32"/>
      <c r="F796" s="33" t="s">
        <v>28</v>
      </c>
      <c r="G796" s="33"/>
      <c r="H796" s="16">
        <v>42538</v>
      </c>
      <c r="I796" s="16">
        <v>42538</v>
      </c>
      <c r="J796" s="18" t="s">
        <v>647</v>
      </c>
      <c r="K796" s="18"/>
      <c r="L796" s="30">
        <v>422</v>
      </c>
      <c r="M796" s="30"/>
    </row>
    <row r="797" spans="1:13" ht="45" customHeight="1">
      <c r="A797" s="7" t="s">
        <v>213</v>
      </c>
      <c r="B797" s="31" t="s">
        <v>962</v>
      </c>
      <c r="C797" s="31"/>
      <c r="D797" s="32">
        <f t="shared" si="13"/>
        <v>1</v>
      </c>
      <c r="E797" s="32"/>
      <c r="F797" s="33" t="s">
        <v>28</v>
      </c>
      <c r="G797" s="33"/>
      <c r="H797" s="16">
        <v>42559</v>
      </c>
      <c r="I797" s="16">
        <v>42559</v>
      </c>
      <c r="J797" s="18" t="s">
        <v>647</v>
      </c>
      <c r="K797" s="18"/>
      <c r="L797" s="30">
        <v>430</v>
      </c>
      <c r="M797" s="30"/>
    </row>
    <row r="798" spans="1:13" ht="45" customHeight="1">
      <c r="A798" s="7" t="s">
        <v>213</v>
      </c>
      <c r="B798" s="31" t="s">
        <v>962</v>
      </c>
      <c r="C798" s="31"/>
      <c r="D798" s="32">
        <f t="shared" si="13"/>
        <v>1</v>
      </c>
      <c r="E798" s="32"/>
      <c r="F798" s="33" t="s">
        <v>28</v>
      </c>
      <c r="G798" s="33"/>
      <c r="H798" s="16">
        <v>42557</v>
      </c>
      <c r="I798" s="16">
        <v>42557</v>
      </c>
      <c r="J798" s="18" t="s">
        <v>647</v>
      </c>
      <c r="K798" s="18"/>
      <c r="L798" s="30">
        <v>414</v>
      </c>
      <c r="M798" s="30"/>
    </row>
    <row r="799" spans="1:13" ht="45" customHeight="1">
      <c r="A799" s="7" t="s">
        <v>213</v>
      </c>
      <c r="B799" s="31" t="s">
        <v>962</v>
      </c>
      <c r="C799" s="31"/>
      <c r="D799" s="32">
        <f t="shared" si="13"/>
        <v>1</v>
      </c>
      <c r="E799" s="32"/>
      <c r="F799" s="33" t="s">
        <v>28</v>
      </c>
      <c r="G799" s="33"/>
      <c r="H799" s="16">
        <v>42551</v>
      </c>
      <c r="I799" s="16">
        <v>42551</v>
      </c>
      <c r="J799" s="18" t="s">
        <v>647</v>
      </c>
      <c r="K799" s="18"/>
      <c r="L799" s="30">
        <v>380</v>
      </c>
      <c r="M799" s="30"/>
    </row>
    <row r="800" spans="1:13" ht="45" customHeight="1">
      <c r="A800" s="7" t="s">
        <v>213</v>
      </c>
      <c r="B800" s="31" t="s">
        <v>962</v>
      </c>
      <c r="C800" s="31"/>
      <c r="D800" s="32">
        <f t="shared" si="13"/>
        <v>1</v>
      </c>
      <c r="E800" s="32"/>
      <c r="F800" s="33" t="s">
        <v>28</v>
      </c>
      <c r="G800" s="33"/>
      <c r="H800" s="16">
        <v>42555</v>
      </c>
      <c r="I800" s="16">
        <v>42555</v>
      </c>
      <c r="J800" s="18" t="s">
        <v>647</v>
      </c>
      <c r="K800" s="18"/>
      <c r="L800" s="30">
        <v>422</v>
      </c>
      <c r="M800" s="30"/>
    </row>
    <row r="801" spans="1:13" ht="45" customHeight="1">
      <c r="A801" s="7" t="s">
        <v>213</v>
      </c>
      <c r="B801" s="31" t="s">
        <v>962</v>
      </c>
      <c r="C801" s="31"/>
      <c r="D801" s="32">
        <f t="shared" si="13"/>
        <v>1</v>
      </c>
      <c r="E801" s="32"/>
      <c r="F801" s="33" t="s">
        <v>28</v>
      </c>
      <c r="G801" s="33"/>
      <c r="H801" s="16">
        <v>42550</v>
      </c>
      <c r="I801" s="16">
        <v>42550</v>
      </c>
      <c r="J801" s="18" t="s">
        <v>647</v>
      </c>
      <c r="K801" s="18"/>
      <c r="L801" s="30">
        <v>422</v>
      </c>
      <c r="M801" s="30"/>
    </row>
    <row r="802" spans="1:13" ht="45" customHeight="1">
      <c r="A802" s="7" t="s">
        <v>213</v>
      </c>
      <c r="B802" s="31" t="s">
        <v>963</v>
      </c>
      <c r="C802" s="31"/>
      <c r="D802" s="32">
        <f t="shared" si="13"/>
        <v>1</v>
      </c>
      <c r="E802" s="32"/>
      <c r="F802" s="33" t="s">
        <v>28</v>
      </c>
      <c r="G802" s="33"/>
      <c r="H802" s="16">
        <v>42542</v>
      </c>
      <c r="I802" s="16">
        <v>42542</v>
      </c>
      <c r="J802" s="18" t="s">
        <v>647</v>
      </c>
      <c r="K802" s="18"/>
      <c r="L802" s="30">
        <v>414</v>
      </c>
      <c r="M802" s="30"/>
    </row>
    <row r="803" spans="1:13" ht="45" customHeight="1">
      <c r="A803" s="7" t="s">
        <v>213</v>
      </c>
      <c r="B803" s="31" t="s">
        <v>964</v>
      </c>
      <c r="C803" s="31"/>
      <c r="D803" s="32">
        <f t="shared" si="13"/>
        <v>1</v>
      </c>
      <c r="E803" s="32"/>
      <c r="F803" s="33" t="s">
        <v>28</v>
      </c>
      <c r="G803" s="33"/>
      <c r="H803" s="16">
        <v>42537</v>
      </c>
      <c r="I803" s="16">
        <v>42537</v>
      </c>
      <c r="J803" s="18" t="s">
        <v>647</v>
      </c>
      <c r="K803" s="18"/>
      <c r="L803" s="30">
        <v>361</v>
      </c>
      <c r="M803" s="30"/>
    </row>
    <row r="804" spans="1:13" ht="45" customHeight="1">
      <c r="A804" s="7" t="s">
        <v>213</v>
      </c>
      <c r="B804" s="31" t="s">
        <v>963</v>
      </c>
      <c r="C804" s="31"/>
      <c r="D804" s="32">
        <f t="shared" si="13"/>
        <v>1</v>
      </c>
      <c r="E804" s="32"/>
      <c r="F804" s="33" t="s">
        <v>28</v>
      </c>
      <c r="G804" s="33"/>
      <c r="H804" s="16">
        <v>42549</v>
      </c>
      <c r="I804" s="16">
        <v>42549</v>
      </c>
      <c r="J804" s="18" t="s">
        <v>647</v>
      </c>
      <c r="K804" s="18"/>
      <c r="L804" s="30">
        <v>373</v>
      </c>
      <c r="M804" s="30"/>
    </row>
    <row r="805" spans="1:13" ht="45" customHeight="1">
      <c r="A805" s="7" t="s">
        <v>213</v>
      </c>
      <c r="B805" s="31" t="s">
        <v>964</v>
      </c>
      <c r="C805" s="31"/>
      <c r="D805" s="32">
        <f t="shared" si="13"/>
        <v>1</v>
      </c>
      <c r="E805" s="32"/>
      <c r="F805" s="33" t="s">
        <v>28</v>
      </c>
      <c r="G805" s="33"/>
      <c r="H805" s="16">
        <v>42545</v>
      </c>
      <c r="I805" s="16">
        <v>42545</v>
      </c>
      <c r="J805" s="18" t="s">
        <v>647</v>
      </c>
      <c r="K805" s="18"/>
      <c r="L805" s="30">
        <v>360</v>
      </c>
      <c r="M805" s="30"/>
    </row>
    <row r="806" spans="1:13" ht="45" customHeight="1">
      <c r="A806" s="7" t="s">
        <v>213</v>
      </c>
      <c r="B806" s="31" t="s">
        <v>964</v>
      </c>
      <c r="C806" s="31"/>
      <c r="D806" s="32">
        <f t="shared" si="13"/>
        <v>1</v>
      </c>
      <c r="E806" s="32"/>
      <c r="F806" s="33" t="s">
        <v>28</v>
      </c>
      <c r="G806" s="33"/>
      <c r="H806" s="16">
        <v>42552</v>
      </c>
      <c r="I806" s="16">
        <v>42552</v>
      </c>
      <c r="J806" s="18" t="s">
        <v>647</v>
      </c>
      <c r="K806" s="18"/>
      <c r="L806" s="30">
        <v>414</v>
      </c>
      <c r="M806" s="30"/>
    </row>
    <row r="807" spans="1:13" ht="45" customHeight="1">
      <c r="A807" s="7" t="s">
        <v>213</v>
      </c>
      <c r="B807" s="31" t="s">
        <v>964</v>
      </c>
      <c r="C807" s="31"/>
      <c r="D807" s="32">
        <f t="shared" si="13"/>
        <v>1</v>
      </c>
      <c r="E807" s="32"/>
      <c r="F807" s="33" t="s">
        <v>28</v>
      </c>
      <c r="G807" s="33"/>
      <c r="H807" s="16">
        <v>42556</v>
      </c>
      <c r="I807" s="16">
        <v>42556</v>
      </c>
      <c r="J807" s="18" t="s">
        <v>647</v>
      </c>
      <c r="K807" s="18"/>
      <c r="L807" s="30">
        <v>371</v>
      </c>
      <c r="M807" s="30"/>
    </row>
    <row r="808" spans="1:13" ht="45" customHeight="1">
      <c r="A808" s="7" t="s">
        <v>213</v>
      </c>
      <c r="B808" s="31" t="s">
        <v>964</v>
      </c>
      <c r="C808" s="31"/>
      <c r="D808" s="32">
        <f t="shared" si="13"/>
        <v>1</v>
      </c>
      <c r="E808" s="32"/>
      <c r="F808" s="33" t="s">
        <v>28</v>
      </c>
      <c r="G808" s="33"/>
      <c r="H808" s="16">
        <v>42562</v>
      </c>
      <c r="I808" s="16">
        <v>42562</v>
      </c>
      <c r="J808" s="18" t="s">
        <v>647</v>
      </c>
      <c r="K808" s="18"/>
      <c r="L808" s="30">
        <v>414</v>
      </c>
      <c r="M808" s="30"/>
    </row>
    <row r="809" spans="1:13" ht="45" customHeight="1">
      <c r="A809" s="7" t="s">
        <v>213</v>
      </c>
      <c r="B809" s="31" t="s">
        <v>965</v>
      </c>
      <c r="C809" s="31"/>
      <c r="D809" s="32">
        <f t="shared" si="13"/>
        <v>1</v>
      </c>
      <c r="E809" s="32"/>
      <c r="F809" s="33" t="s">
        <v>28</v>
      </c>
      <c r="G809" s="33"/>
      <c r="H809" s="16">
        <v>42558</v>
      </c>
      <c r="I809" s="16">
        <v>42558</v>
      </c>
      <c r="J809" s="18" t="s">
        <v>647</v>
      </c>
      <c r="K809" s="18"/>
      <c r="L809" s="30">
        <v>150</v>
      </c>
      <c r="M809" s="30"/>
    </row>
    <row r="810" spans="1:13" ht="45" customHeight="1">
      <c r="A810" s="7" t="s">
        <v>213</v>
      </c>
      <c r="B810" s="31" t="s">
        <v>965</v>
      </c>
      <c r="C810" s="31"/>
      <c r="D810" s="32">
        <f t="shared" si="13"/>
        <v>1</v>
      </c>
      <c r="E810" s="32"/>
      <c r="F810" s="33" t="s">
        <v>28</v>
      </c>
      <c r="G810" s="33"/>
      <c r="H810" s="16">
        <v>42548</v>
      </c>
      <c r="I810" s="16">
        <v>42548</v>
      </c>
      <c r="J810" s="18" t="s">
        <v>647</v>
      </c>
      <c r="K810" s="18"/>
      <c r="L810" s="30">
        <v>396</v>
      </c>
      <c r="M810" s="30"/>
    </row>
    <row r="811" spans="1:13" ht="45" customHeight="1">
      <c r="A811" s="7" t="s">
        <v>213</v>
      </c>
      <c r="B811" s="31" t="s">
        <v>964</v>
      </c>
      <c r="C811" s="31"/>
      <c r="D811" s="32">
        <f t="shared" si="13"/>
        <v>1</v>
      </c>
      <c r="E811" s="32"/>
      <c r="F811" s="33" t="s">
        <v>28</v>
      </c>
      <c r="G811" s="33"/>
      <c r="H811" s="16">
        <v>42556</v>
      </c>
      <c r="I811" s="16">
        <v>42556</v>
      </c>
      <c r="J811" s="18" t="s">
        <v>647</v>
      </c>
      <c r="K811" s="18"/>
      <c r="L811" s="30">
        <v>538.01</v>
      </c>
      <c r="M811" s="30"/>
    </row>
    <row r="812" spans="1:13" ht="45" customHeight="1">
      <c r="A812" s="7" t="s">
        <v>213</v>
      </c>
      <c r="B812" s="31" t="s">
        <v>965</v>
      </c>
      <c r="C812" s="31"/>
      <c r="D812" s="32">
        <f t="shared" si="13"/>
        <v>1</v>
      </c>
      <c r="E812" s="32"/>
      <c r="F812" s="33" t="s">
        <v>28</v>
      </c>
      <c r="G812" s="33"/>
      <c r="H812" s="16">
        <v>42537</v>
      </c>
      <c r="I812" s="16">
        <v>42537</v>
      </c>
      <c r="J812" s="18" t="s">
        <v>647</v>
      </c>
      <c r="K812" s="18"/>
      <c r="L812" s="30">
        <v>402</v>
      </c>
      <c r="M812" s="30"/>
    </row>
    <row r="813" spans="1:13" ht="45" customHeight="1">
      <c r="A813" s="7" t="s">
        <v>213</v>
      </c>
      <c r="B813" s="31" t="s">
        <v>965</v>
      </c>
      <c r="C813" s="31"/>
      <c r="D813" s="32">
        <f t="shared" si="13"/>
        <v>1</v>
      </c>
      <c r="E813" s="32"/>
      <c r="F813" s="33" t="s">
        <v>28</v>
      </c>
      <c r="G813" s="33"/>
      <c r="H813" s="16">
        <v>42571</v>
      </c>
      <c r="I813" s="16">
        <v>42571</v>
      </c>
      <c r="J813" s="18" t="s">
        <v>647</v>
      </c>
      <c r="K813" s="18"/>
      <c r="L813" s="30">
        <v>202</v>
      </c>
      <c r="M813" s="30"/>
    </row>
    <row r="814" spans="1:13" ht="45" customHeight="1">
      <c r="A814" s="7" t="s">
        <v>213</v>
      </c>
      <c r="B814" s="31" t="s">
        <v>962</v>
      </c>
      <c r="C814" s="31"/>
      <c r="D814" s="32">
        <f t="shared" si="13"/>
        <v>1</v>
      </c>
      <c r="E814" s="32"/>
      <c r="F814" s="33" t="s">
        <v>28</v>
      </c>
      <c r="G814" s="33"/>
      <c r="H814" s="16">
        <v>42535</v>
      </c>
      <c r="I814" s="16">
        <v>42535</v>
      </c>
      <c r="J814" s="18" t="s">
        <v>647</v>
      </c>
      <c r="K814" s="18"/>
      <c r="L814" s="30">
        <v>220</v>
      </c>
      <c r="M814" s="30"/>
    </row>
    <row r="815" spans="1:13" ht="45" customHeight="1">
      <c r="A815" s="7" t="s">
        <v>213</v>
      </c>
      <c r="B815" s="31" t="s">
        <v>962</v>
      </c>
      <c r="C815" s="31"/>
      <c r="D815" s="32">
        <f t="shared" si="13"/>
        <v>1</v>
      </c>
      <c r="E815" s="32"/>
      <c r="F815" s="33" t="s">
        <v>28</v>
      </c>
      <c r="G815" s="33"/>
      <c r="H815" s="16">
        <v>42536</v>
      </c>
      <c r="I815" s="16">
        <v>42536</v>
      </c>
      <c r="J815" s="18" t="s">
        <v>647</v>
      </c>
      <c r="K815" s="18"/>
      <c r="L815" s="30">
        <v>202</v>
      </c>
      <c r="M815" s="30"/>
    </row>
    <row r="816" spans="1:13" ht="45" customHeight="1">
      <c r="A816" s="7" t="s">
        <v>213</v>
      </c>
      <c r="B816" s="31" t="s">
        <v>962</v>
      </c>
      <c r="C816" s="31"/>
      <c r="D816" s="32">
        <f t="shared" si="13"/>
        <v>1</v>
      </c>
      <c r="E816" s="32"/>
      <c r="F816" s="33" t="s">
        <v>28</v>
      </c>
      <c r="G816" s="33"/>
      <c r="H816" s="16">
        <v>42559</v>
      </c>
      <c r="I816" s="16">
        <v>42559</v>
      </c>
      <c r="J816" s="18" t="s">
        <v>647</v>
      </c>
      <c r="K816" s="18"/>
      <c r="L816" s="30">
        <v>112</v>
      </c>
      <c r="M816" s="30"/>
    </row>
    <row r="817" spans="1:13" ht="45" customHeight="1">
      <c r="A817" s="7" t="s">
        <v>213</v>
      </c>
      <c r="B817" s="31" t="s">
        <v>962</v>
      </c>
      <c r="C817" s="31"/>
      <c r="D817" s="32">
        <f t="shared" si="13"/>
        <v>1</v>
      </c>
      <c r="E817" s="32"/>
      <c r="F817" s="33" t="s">
        <v>28</v>
      </c>
      <c r="G817" s="33"/>
      <c r="H817" s="16">
        <v>42557</v>
      </c>
      <c r="I817" s="16">
        <v>42557</v>
      </c>
      <c r="J817" s="18" t="s">
        <v>647</v>
      </c>
      <c r="K817" s="18"/>
      <c r="L817" s="30">
        <v>148</v>
      </c>
      <c r="M817" s="30"/>
    </row>
    <row r="818" spans="1:13" ht="45" customHeight="1">
      <c r="A818" s="7" t="s">
        <v>213</v>
      </c>
      <c r="B818" s="31" t="s">
        <v>962</v>
      </c>
      <c r="C818" s="31"/>
      <c r="D818" s="32">
        <f t="shared" si="13"/>
        <v>1</v>
      </c>
      <c r="E818" s="32"/>
      <c r="F818" s="33" t="s">
        <v>28</v>
      </c>
      <c r="G818" s="33"/>
      <c r="H818" s="16">
        <v>42551</v>
      </c>
      <c r="I818" s="16">
        <v>42551</v>
      </c>
      <c r="J818" s="18" t="s">
        <v>647</v>
      </c>
      <c r="K818" s="18"/>
      <c r="L818" s="30">
        <v>220</v>
      </c>
      <c r="M818" s="30"/>
    </row>
    <row r="819" spans="1:13" ht="45" customHeight="1">
      <c r="A819" s="7" t="s">
        <v>213</v>
      </c>
      <c r="B819" s="31" t="s">
        <v>962</v>
      </c>
      <c r="C819" s="31"/>
      <c r="D819" s="32">
        <f t="shared" si="13"/>
        <v>1</v>
      </c>
      <c r="E819" s="32"/>
      <c r="F819" s="33" t="s">
        <v>28</v>
      </c>
      <c r="G819" s="33"/>
      <c r="H819" s="16">
        <v>42555</v>
      </c>
      <c r="I819" s="16">
        <v>42555</v>
      </c>
      <c r="J819" s="18" t="s">
        <v>647</v>
      </c>
      <c r="K819" s="18"/>
      <c r="L819" s="30">
        <v>119</v>
      </c>
      <c r="M819" s="30"/>
    </row>
    <row r="820" spans="1:13" ht="45" customHeight="1">
      <c r="A820" s="7" t="s">
        <v>213</v>
      </c>
      <c r="B820" s="31" t="s">
        <v>963</v>
      </c>
      <c r="C820" s="31"/>
      <c r="D820" s="32">
        <f t="shared" si="13"/>
        <v>1</v>
      </c>
      <c r="E820" s="32"/>
      <c r="F820" s="33" t="s">
        <v>28</v>
      </c>
      <c r="G820" s="33"/>
      <c r="H820" s="16">
        <v>42542</v>
      </c>
      <c r="I820" s="16">
        <v>42542</v>
      </c>
      <c r="J820" s="18" t="s">
        <v>647</v>
      </c>
      <c r="K820" s="18"/>
      <c r="L820" s="30">
        <v>220</v>
      </c>
      <c r="M820" s="30"/>
    </row>
    <row r="821" spans="1:13" ht="45" customHeight="1">
      <c r="A821" s="7" t="s">
        <v>213</v>
      </c>
      <c r="B821" s="31" t="s">
        <v>964</v>
      </c>
      <c r="C821" s="31"/>
      <c r="D821" s="32">
        <f t="shared" si="13"/>
        <v>1</v>
      </c>
      <c r="E821" s="32"/>
      <c r="F821" s="33" t="s">
        <v>28</v>
      </c>
      <c r="G821" s="33"/>
      <c r="H821" s="16">
        <v>42537</v>
      </c>
      <c r="I821" s="16">
        <v>42537</v>
      </c>
      <c r="J821" s="18" t="s">
        <v>647</v>
      </c>
      <c r="K821" s="18"/>
      <c r="L821" s="30">
        <v>220</v>
      </c>
      <c r="M821" s="30"/>
    </row>
    <row r="822" spans="1:13" ht="45" customHeight="1">
      <c r="A822" s="7" t="s">
        <v>213</v>
      </c>
      <c r="B822" s="31" t="s">
        <v>963</v>
      </c>
      <c r="C822" s="31"/>
      <c r="D822" s="32">
        <f t="shared" si="13"/>
        <v>1</v>
      </c>
      <c r="E822" s="32"/>
      <c r="F822" s="33" t="s">
        <v>28</v>
      </c>
      <c r="G822" s="33"/>
      <c r="H822" s="16">
        <v>42549</v>
      </c>
      <c r="I822" s="16">
        <v>42549</v>
      </c>
      <c r="J822" s="18" t="s">
        <v>647</v>
      </c>
      <c r="K822" s="18"/>
      <c r="L822" s="30">
        <v>174</v>
      </c>
      <c r="M822" s="30"/>
    </row>
    <row r="823" spans="1:13" ht="45" customHeight="1">
      <c r="A823" s="7" t="s">
        <v>213</v>
      </c>
      <c r="B823" s="31" t="s">
        <v>964</v>
      </c>
      <c r="C823" s="31"/>
      <c r="D823" s="32">
        <f t="shared" si="13"/>
        <v>1</v>
      </c>
      <c r="E823" s="32"/>
      <c r="F823" s="33" t="s">
        <v>28</v>
      </c>
      <c r="G823" s="33"/>
      <c r="H823" s="16">
        <v>42545</v>
      </c>
      <c r="I823" s="16">
        <v>42545</v>
      </c>
      <c r="J823" s="18" t="s">
        <v>647</v>
      </c>
      <c r="K823" s="18"/>
      <c r="L823" s="30">
        <v>220</v>
      </c>
      <c r="M823" s="30"/>
    </row>
    <row r="824" spans="1:13" ht="45" customHeight="1">
      <c r="A824" s="7" t="s">
        <v>213</v>
      </c>
      <c r="B824" s="31" t="s">
        <v>964</v>
      </c>
      <c r="C824" s="31"/>
      <c r="D824" s="32">
        <f t="shared" si="13"/>
        <v>1</v>
      </c>
      <c r="E824" s="32"/>
      <c r="F824" s="33" t="s">
        <v>28</v>
      </c>
      <c r="G824" s="33"/>
      <c r="H824" s="16">
        <v>42552</v>
      </c>
      <c r="I824" s="16">
        <v>42552</v>
      </c>
      <c r="J824" s="18" t="s">
        <v>647</v>
      </c>
      <c r="K824" s="18"/>
      <c r="L824" s="30">
        <v>163</v>
      </c>
      <c r="M824" s="30"/>
    </row>
    <row r="825" spans="1:13" ht="45" customHeight="1">
      <c r="A825" s="7" t="s">
        <v>213</v>
      </c>
      <c r="B825" s="31" t="s">
        <v>964</v>
      </c>
      <c r="C825" s="31"/>
      <c r="D825" s="32">
        <f t="shared" si="13"/>
        <v>1</v>
      </c>
      <c r="E825" s="32"/>
      <c r="F825" s="33" t="s">
        <v>28</v>
      </c>
      <c r="G825" s="33"/>
      <c r="H825" s="16">
        <v>42556</v>
      </c>
      <c r="I825" s="16">
        <v>42556</v>
      </c>
      <c r="J825" s="18" t="s">
        <v>647</v>
      </c>
      <c r="K825" s="18"/>
      <c r="L825" s="30">
        <v>178</v>
      </c>
      <c r="M825" s="30"/>
    </row>
    <row r="826" spans="1:13" ht="45" customHeight="1">
      <c r="A826" s="7" t="s">
        <v>213</v>
      </c>
      <c r="B826" s="31" t="s">
        <v>964</v>
      </c>
      <c r="C826" s="31"/>
      <c r="D826" s="32">
        <f t="shared" si="13"/>
        <v>1</v>
      </c>
      <c r="E826" s="32"/>
      <c r="F826" s="33" t="s">
        <v>28</v>
      </c>
      <c r="G826" s="33"/>
      <c r="H826" s="16">
        <v>42562</v>
      </c>
      <c r="I826" s="16">
        <v>42562</v>
      </c>
      <c r="J826" s="18" t="s">
        <v>647</v>
      </c>
      <c r="K826" s="18"/>
      <c r="L826" s="30">
        <v>199</v>
      </c>
      <c r="M826" s="30"/>
    </row>
    <row r="827" spans="1:13" ht="45" customHeight="1">
      <c r="A827" s="7" t="s">
        <v>213</v>
      </c>
      <c r="B827" s="31" t="s">
        <v>965</v>
      </c>
      <c r="C827" s="31"/>
      <c r="D827" s="32">
        <f t="shared" si="13"/>
        <v>1</v>
      </c>
      <c r="E827" s="32"/>
      <c r="F827" s="33" t="s">
        <v>28</v>
      </c>
      <c r="G827" s="33"/>
      <c r="H827" s="16">
        <v>42558</v>
      </c>
      <c r="I827" s="16">
        <v>42558</v>
      </c>
      <c r="J827" s="18" t="s">
        <v>647</v>
      </c>
      <c r="K827" s="18"/>
      <c r="L827" s="30">
        <v>195</v>
      </c>
      <c r="M827" s="30"/>
    </row>
    <row r="828" spans="1:13" ht="45" customHeight="1">
      <c r="A828" s="7" t="s">
        <v>213</v>
      </c>
      <c r="B828" s="31" t="s">
        <v>965</v>
      </c>
      <c r="C828" s="31"/>
      <c r="D828" s="32">
        <f t="shared" si="13"/>
        <v>1</v>
      </c>
      <c r="E828" s="32"/>
      <c r="F828" s="33" t="s">
        <v>28</v>
      </c>
      <c r="G828" s="33"/>
      <c r="H828" s="16">
        <v>42537</v>
      </c>
      <c r="I828" s="16">
        <v>42537</v>
      </c>
      <c r="J828" s="18" t="s">
        <v>647</v>
      </c>
      <c r="K828" s="18"/>
      <c r="L828" s="30">
        <v>137.01</v>
      </c>
      <c r="M828" s="30"/>
    </row>
    <row r="829" spans="1:13" ht="45" customHeight="1">
      <c r="A829" s="7" t="s">
        <v>213</v>
      </c>
      <c r="B829" s="31" t="s">
        <v>965</v>
      </c>
      <c r="C829" s="31"/>
      <c r="D829" s="32">
        <f t="shared" si="13"/>
        <v>1</v>
      </c>
      <c r="E829" s="32"/>
      <c r="F829" s="33" t="s">
        <v>28</v>
      </c>
      <c r="G829" s="33"/>
      <c r="H829" s="16">
        <v>42548</v>
      </c>
      <c r="I829" s="16">
        <v>42548</v>
      </c>
      <c r="J829" s="18" t="s">
        <v>647</v>
      </c>
      <c r="K829" s="18"/>
      <c r="L829" s="30">
        <v>220</v>
      </c>
      <c r="M829" s="30"/>
    </row>
    <row r="830" spans="1:13" ht="45" customHeight="1">
      <c r="A830" s="7" t="s">
        <v>213</v>
      </c>
      <c r="B830" s="31" t="s">
        <v>965</v>
      </c>
      <c r="C830" s="31"/>
      <c r="D830" s="32">
        <f t="shared" si="13"/>
        <v>1</v>
      </c>
      <c r="E830" s="32"/>
      <c r="F830" s="33" t="s">
        <v>28</v>
      </c>
      <c r="G830" s="33"/>
      <c r="H830" s="16">
        <v>42571</v>
      </c>
      <c r="I830" s="16">
        <v>42571</v>
      </c>
      <c r="J830" s="18" t="s">
        <v>647</v>
      </c>
      <c r="K830" s="18"/>
      <c r="L830" s="30">
        <v>209</v>
      </c>
      <c r="M830" s="30"/>
    </row>
    <row r="831" spans="1:13" ht="45" customHeight="1">
      <c r="A831" s="7" t="s">
        <v>213</v>
      </c>
      <c r="B831" s="31" t="s">
        <v>13</v>
      </c>
      <c r="C831" s="31"/>
      <c r="D831" s="32">
        <f t="shared" si="13"/>
        <v>1</v>
      </c>
      <c r="E831" s="32"/>
      <c r="F831" s="33" t="s">
        <v>14</v>
      </c>
      <c r="G831" s="33"/>
      <c r="H831" s="16">
        <v>42571</v>
      </c>
      <c r="I831" s="16">
        <v>42571</v>
      </c>
      <c r="J831" s="18" t="s">
        <v>647</v>
      </c>
      <c r="K831" s="18"/>
      <c r="L831" s="30">
        <v>1000</v>
      </c>
      <c r="M831" s="30"/>
    </row>
    <row r="832" spans="1:13" ht="45" customHeight="1">
      <c r="A832" s="7" t="s">
        <v>213</v>
      </c>
      <c r="B832" s="31" t="s">
        <v>13</v>
      </c>
      <c r="C832" s="31"/>
      <c r="D832" s="32">
        <f t="shared" si="13"/>
        <v>1</v>
      </c>
      <c r="E832" s="32"/>
      <c r="F832" s="33" t="s">
        <v>14</v>
      </c>
      <c r="G832" s="33"/>
      <c r="H832" s="16">
        <v>42631</v>
      </c>
      <c r="I832" s="16">
        <v>42631</v>
      </c>
      <c r="J832" s="18" t="s">
        <v>647</v>
      </c>
      <c r="K832" s="18"/>
      <c r="L832" s="30">
        <v>3450</v>
      </c>
      <c r="M832" s="30"/>
    </row>
    <row r="833" spans="1:13" ht="45" customHeight="1">
      <c r="A833" s="7" t="s">
        <v>213</v>
      </c>
      <c r="B833" s="31" t="s">
        <v>13</v>
      </c>
      <c r="C833" s="31"/>
      <c r="D833" s="32">
        <f t="shared" si="13"/>
        <v>1</v>
      </c>
      <c r="E833" s="32"/>
      <c r="F833" s="33" t="s">
        <v>14</v>
      </c>
      <c r="G833" s="33"/>
      <c r="H833" s="16">
        <v>42627</v>
      </c>
      <c r="I833" s="16">
        <v>42627</v>
      </c>
      <c r="J833" s="18" t="s">
        <v>647</v>
      </c>
      <c r="K833" s="18"/>
      <c r="L833" s="30">
        <v>3140</v>
      </c>
      <c r="M833" s="30"/>
    </row>
    <row r="834" spans="1:13" ht="45" customHeight="1">
      <c r="A834" s="7" t="s">
        <v>213</v>
      </c>
      <c r="B834" s="31" t="s">
        <v>966</v>
      </c>
      <c r="C834" s="31"/>
      <c r="D834" s="32">
        <f t="shared" si="13"/>
        <v>1</v>
      </c>
      <c r="E834" s="32"/>
      <c r="F834" s="33" t="s">
        <v>28</v>
      </c>
      <c r="G834" s="33"/>
      <c r="H834" s="16">
        <v>42558</v>
      </c>
      <c r="I834" s="16">
        <v>42558</v>
      </c>
      <c r="J834" s="18" t="s">
        <v>647</v>
      </c>
      <c r="K834" s="18"/>
      <c r="L834" s="30">
        <v>368</v>
      </c>
      <c r="M834" s="30"/>
    </row>
    <row r="835" spans="1:13" ht="45" customHeight="1">
      <c r="A835" s="7" t="s">
        <v>213</v>
      </c>
      <c r="B835" s="31" t="s">
        <v>967</v>
      </c>
      <c r="C835" s="31"/>
      <c r="D835" s="32">
        <f t="shared" si="13"/>
        <v>1</v>
      </c>
      <c r="E835" s="32"/>
      <c r="F835" s="33" t="s">
        <v>28</v>
      </c>
      <c r="G835" s="33"/>
      <c r="H835" s="16">
        <v>42576</v>
      </c>
      <c r="I835" s="16">
        <v>42576</v>
      </c>
      <c r="J835" s="18" t="s">
        <v>647</v>
      </c>
      <c r="K835" s="18"/>
      <c r="L835" s="30">
        <v>191.11</v>
      </c>
      <c r="M835" s="30"/>
    </row>
    <row r="836" spans="1:13" ht="45" customHeight="1">
      <c r="A836" s="7" t="s">
        <v>213</v>
      </c>
      <c r="B836" s="31" t="s">
        <v>968</v>
      </c>
      <c r="C836" s="31"/>
      <c r="D836" s="32">
        <f t="shared" si="13"/>
        <v>1</v>
      </c>
      <c r="E836" s="32"/>
      <c r="F836" s="33" t="s">
        <v>28</v>
      </c>
      <c r="G836" s="33"/>
      <c r="H836" s="16">
        <v>42573</v>
      </c>
      <c r="I836" s="16">
        <v>42573</v>
      </c>
      <c r="J836" s="18" t="s">
        <v>647</v>
      </c>
      <c r="K836" s="18"/>
      <c r="L836" s="30">
        <v>262</v>
      </c>
      <c r="M836" s="30"/>
    </row>
    <row r="837" spans="1:13" ht="45" customHeight="1">
      <c r="A837" s="7" t="s">
        <v>213</v>
      </c>
      <c r="B837" s="31" t="s">
        <v>969</v>
      </c>
      <c r="C837" s="31"/>
      <c r="D837" s="32">
        <f t="shared" si="13"/>
        <v>1</v>
      </c>
      <c r="E837" s="32"/>
      <c r="F837" s="33" t="s">
        <v>28</v>
      </c>
      <c r="G837" s="33"/>
      <c r="H837" s="16">
        <v>42606</v>
      </c>
      <c r="I837" s="16">
        <v>42606</v>
      </c>
      <c r="J837" s="18" t="s">
        <v>647</v>
      </c>
      <c r="K837" s="18"/>
      <c r="L837" s="30">
        <v>403</v>
      </c>
      <c r="M837" s="30"/>
    </row>
    <row r="838" spans="1:13" ht="45" customHeight="1">
      <c r="A838" s="7" t="s">
        <v>213</v>
      </c>
      <c r="B838" s="31" t="s">
        <v>970</v>
      </c>
      <c r="C838" s="31"/>
      <c r="D838" s="32">
        <f t="shared" si="13"/>
        <v>1</v>
      </c>
      <c r="E838" s="32"/>
      <c r="F838" s="33" t="s">
        <v>28</v>
      </c>
      <c r="G838" s="33"/>
      <c r="H838" s="16">
        <v>42566</v>
      </c>
      <c r="I838" s="16">
        <v>42566</v>
      </c>
      <c r="J838" s="18" t="s">
        <v>647</v>
      </c>
      <c r="K838" s="18"/>
      <c r="L838" s="30">
        <v>282</v>
      </c>
      <c r="M838" s="30"/>
    </row>
    <row r="839" spans="1:13" ht="45" customHeight="1">
      <c r="A839" s="7" t="s">
        <v>213</v>
      </c>
      <c r="B839" s="31" t="s">
        <v>971</v>
      </c>
      <c r="C839" s="31"/>
      <c r="D839" s="32">
        <f t="shared" si="13"/>
        <v>1</v>
      </c>
      <c r="E839" s="32"/>
      <c r="F839" s="33" t="s">
        <v>28</v>
      </c>
      <c r="G839" s="33"/>
      <c r="H839" s="16">
        <v>42593</v>
      </c>
      <c r="I839" s="16">
        <v>42593</v>
      </c>
      <c r="J839" s="18" t="s">
        <v>647</v>
      </c>
      <c r="K839" s="18"/>
      <c r="L839" s="30">
        <v>422</v>
      </c>
      <c r="M839" s="30"/>
    </row>
    <row r="840" spans="1:13" ht="45" customHeight="1">
      <c r="A840" s="7" t="s">
        <v>213</v>
      </c>
      <c r="B840" s="31" t="s">
        <v>972</v>
      </c>
      <c r="C840" s="31"/>
      <c r="D840" s="32">
        <f t="shared" si="13"/>
        <v>1</v>
      </c>
      <c r="E840" s="32"/>
      <c r="F840" s="33" t="s">
        <v>28</v>
      </c>
      <c r="G840" s="33"/>
      <c r="H840" s="16">
        <v>42605</v>
      </c>
      <c r="I840" s="16">
        <v>42605</v>
      </c>
      <c r="J840" s="18" t="s">
        <v>647</v>
      </c>
      <c r="K840" s="18"/>
      <c r="L840" s="30">
        <v>422</v>
      </c>
      <c r="M840" s="30"/>
    </row>
    <row r="841" spans="1:13" ht="45" customHeight="1">
      <c r="A841" s="7" t="s">
        <v>213</v>
      </c>
      <c r="B841" s="31" t="s">
        <v>972</v>
      </c>
      <c r="C841" s="31"/>
      <c r="D841" s="32">
        <f t="shared" si="13"/>
        <v>1</v>
      </c>
      <c r="E841" s="32"/>
      <c r="F841" s="33" t="s">
        <v>28</v>
      </c>
      <c r="G841" s="33"/>
      <c r="H841" s="16">
        <v>42599</v>
      </c>
      <c r="I841" s="16">
        <v>42599</v>
      </c>
      <c r="J841" s="18" t="s">
        <v>647</v>
      </c>
      <c r="K841" s="18"/>
      <c r="L841" s="30">
        <v>422</v>
      </c>
      <c r="M841" s="30"/>
    </row>
    <row r="842" spans="1:13" ht="45" customHeight="1">
      <c r="A842" s="7" t="s">
        <v>213</v>
      </c>
      <c r="B842" s="31" t="s">
        <v>972</v>
      </c>
      <c r="C842" s="31"/>
      <c r="D842" s="32">
        <f t="shared" si="13"/>
        <v>1</v>
      </c>
      <c r="E842" s="32"/>
      <c r="F842" s="33" t="s">
        <v>28</v>
      </c>
      <c r="G842" s="33"/>
      <c r="H842" s="16">
        <v>42543</v>
      </c>
      <c r="I842" s="16">
        <v>42543</v>
      </c>
      <c r="J842" s="18" t="s">
        <v>647</v>
      </c>
      <c r="K842" s="18"/>
      <c r="L842" s="30">
        <v>414</v>
      </c>
      <c r="M842" s="30"/>
    </row>
    <row r="843" spans="1:13" ht="45" customHeight="1">
      <c r="A843" s="7" t="s">
        <v>213</v>
      </c>
      <c r="B843" s="31" t="s">
        <v>973</v>
      </c>
      <c r="C843" s="31"/>
      <c r="D843" s="32">
        <f t="shared" si="13"/>
        <v>1</v>
      </c>
      <c r="E843" s="32"/>
      <c r="F843" s="33" t="s">
        <v>28</v>
      </c>
      <c r="G843" s="33"/>
      <c r="H843" s="16">
        <v>42594</v>
      </c>
      <c r="I843" s="16">
        <v>42594</v>
      </c>
      <c r="J843" s="18" t="s">
        <v>647</v>
      </c>
      <c r="K843" s="18"/>
      <c r="L843" s="30">
        <v>368</v>
      </c>
      <c r="M843" s="30"/>
    </row>
    <row r="844" spans="1:13" ht="45" customHeight="1">
      <c r="A844" s="7" t="s">
        <v>213</v>
      </c>
      <c r="B844" s="31" t="s">
        <v>973</v>
      </c>
      <c r="C844" s="31"/>
      <c r="D844" s="32">
        <f t="shared" si="13"/>
        <v>1</v>
      </c>
      <c r="E844" s="32"/>
      <c r="F844" s="33" t="s">
        <v>28</v>
      </c>
      <c r="G844" s="33"/>
      <c r="H844" s="16">
        <v>42601</v>
      </c>
      <c r="I844" s="16">
        <v>42601</v>
      </c>
      <c r="J844" s="18" t="s">
        <v>647</v>
      </c>
      <c r="K844" s="18"/>
      <c r="L844" s="30">
        <v>403</v>
      </c>
      <c r="M844" s="30"/>
    </row>
    <row r="845" spans="1:13" ht="45" customHeight="1">
      <c r="A845" s="7" t="s">
        <v>213</v>
      </c>
      <c r="B845" s="31" t="s">
        <v>973</v>
      </c>
      <c r="C845" s="31"/>
      <c r="D845" s="32">
        <f t="shared" ref="D845:D908" si="14">C845+1</f>
        <v>1</v>
      </c>
      <c r="E845" s="32"/>
      <c r="F845" s="33" t="s">
        <v>28</v>
      </c>
      <c r="G845" s="33"/>
      <c r="H845" s="16">
        <v>42598</v>
      </c>
      <c r="I845" s="16">
        <v>42598</v>
      </c>
      <c r="J845" s="18" t="s">
        <v>647</v>
      </c>
      <c r="K845" s="18"/>
      <c r="L845" s="30">
        <v>375</v>
      </c>
      <c r="M845" s="30"/>
    </row>
    <row r="846" spans="1:13" ht="45" customHeight="1">
      <c r="A846" s="7" t="s">
        <v>213</v>
      </c>
      <c r="B846" s="31" t="s">
        <v>973</v>
      </c>
      <c r="C846" s="31"/>
      <c r="D846" s="32">
        <f t="shared" si="14"/>
        <v>1</v>
      </c>
      <c r="E846" s="32"/>
      <c r="F846" s="33" t="s">
        <v>28</v>
      </c>
      <c r="G846" s="33"/>
      <c r="H846" s="16">
        <v>42607</v>
      </c>
      <c r="I846" s="16">
        <v>42607</v>
      </c>
      <c r="J846" s="18" t="s">
        <v>647</v>
      </c>
      <c r="K846" s="18"/>
      <c r="L846" s="30">
        <v>422</v>
      </c>
      <c r="M846" s="30"/>
    </row>
    <row r="847" spans="1:13" ht="45" customHeight="1">
      <c r="A847" s="7" t="s">
        <v>213</v>
      </c>
      <c r="B847" s="31" t="s">
        <v>973</v>
      </c>
      <c r="C847" s="31"/>
      <c r="D847" s="32">
        <f t="shared" si="14"/>
        <v>1</v>
      </c>
      <c r="E847" s="32"/>
      <c r="F847" s="33" t="s">
        <v>28</v>
      </c>
      <c r="G847" s="33"/>
      <c r="H847" s="16">
        <v>42600</v>
      </c>
      <c r="I847" s="16">
        <v>42600</v>
      </c>
      <c r="J847" s="18" t="s">
        <v>647</v>
      </c>
      <c r="K847" s="18"/>
      <c r="L847" s="30">
        <v>422</v>
      </c>
      <c r="M847" s="30"/>
    </row>
    <row r="848" spans="1:13" ht="45" customHeight="1">
      <c r="A848" s="7" t="s">
        <v>213</v>
      </c>
      <c r="B848" s="31" t="s">
        <v>966</v>
      </c>
      <c r="C848" s="31"/>
      <c r="D848" s="32">
        <f t="shared" si="14"/>
        <v>1</v>
      </c>
      <c r="E848" s="32"/>
      <c r="F848" s="33" t="s">
        <v>28</v>
      </c>
      <c r="G848" s="33"/>
      <c r="H848" s="16">
        <v>42558</v>
      </c>
      <c r="I848" s="16">
        <v>42558</v>
      </c>
      <c r="J848" s="18" t="s">
        <v>647</v>
      </c>
      <c r="K848" s="18"/>
      <c r="L848" s="30">
        <v>195</v>
      </c>
      <c r="M848" s="30"/>
    </row>
    <row r="849" spans="1:13" ht="45" customHeight="1">
      <c r="A849" s="7" t="s">
        <v>213</v>
      </c>
      <c r="B849" s="31" t="s">
        <v>968</v>
      </c>
      <c r="C849" s="31"/>
      <c r="D849" s="32">
        <f t="shared" si="14"/>
        <v>1</v>
      </c>
      <c r="E849" s="32"/>
      <c r="F849" s="33" t="s">
        <v>28</v>
      </c>
      <c r="G849" s="33"/>
      <c r="H849" s="16">
        <v>42573</v>
      </c>
      <c r="I849" s="16">
        <v>42573</v>
      </c>
      <c r="J849" s="18" t="s">
        <v>647</v>
      </c>
      <c r="K849" s="18"/>
      <c r="L849" s="30">
        <v>199</v>
      </c>
      <c r="M849" s="30"/>
    </row>
    <row r="850" spans="1:13" ht="45" customHeight="1">
      <c r="A850" s="7" t="s">
        <v>213</v>
      </c>
      <c r="B850" s="31" t="s">
        <v>969</v>
      </c>
      <c r="C850" s="31"/>
      <c r="D850" s="32">
        <f t="shared" si="14"/>
        <v>1</v>
      </c>
      <c r="E850" s="32"/>
      <c r="F850" s="33" t="s">
        <v>28</v>
      </c>
      <c r="G850" s="33"/>
      <c r="H850" s="16">
        <v>42606</v>
      </c>
      <c r="I850" s="16">
        <v>42606</v>
      </c>
      <c r="J850" s="18" t="s">
        <v>647</v>
      </c>
      <c r="K850" s="18"/>
      <c r="L850" s="30">
        <v>221</v>
      </c>
      <c r="M850" s="30"/>
    </row>
    <row r="851" spans="1:13" ht="45" customHeight="1">
      <c r="A851" s="7" t="s">
        <v>213</v>
      </c>
      <c r="B851" s="31" t="s">
        <v>970</v>
      </c>
      <c r="C851" s="31"/>
      <c r="D851" s="32">
        <f t="shared" si="14"/>
        <v>1</v>
      </c>
      <c r="E851" s="32"/>
      <c r="F851" s="33" t="s">
        <v>28</v>
      </c>
      <c r="G851" s="33"/>
      <c r="H851" s="16">
        <v>42566</v>
      </c>
      <c r="I851" s="16">
        <v>42566</v>
      </c>
      <c r="J851" s="18" t="s">
        <v>647</v>
      </c>
      <c r="K851" s="18"/>
      <c r="L851" s="30">
        <v>220</v>
      </c>
      <c r="M851" s="30"/>
    </row>
    <row r="852" spans="1:13" ht="45" customHeight="1">
      <c r="A852" s="7" t="s">
        <v>213</v>
      </c>
      <c r="B852" s="31" t="s">
        <v>971</v>
      </c>
      <c r="C852" s="31"/>
      <c r="D852" s="32">
        <f t="shared" si="14"/>
        <v>1</v>
      </c>
      <c r="E852" s="32"/>
      <c r="F852" s="33" t="s">
        <v>28</v>
      </c>
      <c r="G852" s="33"/>
      <c r="H852" s="16">
        <v>42593</v>
      </c>
      <c r="I852" s="16">
        <v>42593</v>
      </c>
      <c r="J852" s="18" t="s">
        <v>647</v>
      </c>
      <c r="K852" s="18"/>
      <c r="L852" s="30">
        <v>220</v>
      </c>
      <c r="M852" s="30"/>
    </row>
    <row r="853" spans="1:13" ht="45" customHeight="1">
      <c r="A853" s="7" t="s">
        <v>213</v>
      </c>
      <c r="B853" s="31" t="s">
        <v>972</v>
      </c>
      <c r="C853" s="31"/>
      <c r="D853" s="32">
        <f t="shared" si="14"/>
        <v>1</v>
      </c>
      <c r="E853" s="32"/>
      <c r="F853" s="33" t="s">
        <v>28</v>
      </c>
      <c r="G853" s="33"/>
      <c r="H853" s="16">
        <v>42605</v>
      </c>
      <c r="I853" s="16">
        <v>42605</v>
      </c>
      <c r="J853" s="18" t="s">
        <v>647</v>
      </c>
      <c r="K853" s="18"/>
      <c r="L853" s="30">
        <v>220</v>
      </c>
      <c r="M853" s="30"/>
    </row>
    <row r="854" spans="1:13" ht="45" customHeight="1">
      <c r="A854" s="7" t="s">
        <v>213</v>
      </c>
      <c r="B854" s="31" t="s">
        <v>972</v>
      </c>
      <c r="C854" s="31"/>
      <c r="D854" s="32">
        <f t="shared" si="14"/>
        <v>1</v>
      </c>
      <c r="E854" s="32"/>
      <c r="F854" s="33" t="s">
        <v>28</v>
      </c>
      <c r="G854" s="33"/>
      <c r="H854" s="16">
        <v>42599</v>
      </c>
      <c r="I854" s="16">
        <v>42599</v>
      </c>
      <c r="J854" s="18" t="s">
        <v>647</v>
      </c>
      <c r="K854" s="18"/>
      <c r="L854" s="30">
        <v>219.99</v>
      </c>
      <c r="M854" s="30"/>
    </row>
    <row r="855" spans="1:13" ht="45" customHeight="1">
      <c r="A855" s="7" t="s">
        <v>213</v>
      </c>
      <c r="B855" s="31" t="s">
        <v>972</v>
      </c>
      <c r="C855" s="31"/>
      <c r="D855" s="32">
        <f t="shared" si="14"/>
        <v>1</v>
      </c>
      <c r="E855" s="32"/>
      <c r="F855" s="33" t="s">
        <v>28</v>
      </c>
      <c r="G855" s="33"/>
      <c r="H855" s="16">
        <v>42543</v>
      </c>
      <c r="I855" s="16">
        <v>42543</v>
      </c>
      <c r="J855" s="18" t="s">
        <v>647</v>
      </c>
      <c r="K855" s="18"/>
      <c r="L855" s="30">
        <v>220</v>
      </c>
      <c r="M855" s="30"/>
    </row>
    <row r="856" spans="1:13" ht="45" customHeight="1">
      <c r="A856" s="7" t="s">
        <v>213</v>
      </c>
      <c r="B856" s="31" t="s">
        <v>973</v>
      </c>
      <c r="C856" s="31"/>
      <c r="D856" s="32">
        <f t="shared" si="14"/>
        <v>1</v>
      </c>
      <c r="E856" s="32"/>
      <c r="F856" s="33" t="s">
        <v>28</v>
      </c>
      <c r="G856" s="33"/>
      <c r="H856" s="16">
        <v>42598</v>
      </c>
      <c r="I856" s="16">
        <v>42598</v>
      </c>
      <c r="J856" s="18" t="s">
        <v>647</v>
      </c>
      <c r="K856" s="18"/>
      <c r="L856" s="30">
        <v>199</v>
      </c>
      <c r="M856" s="30"/>
    </row>
    <row r="857" spans="1:13" ht="45" customHeight="1">
      <c r="A857" s="7" t="s">
        <v>213</v>
      </c>
      <c r="B857" s="31" t="s">
        <v>973</v>
      </c>
      <c r="C857" s="31"/>
      <c r="D857" s="32">
        <f t="shared" si="14"/>
        <v>1</v>
      </c>
      <c r="E857" s="32"/>
      <c r="F857" s="33" t="s">
        <v>28</v>
      </c>
      <c r="G857" s="33"/>
      <c r="H857" s="16">
        <v>42594</v>
      </c>
      <c r="I857" s="16">
        <v>42594</v>
      </c>
      <c r="J857" s="18" t="s">
        <v>647</v>
      </c>
      <c r="K857" s="18"/>
      <c r="L857" s="30">
        <v>210</v>
      </c>
      <c r="M857" s="30"/>
    </row>
    <row r="858" spans="1:13" ht="45" customHeight="1">
      <c r="A858" s="7" t="s">
        <v>213</v>
      </c>
      <c r="B858" s="31" t="s">
        <v>973</v>
      </c>
      <c r="C858" s="31"/>
      <c r="D858" s="32">
        <f t="shared" si="14"/>
        <v>1</v>
      </c>
      <c r="E858" s="32"/>
      <c r="F858" s="33" t="s">
        <v>28</v>
      </c>
      <c r="G858" s="33"/>
      <c r="H858" s="16">
        <v>42601</v>
      </c>
      <c r="I858" s="16">
        <v>42601</v>
      </c>
      <c r="J858" s="18" t="s">
        <v>647</v>
      </c>
      <c r="K858" s="18"/>
      <c r="L858" s="30">
        <v>214</v>
      </c>
      <c r="M858" s="30"/>
    </row>
    <row r="859" spans="1:13" ht="45" customHeight="1">
      <c r="A859" s="7" t="s">
        <v>213</v>
      </c>
      <c r="B859" s="31" t="s">
        <v>973</v>
      </c>
      <c r="C859" s="31"/>
      <c r="D859" s="32">
        <f t="shared" si="14"/>
        <v>1</v>
      </c>
      <c r="E859" s="32"/>
      <c r="F859" s="33" t="s">
        <v>28</v>
      </c>
      <c r="G859" s="33"/>
      <c r="H859" s="16">
        <v>42600</v>
      </c>
      <c r="I859" s="16">
        <v>42600</v>
      </c>
      <c r="J859" s="18" t="s">
        <v>647</v>
      </c>
      <c r="K859" s="18"/>
      <c r="L859" s="30">
        <v>193</v>
      </c>
      <c r="M859" s="30"/>
    </row>
    <row r="860" spans="1:13" ht="45" customHeight="1">
      <c r="A860" s="7" t="s">
        <v>213</v>
      </c>
      <c r="B860" s="31" t="s">
        <v>973</v>
      </c>
      <c r="C860" s="31"/>
      <c r="D860" s="32">
        <f t="shared" si="14"/>
        <v>1</v>
      </c>
      <c r="E860" s="32"/>
      <c r="F860" s="33" t="s">
        <v>28</v>
      </c>
      <c r="G860" s="33"/>
      <c r="H860" s="16">
        <v>42607</v>
      </c>
      <c r="I860" s="16">
        <v>42607</v>
      </c>
      <c r="J860" s="18" t="s">
        <v>647</v>
      </c>
      <c r="K860" s="18"/>
      <c r="L860" s="30">
        <v>108.5</v>
      </c>
      <c r="M860" s="30"/>
    </row>
    <row r="861" spans="1:13" ht="45" customHeight="1">
      <c r="A861" s="7" t="s">
        <v>213</v>
      </c>
      <c r="B861" s="31" t="s">
        <v>13</v>
      </c>
      <c r="C861" s="31"/>
      <c r="D861" s="32">
        <f t="shared" si="14"/>
        <v>1</v>
      </c>
      <c r="E861" s="32"/>
      <c r="F861" s="33" t="s">
        <v>14</v>
      </c>
      <c r="G861" s="33"/>
      <c r="H861" s="16">
        <v>42607</v>
      </c>
      <c r="I861" s="16">
        <v>42607</v>
      </c>
      <c r="J861" s="18" t="s">
        <v>647</v>
      </c>
      <c r="K861" s="18"/>
      <c r="L861" s="30">
        <v>800</v>
      </c>
      <c r="M861" s="30"/>
    </row>
    <row r="862" spans="1:13" ht="45" customHeight="1">
      <c r="A862" s="7" t="s">
        <v>213</v>
      </c>
      <c r="B862" s="31" t="s">
        <v>974</v>
      </c>
      <c r="C862" s="31"/>
      <c r="D862" s="32">
        <f t="shared" si="14"/>
        <v>1</v>
      </c>
      <c r="E862" s="32"/>
      <c r="F862" s="33" t="s">
        <v>28</v>
      </c>
      <c r="G862" s="33"/>
      <c r="H862" s="16">
        <v>42650</v>
      </c>
      <c r="I862" s="16">
        <v>42650</v>
      </c>
      <c r="J862" s="18" t="s">
        <v>647</v>
      </c>
      <c r="K862" s="18"/>
      <c r="L862" s="30">
        <v>464</v>
      </c>
      <c r="M862" s="30"/>
    </row>
    <row r="863" spans="1:13" ht="45" customHeight="1">
      <c r="A863" s="7" t="s">
        <v>213</v>
      </c>
      <c r="B863" s="31" t="s">
        <v>233</v>
      </c>
      <c r="C863" s="31"/>
      <c r="D863" s="32">
        <f t="shared" si="14"/>
        <v>1</v>
      </c>
      <c r="E863" s="32"/>
      <c r="F863" s="33" t="s">
        <v>28</v>
      </c>
      <c r="G863" s="33"/>
      <c r="H863" s="16">
        <v>42646</v>
      </c>
      <c r="I863" s="16">
        <v>42646</v>
      </c>
      <c r="J863" s="18" t="s">
        <v>647</v>
      </c>
      <c r="K863" s="18"/>
      <c r="L863" s="30">
        <v>328.15</v>
      </c>
      <c r="M863" s="30"/>
    </row>
    <row r="864" spans="1:13" ht="45" customHeight="1">
      <c r="A864" s="7" t="s">
        <v>213</v>
      </c>
      <c r="B864" s="31" t="s">
        <v>974</v>
      </c>
      <c r="C864" s="31"/>
      <c r="D864" s="32">
        <f t="shared" si="14"/>
        <v>1</v>
      </c>
      <c r="E864" s="32"/>
      <c r="F864" s="33" t="s">
        <v>28</v>
      </c>
      <c r="G864" s="33"/>
      <c r="H864" s="16">
        <v>42649</v>
      </c>
      <c r="I864" s="16">
        <v>42649</v>
      </c>
      <c r="J864" s="18" t="s">
        <v>647</v>
      </c>
      <c r="K864" s="18"/>
      <c r="L864" s="30">
        <v>422</v>
      </c>
      <c r="M864" s="30"/>
    </row>
    <row r="865" spans="1:13" ht="45" customHeight="1">
      <c r="A865" s="7" t="s">
        <v>213</v>
      </c>
      <c r="B865" s="31" t="s">
        <v>975</v>
      </c>
      <c r="C865" s="31"/>
      <c r="D865" s="32">
        <f t="shared" si="14"/>
        <v>1</v>
      </c>
      <c r="E865" s="32"/>
      <c r="F865" s="33" t="s">
        <v>28</v>
      </c>
      <c r="G865" s="33"/>
      <c r="H865" s="16">
        <v>42633</v>
      </c>
      <c r="I865" s="16">
        <v>42633</v>
      </c>
      <c r="J865" s="18" t="s">
        <v>647</v>
      </c>
      <c r="K865" s="18"/>
      <c r="L865" s="30">
        <v>414</v>
      </c>
      <c r="M865" s="30"/>
    </row>
    <row r="866" spans="1:13" ht="45" customHeight="1">
      <c r="A866" s="7" t="s">
        <v>213</v>
      </c>
      <c r="B866" s="31" t="s">
        <v>975</v>
      </c>
      <c r="C866" s="31"/>
      <c r="D866" s="32">
        <f t="shared" si="14"/>
        <v>1</v>
      </c>
      <c r="E866" s="32"/>
      <c r="F866" s="33" t="s">
        <v>28</v>
      </c>
      <c r="G866" s="33"/>
      <c r="H866" s="16">
        <v>42620</v>
      </c>
      <c r="I866" s="16">
        <v>42620</v>
      </c>
      <c r="J866" s="18" t="s">
        <v>647</v>
      </c>
      <c r="K866" s="18"/>
      <c r="L866" s="30">
        <v>372</v>
      </c>
      <c r="M866" s="30"/>
    </row>
    <row r="867" spans="1:13" ht="45" customHeight="1">
      <c r="A867" s="7" t="s">
        <v>213</v>
      </c>
      <c r="B867" s="31" t="s">
        <v>976</v>
      </c>
      <c r="C867" s="31"/>
      <c r="D867" s="32">
        <f t="shared" si="14"/>
        <v>1</v>
      </c>
      <c r="E867" s="32"/>
      <c r="F867" s="33" t="s">
        <v>28</v>
      </c>
      <c r="G867" s="33"/>
      <c r="H867" s="16">
        <v>42636</v>
      </c>
      <c r="I867" s="16">
        <v>42636</v>
      </c>
      <c r="J867" s="18" t="s">
        <v>647</v>
      </c>
      <c r="K867" s="18"/>
      <c r="L867" s="30">
        <v>276</v>
      </c>
      <c r="M867" s="30"/>
    </row>
    <row r="868" spans="1:13" ht="45" customHeight="1">
      <c r="A868" s="7" t="s">
        <v>213</v>
      </c>
      <c r="B868" s="31" t="s">
        <v>976</v>
      </c>
      <c r="C868" s="31"/>
      <c r="D868" s="32">
        <f t="shared" si="14"/>
        <v>1</v>
      </c>
      <c r="E868" s="32"/>
      <c r="F868" s="33" t="s">
        <v>28</v>
      </c>
      <c r="G868" s="33"/>
      <c r="H868" s="16">
        <v>42626</v>
      </c>
      <c r="I868" s="16">
        <v>42626</v>
      </c>
      <c r="J868" s="18" t="s">
        <v>647</v>
      </c>
      <c r="K868" s="18"/>
      <c r="L868" s="30">
        <v>370</v>
      </c>
      <c r="M868" s="30"/>
    </row>
    <row r="869" spans="1:13" ht="45" customHeight="1">
      <c r="A869" s="7" t="s">
        <v>213</v>
      </c>
      <c r="B869" s="31" t="s">
        <v>977</v>
      </c>
      <c r="C869" s="31"/>
      <c r="D869" s="32">
        <f t="shared" si="14"/>
        <v>1</v>
      </c>
      <c r="E869" s="32"/>
      <c r="F869" s="33" t="s">
        <v>28</v>
      </c>
      <c r="G869" s="33"/>
      <c r="H869" s="16">
        <v>42622</v>
      </c>
      <c r="I869" s="16">
        <v>42622</v>
      </c>
      <c r="J869" s="18" t="s">
        <v>647</v>
      </c>
      <c r="K869" s="18"/>
      <c r="L869" s="30">
        <v>282</v>
      </c>
      <c r="M869" s="30"/>
    </row>
    <row r="870" spans="1:13" ht="45" customHeight="1">
      <c r="A870" s="7" t="s">
        <v>213</v>
      </c>
      <c r="B870" s="31" t="s">
        <v>948</v>
      </c>
      <c r="C870" s="31"/>
      <c r="D870" s="32">
        <f t="shared" si="14"/>
        <v>1</v>
      </c>
      <c r="E870" s="32"/>
      <c r="F870" s="33" t="s">
        <v>28</v>
      </c>
      <c r="G870" s="33"/>
      <c r="H870" s="16">
        <v>42661</v>
      </c>
      <c r="I870" s="16">
        <v>42661</v>
      </c>
      <c r="J870" s="18" t="s">
        <v>647</v>
      </c>
      <c r="K870" s="18"/>
      <c r="L870" s="30">
        <v>414</v>
      </c>
      <c r="M870" s="30"/>
    </row>
    <row r="871" spans="1:13" ht="45" customHeight="1">
      <c r="A871" s="7" t="s">
        <v>213</v>
      </c>
      <c r="B871" s="31" t="s">
        <v>948</v>
      </c>
      <c r="C871" s="31"/>
      <c r="D871" s="32">
        <f t="shared" si="14"/>
        <v>1</v>
      </c>
      <c r="E871" s="32"/>
      <c r="F871" s="33" t="s">
        <v>28</v>
      </c>
      <c r="G871" s="33"/>
      <c r="H871" s="16">
        <v>42647</v>
      </c>
      <c r="I871" s="16">
        <v>42647</v>
      </c>
      <c r="J871" s="18" t="s">
        <v>647</v>
      </c>
      <c r="K871" s="18"/>
      <c r="L871" s="30">
        <v>380</v>
      </c>
      <c r="M871" s="30"/>
    </row>
    <row r="872" spans="1:13" ht="45" customHeight="1">
      <c r="A872" s="7" t="s">
        <v>213</v>
      </c>
      <c r="B872" s="31" t="s">
        <v>948</v>
      </c>
      <c r="C872" s="31"/>
      <c r="D872" s="32">
        <f t="shared" si="14"/>
        <v>1</v>
      </c>
      <c r="E872" s="32"/>
      <c r="F872" s="33" t="s">
        <v>28</v>
      </c>
      <c r="G872" s="33"/>
      <c r="H872" s="16">
        <v>42643</v>
      </c>
      <c r="I872" s="16">
        <v>42643</v>
      </c>
      <c r="J872" s="18" t="s">
        <v>647</v>
      </c>
      <c r="K872" s="18"/>
      <c r="L872" s="30">
        <v>262</v>
      </c>
      <c r="M872" s="30"/>
    </row>
    <row r="873" spans="1:13" ht="45" customHeight="1">
      <c r="A873" s="7" t="s">
        <v>213</v>
      </c>
      <c r="B873" s="31" t="s">
        <v>948</v>
      </c>
      <c r="C873" s="31"/>
      <c r="D873" s="32">
        <f t="shared" si="14"/>
        <v>1</v>
      </c>
      <c r="E873" s="32"/>
      <c r="F873" s="33" t="s">
        <v>28</v>
      </c>
      <c r="G873" s="33"/>
      <c r="H873" s="16">
        <v>42671</v>
      </c>
      <c r="I873" s="16">
        <v>42671</v>
      </c>
      <c r="J873" s="18" t="s">
        <v>647</v>
      </c>
      <c r="K873" s="18"/>
      <c r="L873" s="30">
        <v>232</v>
      </c>
      <c r="M873" s="30"/>
    </row>
    <row r="874" spans="1:13" ht="45" customHeight="1">
      <c r="A874" s="7" t="s">
        <v>213</v>
      </c>
      <c r="B874" s="31" t="s">
        <v>978</v>
      </c>
      <c r="C874" s="31"/>
      <c r="D874" s="32">
        <f t="shared" si="14"/>
        <v>1</v>
      </c>
      <c r="E874" s="32"/>
      <c r="F874" s="33" t="s">
        <v>28</v>
      </c>
      <c r="G874" s="33"/>
      <c r="H874" s="16">
        <v>42654</v>
      </c>
      <c r="I874" s="16">
        <v>42654</v>
      </c>
      <c r="J874" s="18" t="s">
        <v>647</v>
      </c>
      <c r="K874" s="18"/>
      <c r="L874" s="30">
        <v>409</v>
      </c>
      <c r="M874" s="30"/>
    </row>
    <row r="875" spans="1:13" ht="45" customHeight="1">
      <c r="A875" s="7" t="s">
        <v>213</v>
      </c>
      <c r="B875" s="31" t="s">
        <v>233</v>
      </c>
      <c r="C875" s="31"/>
      <c r="D875" s="32">
        <f t="shared" si="14"/>
        <v>1</v>
      </c>
      <c r="E875" s="32"/>
      <c r="F875" s="33" t="s">
        <v>28</v>
      </c>
      <c r="G875" s="33"/>
      <c r="H875" s="16">
        <v>42650</v>
      </c>
      <c r="I875" s="16">
        <v>42650</v>
      </c>
      <c r="J875" s="18" t="s">
        <v>647</v>
      </c>
      <c r="K875" s="18"/>
      <c r="L875" s="30">
        <v>383</v>
      </c>
      <c r="M875" s="30"/>
    </row>
    <row r="876" spans="1:13" ht="45" customHeight="1">
      <c r="A876" s="7" t="s">
        <v>213</v>
      </c>
      <c r="B876" s="31" t="s">
        <v>948</v>
      </c>
      <c r="C876" s="31"/>
      <c r="D876" s="32">
        <f t="shared" si="14"/>
        <v>1</v>
      </c>
      <c r="E876" s="32"/>
      <c r="F876" s="33" t="s">
        <v>28</v>
      </c>
      <c r="G876" s="33"/>
      <c r="H876" s="16">
        <v>42657</v>
      </c>
      <c r="I876" s="16">
        <v>42657</v>
      </c>
      <c r="J876" s="18" t="s">
        <v>647</v>
      </c>
      <c r="K876" s="18"/>
      <c r="L876" s="30">
        <v>409</v>
      </c>
      <c r="M876" s="30"/>
    </row>
    <row r="877" spans="1:13" ht="45" customHeight="1">
      <c r="A877" s="7" t="s">
        <v>213</v>
      </c>
      <c r="B877" s="31" t="s">
        <v>948</v>
      </c>
      <c r="C877" s="31"/>
      <c r="D877" s="32">
        <f t="shared" si="14"/>
        <v>1</v>
      </c>
      <c r="E877" s="32"/>
      <c r="F877" s="33" t="s">
        <v>28</v>
      </c>
      <c r="G877" s="33"/>
      <c r="H877" s="16">
        <v>42667</v>
      </c>
      <c r="I877" s="16">
        <v>42667</v>
      </c>
      <c r="J877" s="18" t="s">
        <v>647</v>
      </c>
      <c r="K877" s="18"/>
      <c r="L877" s="30">
        <v>414</v>
      </c>
      <c r="M877" s="30"/>
    </row>
    <row r="878" spans="1:13" ht="45" customHeight="1">
      <c r="A878" s="7" t="s">
        <v>213</v>
      </c>
      <c r="B878" s="31" t="s">
        <v>948</v>
      </c>
      <c r="C878" s="31"/>
      <c r="D878" s="32">
        <f t="shared" si="14"/>
        <v>1</v>
      </c>
      <c r="E878" s="32"/>
      <c r="F878" s="33" t="s">
        <v>28</v>
      </c>
      <c r="G878" s="33"/>
      <c r="H878" s="16">
        <v>42670</v>
      </c>
      <c r="I878" s="16">
        <v>42670</v>
      </c>
      <c r="J878" s="18" t="s">
        <v>647</v>
      </c>
      <c r="K878" s="18"/>
      <c r="L878" s="30">
        <v>422</v>
      </c>
      <c r="M878" s="30"/>
    </row>
    <row r="879" spans="1:13" ht="45" customHeight="1">
      <c r="A879" s="7" t="s">
        <v>213</v>
      </c>
      <c r="B879" s="31" t="s">
        <v>948</v>
      </c>
      <c r="C879" s="31"/>
      <c r="D879" s="32">
        <f t="shared" si="14"/>
        <v>1</v>
      </c>
      <c r="E879" s="32"/>
      <c r="F879" s="33" t="s">
        <v>28</v>
      </c>
      <c r="G879" s="33"/>
      <c r="H879" s="16">
        <v>42663</v>
      </c>
      <c r="I879" s="16">
        <v>42663</v>
      </c>
      <c r="J879" s="18" t="s">
        <v>647</v>
      </c>
      <c r="K879" s="18"/>
      <c r="L879" s="30">
        <v>408</v>
      </c>
      <c r="M879" s="30"/>
    </row>
    <row r="880" spans="1:13" ht="45" customHeight="1">
      <c r="A880" s="7" t="s">
        <v>213</v>
      </c>
      <c r="B880" s="31" t="s">
        <v>948</v>
      </c>
      <c r="C880" s="31"/>
      <c r="D880" s="32">
        <f t="shared" si="14"/>
        <v>1</v>
      </c>
      <c r="E880" s="32"/>
      <c r="F880" s="33" t="s">
        <v>28</v>
      </c>
      <c r="G880" s="33"/>
      <c r="H880" s="16">
        <v>42608</v>
      </c>
      <c r="I880" s="16">
        <v>42608</v>
      </c>
      <c r="J880" s="18" t="s">
        <v>647</v>
      </c>
      <c r="K880" s="18"/>
      <c r="L880" s="30">
        <v>404</v>
      </c>
      <c r="M880" s="30"/>
    </row>
    <row r="881" spans="1:13" ht="45" customHeight="1">
      <c r="A881" s="7" t="s">
        <v>213</v>
      </c>
      <c r="B881" s="31" t="s">
        <v>948</v>
      </c>
      <c r="C881" s="31"/>
      <c r="D881" s="32">
        <f t="shared" si="14"/>
        <v>1</v>
      </c>
      <c r="E881" s="32"/>
      <c r="F881" s="33" t="s">
        <v>28</v>
      </c>
      <c r="G881" s="33"/>
      <c r="H881" s="16">
        <v>42626</v>
      </c>
      <c r="I881" s="16">
        <v>42626</v>
      </c>
      <c r="J881" s="18" t="s">
        <v>647</v>
      </c>
      <c r="K881" s="18"/>
      <c r="L881" s="30">
        <v>370</v>
      </c>
      <c r="M881" s="30"/>
    </row>
    <row r="882" spans="1:13" ht="45" customHeight="1">
      <c r="A882" s="7" t="s">
        <v>213</v>
      </c>
      <c r="B882" s="31" t="s">
        <v>948</v>
      </c>
      <c r="C882" s="31"/>
      <c r="D882" s="32">
        <f t="shared" si="14"/>
        <v>1</v>
      </c>
      <c r="E882" s="32"/>
      <c r="F882" s="33" t="s">
        <v>28</v>
      </c>
      <c r="G882" s="33"/>
      <c r="H882" s="16">
        <v>42621</v>
      </c>
      <c r="I882" s="16">
        <v>42621</v>
      </c>
      <c r="J882" s="18" t="s">
        <v>647</v>
      </c>
      <c r="K882" s="18"/>
      <c r="L882" s="30">
        <v>330</v>
      </c>
      <c r="M882" s="30"/>
    </row>
    <row r="883" spans="1:13" ht="45" customHeight="1">
      <c r="A883" s="7" t="s">
        <v>213</v>
      </c>
      <c r="B883" s="31" t="s">
        <v>948</v>
      </c>
      <c r="C883" s="31"/>
      <c r="D883" s="32">
        <f t="shared" si="14"/>
        <v>1</v>
      </c>
      <c r="E883" s="32"/>
      <c r="F883" s="33" t="s">
        <v>28</v>
      </c>
      <c r="G883" s="33"/>
      <c r="H883" s="16">
        <v>42620</v>
      </c>
      <c r="I883" s="16">
        <v>42620</v>
      </c>
      <c r="J883" s="18" t="s">
        <v>647</v>
      </c>
      <c r="K883" s="18"/>
      <c r="L883" s="30">
        <v>394</v>
      </c>
      <c r="M883" s="30"/>
    </row>
    <row r="884" spans="1:13" ht="45" customHeight="1">
      <c r="A884" s="7" t="s">
        <v>213</v>
      </c>
      <c r="B884" s="31" t="s">
        <v>979</v>
      </c>
      <c r="C884" s="31"/>
      <c r="D884" s="32">
        <f t="shared" si="14"/>
        <v>1</v>
      </c>
      <c r="E884" s="32"/>
      <c r="F884" s="33" t="s">
        <v>28</v>
      </c>
      <c r="G884" s="33"/>
      <c r="H884" s="16">
        <v>42662</v>
      </c>
      <c r="I884" s="16">
        <v>42662</v>
      </c>
      <c r="J884" s="18" t="s">
        <v>647</v>
      </c>
      <c r="K884" s="18"/>
      <c r="L884" s="30">
        <v>414</v>
      </c>
      <c r="M884" s="30"/>
    </row>
    <row r="885" spans="1:13" ht="45" customHeight="1">
      <c r="A885" s="7" t="s">
        <v>213</v>
      </c>
      <c r="B885" s="31" t="s">
        <v>980</v>
      </c>
      <c r="C885" s="31"/>
      <c r="D885" s="32">
        <f t="shared" si="14"/>
        <v>1</v>
      </c>
      <c r="E885" s="32"/>
      <c r="F885" s="33" t="s">
        <v>28</v>
      </c>
      <c r="G885" s="33"/>
      <c r="H885" s="16">
        <v>42620</v>
      </c>
      <c r="I885" s="16">
        <v>42528</v>
      </c>
      <c r="J885" s="18" t="s">
        <v>647</v>
      </c>
      <c r="K885" s="18"/>
      <c r="L885" s="30">
        <v>442</v>
      </c>
      <c r="M885" s="30"/>
    </row>
    <row r="886" spans="1:13" ht="45" customHeight="1">
      <c r="A886" s="7" t="s">
        <v>213</v>
      </c>
      <c r="B886" s="31" t="s">
        <v>948</v>
      </c>
      <c r="C886" s="31"/>
      <c r="D886" s="32">
        <f t="shared" si="14"/>
        <v>1</v>
      </c>
      <c r="E886" s="32"/>
      <c r="F886" s="33" t="s">
        <v>28</v>
      </c>
      <c r="G886" s="33"/>
      <c r="H886" s="16">
        <v>42620</v>
      </c>
      <c r="I886" s="16">
        <v>42620</v>
      </c>
      <c r="J886" s="18" t="s">
        <v>647</v>
      </c>
      <c r="K886" s="18"/>
      <c r="L886" s="30">
        <v>422</v>
      </c>
      <c r="M886" s="30"/>
    </row>
    <row r="887" spans="1:13" ht="45" customHeight="1">
      <c r="A887" s="7" t="s">
        <v>213</v>
      </c>
      <c r="B887" s="31" t="s">
        <v>981</v>
      </c>
      <c r="C887" s="31"/>
      <c r="D887" s="32">
        <f t="shared" si="14"/>
        <v>1</v>
      </c>
      <c r="E887" s="32"/>
      <c r="F887" s="33" t="s">
        <v>28</v>
      </c>
      <c r="G887" s="33"/>
      <c r="H887" s="16">
        <v>42642</v>
      </c>
      <c r="I887" s="16">
        <v>42642</v>
      </c>
      <c r="J887" s="18" t="s">
        <v>647</v>
      </c>
      <c r="K887" s="18"/>
      <c r="L887" s="30">
        <v>422</v>
      </c>
      <c r="M887" s="30"/>
    </row>
    <row r="888" spans="1:13" ht="45" customHeight="1">
      <c r="A888" s="7" t="s">
        <v>213</v>
      </c>
      <c r="B888" s="31" t="s">
        <v>948</v>
      </c>
      <c r="C888" s="31"/>
      <c r="D888" s="32">
        <f t="shared" si="14"/>
        <v>1</v>
      </c>
      <c r="E888" s="32"/>
      <c r="F888" s="33" t="s">
        <v>28</v>
      </c>
      <c r="G888" s="33"/>
      <c r="H888" s="16">
        <v>42656</v>
      </c>
      <c r="I888" s="16">
        <v>42656</v>
      </c>
      <c r="J888" s="18" t="s">
        <v>647</v>
      </c>
      <c r="K888" s="18"/>
      <c r="L888" s="30">
        <v>422</v>
      </c>
      <c r="M888" s="30"/>
    </row>
    <row r="889" spans="1:13" ht="45" customHeight="1">
      <c r="A889" s="7" t="s">
        <v>213</v>
      </c>
      <c r="B889" s="31" t="s">
        <v>948</v>
      </c>
      <c r="C889" s="31"/>
      <c r="D889" s="32">
        <f t="shared" si="14"/>
        <v>1</v>
      </c>
      <c r="E889" s="32"/>
      <c r="F889" s="33" t="s">
        <v>28</v>
      </c>
      <c r="G889" s="33"/>
      <c r="H889" s="16">
        <v>42625</v>
      </c>
      <c r="I889" s="16">
        <v>42625</v>
      </c>
      <c r="J889" s="18" t="s">
        <v>647</v>
      </c>
      <c r="K889" s="18"/>
      <c r="L889" s="30">
        <v>396</v>
      </c>
      <c r="M889" s="30"/>
    </row>
    <row r="890" spans="1:13" ht="45" customHeight="1">
      <c r="A890" s="7" t="s">
        <v>213</v>
      </c>
      <c r="B890" s="31" t="s">
        <v>948</v>
      </c>
      <c r="C890" s="31"/>
      <c r="D890" s="32">
        <f t="shared" si="14"/>
        <v>1</v>
      </c>
      <c r="E890" s="32"/>
      <c r="F890" s="33" t="s">
        <v>28</v>
      </c>
      <c r="G890" s="33"/>
      <c r="H890" s="16">
        <v>42621</v>
      </c>
      <c r="I890" s="16">
        <v>42621</v>
      </c>
      <c r="J890" s="18" t="s">
        <v>647</v>
      </c>
      <c r="K890" s="18"/>
      <c r="L890" s="30">
        <v>422</v>
      </c>
      <c r="M890" s="30"/>
    </row>
    <row r="891" spans="1:13" ht="45" customHeight="1">
      <c r="A891" s="7" t="s">
        <v>213</v>
      </c>
      <c r="B891" s="31" t="s">
        <v>974</v>
      </c>
      <c r="C891" s="31"/>
      <c r="D891" s="32">
        <f t="shared" si="14"/>
        <v>1</v>
      </c>
      <c r="E891" s="32"/>
      <c r="F891" s="33" t="s">
        <v>28</v>
      </c>
      <c r="G891" s="33"/>
      <c r="H891" s="16">
        <v>42650</v>
      </c>
      <c r="I891" s="16">
        <v>42650</v>
      </c>
      <c r="J891" s="18" t="s">
        <v>647</v>
      </c>
      <c r="K891" s="18"/>
      <c r="L891" s="30">
        <v>220</v>
      </c>
      <c r="M891" s="30"/>
    </row>
    <row r="892" spans="1:13" ht="45" customHeight="1">
      <c r="A892" s="7" t="s">
        <v>213</v>
      </c>
      <c r="B892" s="31" t="s">
        <v>233</v>
      </c>
      <c r="C892" s="31"/>
      <c r="D892" s="32">
        <f t="shared" si="14"/>
        <v>1</v>
      </c>
      <c r="E892" s="32"/>
      <c r="F892" s="33" t="s">
        <v>28</v>
      </c>
      <c r="G892" s="33"/>
      <c r="H892" s="16">
        <v>42646</v>
      </c>
      <c r="I892" s="16">
        <v>42646</v>
      </c>
      <c r="J892" s="18" t="s">
        <v>647</v>
      </c>
      <c r="K892" s="18"/>
      <c r="L892" s="30">
        <v>217</v>
      </c>
      <c r="M892" s="30"/>
    </row>
    <row r="893" spans="1:13" ht="45" customHeight="1">
      <c r="A893" s="7" t="s">
        <v>213</v>
      </c>
      <c r="B893" s="31" t="s">
        <v>974</v>
      </c>
      <c r="C893" s="31"/>
      <c r="D893" s="32">
        <f t="shared" si="14"/>
        <v>1</v>
      </c>
      <c r="E893" s="32"/>
      <c r="F893" s="33" t="s">
        <v>28</v>
      </c>
      <c r="G893" s="33"/>
      <c r="H893" s="16">
        <v>42649</v>
      </c>
      <c r="I893" s="16">
        <v>42649</v>
      </c>
      <c r="J893" s="18" t="s">
        <v>647</v>
      </c>
      <c r="K893" s="18"/>
      <c r="L893" s="30">
        <v>140</v>
      </c>
      <c r="M893" s="30"/>
    </row>
    <row r="894" spans="1:13" ht="45" customHeight="1">
      <c r="A894" s="7" t="s">
        <v>213</v>
      </c>
      <c r="B894" s="31" t="s">
        <v>975</v>
      </c>
      <c r="C894" s="31"/>
      <c r="D894" s="32">
        <f t="shared" si="14"/>
        <v>1</v>
      </c>
      <c r="E894" s="32"/>
      <c r="F894" s="33" t="s">
        <v>28</v>
      </c>
      <c r="G894" s="33"/>
      <c r="H894" s="16">
        <v>42633</v>
      </c>
      <c r="I894" s="16">
        <v>42633</v>
      </c>
      <c r="J894" s="18" t="s">
        <v>647</v>
      </c>
      <c r="K894" s="18"/>
      <c r="L894" s="30">
        <v>203</v>
      </c>
      <c r="M894" s="30"/>
    </row>
    <row r="895" spans="1:13" ht="45" customHeight="1">
      <c r="A895" s="7" t="s">
        <v>213</v>
      </c>
      <c r="B895" s="31" t="s">
        <v>975</v>
      </c>
      <c r="C895" s="31"/>
      <c r="D895" s="32">
        <f t="shared" si="14"/>
        <v>1</v>
      </c>
      <c r="E895" s="32"/>
      <c r="F895" s="33" t="s">
        <v>28</v>
      </c>
      <c r="G895" s="33"/>
      <c r="H895" s="16">
        <v>42620</v>
      </c>
      <c r="I895" s="16">
        <v>42620</v>
      </c>
      <c r="J895" s="18" t="s">
        <v>647</v>
      </c>
      <c r="K895" s="18"/>
      <c r="L895" s="30">
        <v>148</v>
      </c>
      <c r="M895" s="30"/>
    </row>
    <row r="896" spans="1:13" ht="45" customHeight="1">
      <c r="A896" s="7" t="s">
        <v>213</v>
      </c>
      <c r="B896" s="31" t="s">
        <v>976</v>
      </c>
      <c r="C896" s="31"/>
      <c r="D896" s="32">
        <f t="shared" si="14"/>
        <v>1</v>
      </c>
      <c r="E896" s="32"/>
      <c r="F896" s="33" t="s">
        <v>28</v>
      </c>
      <c r="G896" s="33"/>
      <c r="H896" s="16">
        <v>42636</v>
      </c>
      <c r="I896" s="16">
        <v>42636</v>
      </c>
      <c r="J896" s="18" t="s">
        <v>647</v>
      </c>
      <c r="K896" s="18"/>
      <c r="L896" s="30">
        <v>220</v>
      </c>
      <c r="M896" s="30"/>
    </row>
    <row r="897" spans="1:13" ht="45" customHeight="1">
      <c r="A897" s="7" t="s">
        <v>213</v>
      </c>
      <c r="B897" s="31" t="s">
        <v>976</v>
      </c>
      <c r="C897" s="31"/>
      <c r="D897" s="32">
        <f t="shared" si="14"/>
        <v>1</v>
      </c>
      <c r="E897" s="32"/>
      <c r="F897" s="33" t="s">
        <v>28</v>
      </c>
      <c r="G897" s="33"/>
      <c r="H897" s="16">
        <v>42626</v>
      </c>
      <c r="I897" s="16">
        <v>42626</v>
      </c>
      <c r="J897" s="18" t="s">
        <v>647</v>
      </c>
      <c r="K897" s="18"/>
      <c r="L897" s="30">
        <v>171</v>
      </c>
      <c r="M897" s="30"/>
    </row>
    <row r="898" spans="1:13" ht="45" customHeight="1">
      <c r="A898" s="7" t="s">
        <v>213</v>
      </c>
      <c r="B898" s="31" t="s">
        <v>977</v>
      </c>
      <c r="C898" s="31"/>
      <c r="D898" s="32">
        <f t="shared" si="14"/>
        <v>1</v>
      </c>
      <c r="E898" s="32"/>
      <c r="F898" s="33" t="s">
        <v>28</v>
      </c>
      <c r="G898" s="33"/>
      <c r="H898" s="16">
        <v>42622</v>
      </c>
      <c r="I898" s="16">
        <v>42622</v>
      </c>
      <c r="J898" s="18" t="s">
        <v>647</v>
      </c>
      <c r="K898" s="18"/>
      <c r="L898" s="30">
        <v>220</v>
      </c>
      <c r="M898" s="30"/>
    </row>
    <row r="899" spans="1:13" ht="45" customHeight="1">
      <c r="A899" s="7" t="s">
        <v>213</v>
      </c>
      <c r="B899" s="31" t="s">
        <v>948</v>
      </c>
      <c r="C899" s="31"/>
      <c r="D899" s="32">
        <f t="shared" si="14"/>
        <v>1</v>
      </c>
      <c r="E899" s="32"/>
      <c r="F899" s="33" t="s">
        <v>28</v>
      </c>
      <c r="G899" s="33"/>
      <c r="H899" s="16">
        <v>42661</v>
      </c>
      <c r="I899" s="16">
        <v>42661</v>
      </c>
      <c r="J899" s="18" t="s">
        <v>647</v>
      </c>
      <c r="K899" s="18"/>
      <c r="L899" s="30">
        <v>220</v>
      </c>
      <c r="M899" s="30"/>
    </row>
    <row r="900" spans="1:13" ht="45" customHeight="1">
      <c r="A900" s="7" t="s">
        <v>213</v>
      </c>
      <c r="B900" s="31" t="s">
        <v>948</v>
      </c>
      <c r="C900" s="31"/>
      <c r="D900" s="32">
        <f t="shared" si="14"/>
        <v>1</v>
      </c>
      <c r="E900" s="32"/>
      <c r="F900" s="33" t="s">
        <v>28</v>
      </c>
      <c r="G900" s="33"/>
      <c r="H900" s="16">
        <v>42647</v>
      </c>
      <c r="I900" s="16">
        <v>42647</v>
      </c>
      <c r="J900" s="18" t="s">
        <v>647</v>
      </c>
      <c r="K900" s="18"/>
      <c r="L900" s="30">
        <v>172.5</v>
      </c>
      <c r="M900" s="30"/>
    </row>
    <row r="901" spans="1:13" ht="45" customHeight="1">
      <c r="A901" s="7" t="s">
        <v>213</v>
      </c>
      <c r="B901" s="31" t="s">
        <v>948</v>
      </c>
      <c r="C901" s="31"/>
      <c r="D901" s="32">
        <f t="shared" si="14"/>
        <v>1</v>
      </c>
      <c r="E901" s="32"/>
      <c r="F901" s="33" t="s">
        <v>28</v>
      </c>
      <c r="G901" s="33"/>
      <c r="H901" s="16">
        <v>42643</v>
      </c>
      <c r="I901" s="16">
        <v>42643</v>
      </c>
      <c r="J901" s="18" t="s">
        <v>647</v>
      </c>
      <c r="K901" s="18"/>
      <c r="L901" s="30">
        <v>202</v>
      </c>
      <c r="M901" s="30"/>
    </row>
    <row r="902" spans="1:13" ht="45" customHeight="1">
      <c r="A902" s="7" t="s">
        <v>213</v>
      </c>
      <c r="B902" s="31" t="s">
        <v>948</v>
      </c>
      <c r="C902" s="31"/>
      <c r="D902" s="32">
        <f t="shared" si="14"/>
        <v>1</v>
      </c>
      <c r="E902" s="32"/>
      <c r="F902" s="33" t="s">
        <v>28</v>
      </c>
      <c r="G902" s="33"/>
      <c r="H902" s="16">
        <v>42671</v>
      </c>
      <c r="I902" s="16">
        <v>42671</v>
      </c>
      <c r="J902" s="18" t="s">
        <v>647</v>
      </c>
      <c r="K902" s="18"/>
      <c r="L902" s="30">
        <v>220</v>
      </c>
      <c r="M902" s="30"/>
    </row>
    <row r="903" spans="1:13" ht="45" customHeight="1">
      <c r="A903" s="7" t="s">
        <v>213</v>
      </c>
      <c r="B903" s="31" t="s">
        <v>978</v>
      </c>
      <c r="C903" s="31"/>
      <c r="D903" s="32">
        <f t="shared" si="14"/>
        <v>1</v>
      </c>
      <c r="E903" s="32"/>
      <c r="F903" s="33" t="s">
        <v>28</v>
      </c>
      <c r="G903" s="33"/>
      <c r="H903" s="16">
        <v>42654</v>
      </c>
      <c r="I903" s="16">
        <v>42654</v>
      </c>
      <c r="J903" s="18" t="s">
        <v>647</v>
      </c>
      <c r="K903" s="18"/>
      <c r="L903" s="30">
        <v>161.5</v>
      </c>
      <c r="M903" s="30"/>
    </row>
    <row r="904" spans="1:13" ht="45" customHeight="1">
      <c r="A904" s="7" t="s">
        <v>213</v>
      </c>
      <c r="B904" s="31" t="s">
        <v>233</v>
      </c>
      <c r="C904" s="31"/>
      <c r="D904" s="32">
        <f t="shared" si="14"/>
        <v>1</v>
      </c>
      <c r="E904" s="32"/>
      <c r="F904" s="33" t="s">
        <v>28</v>
      </c>
      <c r="G904" s="33"/>
      <c r="H904" s="16">
        <v>42650</v>
      </c>
      <c r="I904" s="16">
        <v>42650</v>
      </c>
      <c r="J904" s="18" t="s">
        <v>647</v>
      </c>
      <c r="K904" s="18"/>
      <c r="L904" s="30">
        <v>220</v>
      </c>
      <c r="M904" s="30"/>
    </row>
    <row r="905" spans="1:13" ht="45" customHeight="1">
      <c r="A905" s="7" t="s">
        <v>213</v>
      </c>
      <c r="B905" s="31" t="s">
        <v>948</v>
      </c>
      <c r="C905" s="31"/>
      <c r="D905" s="32">
        <f t="shared" si="14"/>
        <v>1</v>
      </c>
      <c r="E905" s="32"/>
      <c r="F905" s="33" t="s">
        <v>28</v>
      </c>
      <c r="G905" s="33"/>
      <c r="H905" s="16">
        <v>42657</v>
      </c>
      <c r="I905" s="16">
        <v>42657</v>
      </c>
      <c r="J905" s="18" t="s">
        <v>647</v>
      </c>
      <c r="K905" s="18"/>
      <c r="L905" s="30">
        <v>220</v>
      </c>
      <c r="M905" s="30"/>
    </row>
    <row r="906" spans="1:13" ht="45" customHeight="1">
      <c r="A906" s="7" t="s">
        <v>213</v>
      </c>
      <c r="B906" s="31" t="s">
        <v>948</v>
      </c>
      <c r="C906" s="31"/>
      <c r="D906" s="32">
        <f t="shared" si="14"/>
        <v>1</v>
      </c>
      <c r="E906" s="32"/>
      <c r="F906" s="33" t="s">
        <v>28</v>
      </c>
      <c r="G906" s="33"/>
      <c r="H906" s="16">
        <v>42667</v>
      </c>
      <c r="I906" s="16">
        <v>42667</v>
      </c>
      <c r="J906" s="18" t="s">
        <v>647</v>
      </c>
      <c r="K906" s="18"/>
      <c r="L906" s="30">
        <v>184</v>
      </c>
      <c r="M906" s="30"/>
    </row>
    <row r="907" spans="1:13" ht="45" customHeight="1">
      <c r="A907" s="7" t="s">
        <v>213</v>
      </c>
      <c r="B907" s="31" t="s">
        <v>948</v>
      </c>
      <c r="C907" s="31"/>
      <c r="D907" s="32">
        <f t="shared" si="14"/>
        <v>1</v>
      </c>
      <c r="E907" s="32"/>
      <c r="F907" s="33" t="s">
        <v>28</v>
      </c>
      <c r="G907" s="33"/>
      <c r="H907" s="16">
        <v>42670</v>
      </c>
      <c r="I907" s="16">
        <v>42670</v>
      </c>
      <c r="J907" s="18" t="s">
        <v>647</v>
      </c>
      <c r="K907" s="18"/>
      <c r="L907" s="30">
        <v>154</v>
      </c>
      <c r="M907" s="30"/>
    </row>
    <row r="908" spans="1:13" ht="45" customHeight="1">
      <c r="A908" s="7" t="s">
        <v>213</v>
      </c>
      <c r="B908" s="31" t="s">
        <v>948</v>
      </c>
      <c r="C908" s="31"/>
      <c r="D908" s="32">
        <f t="shared" si="14"/>
        <v>1</v>
      </c>
      <c r="E908" s="32"/>
      <c r="F908" s="33" t="s">
        <v>28</v>
      </c>
      <c r="G908" s="33"/>
      <c r="H908" s="16">
        <v>42663</v>
      </c>
      <c r="I908" s="16">
        <v>42663</v>
      </c>
      <c r="J908" s="18" t="s">
        <v>647</v>
      </c>
      <c r="K908" s="18"/>
      <c r="L908" s="30">
        <v>161</v>
      </c>
      <c r="M908" s="30"/>
    </row>
    <row r="909" spans="1:13" ht="45" customHeight="1">
      <c r="A909" s="7" t="s">
        <v>213</v>
      </c>
      <c r="B909" s="31" t="s">
        <v>948</v>
      </c>
      <c r="C909" s="31"/>
      <c r="D909" s="32">
        <f t="shared" ref="D909:D972" si="15">C909+1</f>
        <v>1</v>
      </c>
      <c r="E909" s="32"/>
      <c r="F909" s="33" t="s">
        <v>28</v>
      </c>
      <c r="G909" s="33"/>
      <c r="H909" s="16">
        <v>42608</v>
      </c>
      <c r="I909" s="16">
        <v>42608</v>
      </c>
      <c r="J909" s="18" t="s">
        <v>647</v>
      </c>
      <c r="K909" s="18"/>
      <c r="L909" s="30">
        <v>206</v>
      </c>
      <c r="M909" s="30"/>
    </row>
    <row r="910" spans="1:13" ht="45" customHeight="1">
      <c r="A910" s="7" t="s">
        <v>213</v>
      </c>
      <c r="B910" s="31" t="s">
        <v>948</v>
      </c>
      <c r="C910" s="31"/>
      <c r="D910" s="32">
        <f t="shared" si="15"/>
        <v>1</v>
      </c>
      <c r="E910" s="32"/>
      <c r="F910" s="33" t="s">
        <v>28</v>
      </c>
      <c r="G910" s="33"/>
      <c r="H910" s="16">
        <v>42626</v>
      </c>
      <c r="I910" s="16">
        <v>42626</v>
      </c>
      <c r="J910" s="18" t="s">
        <v>647</v>
      </c>
      <c r="K910" s="18"/>
      <c r="L910" s="30">
        <v>125</v>
      </c>
      <c r="M910" s="30"/>
    </row>
    <row r="911" spans="1:13" ht="45" customHeight="1">
      <c r="A911" s="7" t="s">
        <v>213</v>
      </c>
      <c r="B911" s="31" t="s">
        <v>948</v>
      </c>
      <c r="C911" s="31"/>
      <c r="D911" s="32">
        <f t="shared" si="15"/>
        <v>1</v>
      </c>
      <c r="E911" s="32"/>
      <c r="F911" s="33" t="s">
        <v>28</v>
      </c>
      <c r="G911" s="33"/>
      <c r="H911" s="16">
        <v>42621</v>
      </c>
      <c r="I911" s="16">
        <v>42621</v>
      </c>
      <c r="J911" s="18" t="s">
        <v>647</v>
      </c>
      <c r="K911" s="18"/>
      <c r="L911" s="30">
        <v>217</v>
      </c>
      <c r="M911" s="30"/>
    </row>
    <row r="912" spans="1:13" ht="45" customHeight="1">
      <c r="A912" s="7" t="s">
        <v>213</v>
      </c>
      <c r="B912" s="31" t="s">
        <v>948</v>
      </c>
      <c r="C912" s="31"/>
      <c r="D912" s="32">
        <f t="shared" si="15"/>
        <v>1</v>
      </c>
      <c r="E912" s="32"/>
      <c r="F912" s="33" t="s">
        <v>28</v>
      </c>
      <c r="G912" s="33"/>
      <c r="H912" s="16">
        <v>42620</v>
      </c>
      <c r="I912" s="16">
        <v>42620</v>
      </c>
      <c r="J912" s="18" t="s">
        <v>647</v>
      </c>
      <c r="K912" s="18"/>
      <c r="L912" s="30">
        <v>148</v>
      </c>
      <c r="M912" s="30"/>
    </row>
    <row r="913" spans="1:13" ht="45" customHeight="1">
      <c r="A913" s="7" t="s">
        <v>213</v>
      </c>
      <c r="B913" s="31" t="s">
        <v>979</v>
      </c>
      <c r="C913" s="31"/>
      <c r="D913" s="32">
        <f t="shared" si="15"/>
        <v>1</v>
      </c>
      <c r="E913" s="32"/>
      <c r="F913" s="33" t="s">
        <v>28</v>
      </c>
      <c r="G913" s="33"/>
      <c r="H913" s="16">
        <v>42662</v>
      </c>
      <c r="I913" s="16">
        <v>42662</v>
      </c>
      <c r="J913" s="18" t="s">
        <v>647</v>
      </c>
      <c r="K913" s="18"/>
      <c r="L913" s="30">
        <v>220</v>
      </c>
      <c r="M913" s="30"/>
    </row>
    <row r="914" spans="1:13" ht="45" customHeight="1">
      <c r="A914" s="7" t="s">
        <v>213</v>
      </c>
      <c r="B914" s="31" t="s">
        <v>980</v>
      </c>
      <c r="C914" s="31"/>
      <c r="D914" s="32">
        <f t="shared" si="15"/>
        <v>1</v>
      </c>
      <c r="E914" s="32"/>
      <c r="F914" s="33" t="s">
        <v>28</v>
      </c>
      <c r="G914" s="33"/>
      <c r="H914" s="16">
        <v>42620</v>
      </c>
      <c r="I914" s="16">
        <v>42528</v>
      </c>
      <c r="J914" s="18" t="s">
        <v>647</v>
      </c>
      <c r="K914" s="18"/>
      <c r="L914" s="30">
        <v>162</v>
      </c>
      <c r="M914" s="30"/>
    </row>
    <row r="915" spans="1:13" ht="45" customHeight="1">
      <c r="A915" s="7" t="s">
        <v>213</v>
      </c>
      <c r="B915" s="31" t="s">
        <v>948</v>
      </c>
      <c r="C915" s="31"/>
      <c r="D915" s="32">
        <f t="shared" si="15"/>
        <v>1</v>
      </c>
      <c r="E915" s="32"/>
      <c r="F915" s="33" t="s">
        <v>28</v>
      </c>
      <c r="G915" s="33"/>
      <c r="H915" s="16">
        <v>42630</v>
      </c>
      <c r="I915" s="16">
        <v>42630</v>
      </c>
      <c r="J915" s="18" t="s">
        <v>647</v>
      </c>
      <c r="K915" s="18"/>
      <c r="L915" s="30">
        <v>220</v>
      </c>
      <c r="M915" s="30"/>
    </row>
    <row r="916" spans="1:13" ht="45" customHeight="1">
      <c r="A916" s="7" t="s">
        <v>213</v>
      </c>
      <c r="B916" s="31" t="s">
        <v>981</v>
      </c>
      <c r="C916" s="31"/>
      <c r="D916" s="32">
        <f t="shared" si="15"/>
        <v>1</v>
      </c>
      <c r="E916" s="32"/>
      <c r="F916" s="33" t="s">
        <v>28</v>
      </c>
      <c r="G916" s="33"/>
      <c r="H916" s="16">
        <v>42642</v>
      </c>
      <c r="I916" s="16">
        <v>42642</v>
      </c>
      <c r="J916" s="18" t="s">
        <v>647</v>
      </c>
      <c r="K916" s="18"/>
      <c r="L916" s="30">
        <v>206</v>
      </c>
      <c r="M916" s="30"/>
    </row>
    <row r="917" spans="1:13" ht="45" customHeight="1">
      <c r="A917" s="7" t="s">
        <v>213</v>
      </c>
      <c r="B917" s="31" t="s">
        <v>13</v>
      </c>
      <c r="C917" s="31"/>
      <c r="D917" s="32">
        <f t="shared" si="15"/>
        <v>1</v>
      </c>
      <c r="E917" s="32"/>
      <c r="F917" s="33" t="s">
        <v>14</v>
      </c>
      <c r="G917" s="33"/>
      <c r="H917" s="16">
        <v>42642</v>
      </c>
      <c r="I917" s="16">
        <v>42642</v>
      </c>
      <c r="J917" s="18" t="s">
        <v>647</v>
      </c>
      <c r="K917" s="18"/>
      <c r="L917" s="30">
        <v>1350</v>
      </c>
      <c r="M917" s="30"/>
    </row>
    <row r="918" spans="1:13" ht="45" customHeight="1">
      <c r="A918" s="7" t="s">
        <v>213</v>
      </c>
      <c r="B918" s="31" t="s">
        <v>13</v>
      </c>
      <c r="C918" s="31"/>
      <c r="D918" s="32">
        <f t="shared" si="15"/>
        <v>1</v>
      </c>
      <c r="E918" s="32"/>
      <c r="F918" s="33" t="s">
        <v>14</v>
      </c>
      <c r="G918" s="33"/>
      <c r="H918" s="16">
        <v>42677</v>
      </c>
      <c r="I918" s="16">
        <v>42677</v>
      </c>
      <c r="J918" s="18" t="s">
        <v>647</v>
      </c>
      <c r="K918" s="18"/>
      <c r="L918" s="30">
        <v>3060</v>
      </c>
      <c r="M918" s="30"/>
    </row>
    <row r="919" spans="1:13" ht="45" customHeight="1">
      <c r="A919" s="7" t="s">
        <v>213</v>
      </c>
      <c r="B919" s="31" t="s">
        <v>982</v>
      </c>
      <c r="C919" s="31"/>
      <c r="D919" s="32">
        <f t="shared" si="15"/>
        <v>1</v>
      </c>
      <c r="E919" s="32"/>
      <c r="F919" s="33" t="s">
        <v>28</v>
      </c>
      <c r="G919" s="33"/>
      <c r="H919" s="16">
        <v>42668</v>
      </c>
      <c r="I919" s="16">
        <v>42668</v>
      </c>
      <c r="J919" s="18" t="s">
        <v>647</v>
      </c>
      <c r="K919" s="18"/>
      <c r="L919" s="30">
        <v>396</v>
      </c>
      <c r="M919" s="30"/>
    </row>
    <row r="920" spans="1:13" ht="45" customHeight="1">
      <c r="A920" s="7" t="s">
        <v>213</v>
      </c>
      <c r="B920" s="31" t="s">
        <v>982</v>
      </c>
      <c r="C920" s="31"/>
      <c r="D920" s="32">
        <f t="shared" si="15"/>
        <v>1</v>
      </c>
      <c r="E920" s="32"/>
      <c r="F920" s="33" t="s">
        <v>28</v>
      </c>
      <c r="G920" s="33"/>
      <c r="H920" s="16">
        <v>42669</v>
      </c>
      <c r="I920" s="16">
        <v>42669</v>
      </c>
      <c r="J920" s="18" t="s">
        <v>647</v>
      </c>
      <c r="K920" s="18"/>
      <c r="L920" s="30">
        <v>422</v>
      </c>
      <c r="M920" s="30"/>
    </row>
    <row r="921" spans="1:13" ht="45" customHeight="1">
      <c r="A921" s="7" t="s">
        <v>213</v>
      </c>
      <c r="B921" s="31" t="s">
        <v>982</v>
      </c>
      <c r="C921" s="31"/>
      <c r="D921" s="32">
        <f t="shared" si="15"/>
        <v>1</v>
      </c>
      <c r="E921" s="32"/>
      <c r="F921" s="33" t="s">
        <v>28</v>
      </c>
      <c r="G921" s="33"/>
      <c r="H921" s="16">
        <v>42669</v>
      </c>
      <c r="I921" s="16">
        <v>42669</v>
      </c>
      <c r="J921" s="18" t="s">
        <v>647</v>
      </c>
      <c r="K921" s="18"/>
      <c r="L921" s="30">
        <v>422</v>
      </c>
      <c r="M921" s="30"/>
    </row>
    <row r="922" spans="1:13" ht="45" customHeight="1">
      <c r="A922" s="7" t="s">
        <v>213</v>
      </c>
      <c r="B922" s="31" t="s">
        <v>982</v>
      </c>
      <c r="C922" s="31"/>
      <c r="D922" s="32">
        <f t="shared" si="15"/>
        <v>1</v>
      </c>
      <c r="E922" s="32"/>
      <c r="F922" s="33" t="s">
        <v>28</v>
      </c>
      <c r="G922" s="33"/>
      <c r="H922" s="16">
        <v>42634</v>
      </c>
      <c r="I922" s="16">
        <v>42634</v>
      </c>
      <c r="J922" s="18" t="s">
        <v>647</v>
      </c>
      <c r="K922" s="18"/>
      <c r="L922" s="30">
        <v>366</v>
      </c>
      <c r="M922" s="30"/>
    </row>
    <row r="923" spans="1:13" ht="45" customHeight="1">
      <c r="A923" s="7" t="s">
        <v>213</v>
      </c>
      <c r="B923" s="31" t="s">
        <v>982</v>
      </c>
      <c r="C923" s="31"/>
      <c r="D923" s="32">
        <f t="shared" si="15"/>
        <v>1</v>
      </c>
      <c r="E923" s="32"/>
      <c r="F923" s="33" t="s">
        <v>28</v>
      </c>
      <c r="G923" s="33"/>
      <c r="H923" s="16">
        <v>42684</v>
      </c>
      <c r="I923" s="16">
        <v>42684</v>
      </c>
      <c r="J923" s="18" t="s">
        <v>647</v>
      </c>
      <c r="K923" s="18"/>
      <c r="L923" s="30">
        <v>414</v>
      </c>
      <c r="M923" s="30"/>
    </row>
    <row r="924" spans="1:13" ht="45" customHeight="1">
      <c r="A924" s="7" t="s">
        <v>213</v>
      </c>
      <c r="B924" s="31" t="s">
        <v>948</v>
      </c>
      <c r="C924" s="31"/>
      <c r="D924" s="32">
        <f t="shared" si="15"/>
        <v>1</v>
      </c>
      <c r="E924" s="32"/>
      <c r="F924" s="33" t="s">
        <v>28</v>
      </c>
      <c r="G924" s="33"/>
      <c r="H924" s="16">
        <v>42607</v>
      </c>
      <c r="I924" s="16">
        <v>42607</v>
      </c>
      <c r="J924" s="18" t="s">
        <v>647</v>
      </c>
      <c r="K924" s="18"/>
      <c r="L924" s="30">
        <v>188</v>
      </c>
      <c r="M924" s="30"/>
    </row>
    <row r="925" spans="1:13" ht="45" customHeight="1">
      <c r="A925" s="7" t="s">
        <v>213</v>
      </c>
      <c r="B925" s="31" t="s">
        <v>982</v>
      </c>
      <c r="C925" s="31"/>
      <c r="D925" s="32">
        <f t="shared" si="15"/>
        <v>1</v>
      </c>
      <c r="E925" s="32"/>
      <c r="F925" s="33" t="s">
        <v>28</v>
      </c>
      <c r="G925" s="33"/>
      <c r="H925" s="16">
        <v>42668</v>
      </c>
      <c r="I925" s="16">
        <v>42668</v>
      </c>
      <c r="J925" s="18" t="s">
        <v>647</v>
      </c>
      <c r="K925" s="18"/>
      <c r="L925" s="30">
        <v>174</v>
      </c>
      <c r="M925" s="30"/>
    </row>
    <row r="926" spans="1:13" ht="45" customHeight="1">
      <c r="A926" s="7" t="s">
        <v>213</v>
      </c>
      <c r="B926" s="31" t="s">
        <v>982</v>
      </c>
      <c r="C926" s="31"/>
      <c r="D926" s="32">
        <f t="shared" si="15"/>
        <v>1</v>
      </c>
      <c r="E926" s="32"/>
      <c r="F926" s="33" t="s">
        <v>28</v>
      </c>
      <c r="G926" s="33"/>
      <c r="H926" s="16">
        <v>42669</v>
      </c>
      <c r="I926" s="16">
        <v>42669</v>
      </c>
      <c r="J926" s="18" t="s">
        <v>647</v>
      </c>
      <c r="K926" s="18"/>
      <c r="L926" s="30">
        <v>212.35</v>
      </c>
      <c r="M926" s="30"/>
    </row>
    <row r="927" spans="1:13" ht="45" customHeight="1">
      <c r="A927" s="7" t="s">
        <v>213</v>
      </c>
      <c r="B927" s="31" t="s">
        <v>982</v>
      </c>
      <c r="C927" s="31"/>
      <c r="D927" s="32">
        <f t="shared" si="15"/>
        <v>1</v>
      </c>
      <c r="E927" s="32"/>
      <c r="F927" s="33" t="s">
        <v>28</v>
      </c>
      <c r="G927" s="33"/>
      <c r="H927" s="16">
        <v>42669</v>
      </c>
      <c r="I927" s="16">
        <v>42669</v>
      </c>
      <c r="J927" s="18" t="s">
        <v>647</v>
      </c>
      <c r="K927" s="18"/>
      <c r="L927" s="30">
        <v>212.35</v>
      </c>
      <c r="M927" s="30"/>
    </row>
    <row r="928" spans="1:13" ht="45" customHeight="1">
      <c r="A928" s="7" t="s">
        <v>213</v>
      </c>
      <c r="B928" s="31" t="s">
        <v>982</v>
      </c>
      <c r="C928" s="31"/>
      <c r="D928" s="32">
        <f t="shared" si="15"/>
        <v>1</v>
      </c>
      <c r="E928" s="32"/>
      <c r="F928" s="33" t="s">
        <v>28</v>
      </c>
      <c r="G928" s="33"/>
      <c r="H928" s="16">
        <v>42634</v>
      </c>
      <c r="I928" s="16">
        <v>42634</v>
      </c>
      <c r="J928" s="18" t="s">
        <v>647</v>
      </c>
      <c r="K928" s="18"/>
      <c r="L928" s="30">
        <v>189</v>
      </c>
      <c r="M928" s="30"/>
    </row>
    <row r="929" spans="1:13" ht="45" customHeight="1">
      <c r="A929" s="7" t="s">
        <v>213</v>
      </c>
      <c r="B929" s="31" t="s">
        <v>982</v>
      </c>
      <c r="C929" s="31"/>
      <c r="D929" s="32">
        <f t="shared" si="15"/>
        <v>1</v>
      </c>
      <c r="E929" s="32"/>
      <c r="F929" s="33" t="s">
        <v>28</v>
      </c>
      <c r="G929" s="33"/>
      <c r="H929" s="16">
        <v>42684</v>
      </c>
      <c r="I929" s="16">
        <v>42684</v>
      </c>
      <c r="J929" s="18" t="s">
        <v>647</v>
      </c>
      <c r="K929" s="18"/>
      <c r="L929" s="30">
        <v>206</v>
      </c>
      <c r="M929" s="30"/>
    </row>
    <row r="930" spans="1:13" ht="45" customHeight="1">
      <c r="A930" s="7" t="s">
        <v>213</v>
      </c>
      <c r="B930" s="31" t="s">
        <v>13</v>
      </c>
      <c r="C930" s="31"/>
      <c r="D930" s="32">
        <f t="shared" si="15"/>
        <v>1</v>
      </c>
      <c r="E930" s="32"/>
      <c r="F930" s="33" t="s">
        <v>14</v>
      </c>
      <c r="G930" s="33"/>
      <c r="H930" s="16">
        <v>42684</v>
      </c>
      <c r="I930" s="16">
        <v>42684</v>
      </c>
      <c r="J930" s="18" t="s">
        <v>647</v>
      </c>
      <c r="K930" s="18"/>
      <c r="L930" s="30">
        <v>1730</v>
      </c>
      <c r="M930" s="30"/>
    </row>
    <row r="931" spans="1:13" ht="45" customHeight="1">
      <c r="A931" s="7" t="s">
        <v>213</v>
      </c>
      <c r="B931" s="31" t="str">
        <f>+A931</f>
        <v>Dirección de Asuntos Legales</v>
      </c>
      <c r="C931" s="31"/>
      <c r="D931" s="32">
        <f t="shared" si="15"/>
        <v>1</v>
      </c>
      <c r="E931" s="32"/>
      <c r="F931" s="33" t="s">
        <v>28</v>
      </c>
      <c r="G931" s="33"/>
      <c r="H931" s="16">
        <v>42720</v>
      </c>
      <c r="I931" s="16" t="e">
        <f>+#REF!</f>
        <v>#REF!</v>
      </c>
      <c r="J931" s="18" t="s">
        <v>647</v>
      </c>
      <c r="K931" s="18"/>
      <c r="L931" s="30">
        <v>343</v>
      </c>
      <c r="M931" s="30"/>
    </row>
    <row r="932" spans="1:13" ht="45" customHeight="1">
      <c r="A932" s="7" t="s">
        <v>213</v>
      </c>
      <c r="B932" s="31" t="str">
        <f>+A932</f>
        <v>Dirección de Asuntos Legales</v>
      </c>
      <c r="C932" s="31"/>
      <c r="D932" s="32">
        <f t="shared" si="15"/>
        <v>1</v>
      </c>
      <c r="E932" s="32"/>
      <c r="F932" s="33" t="s">
        <v>28</v>
      </c>
      <c r="G932" s="33"/>
      <c r="H932" s="16">
        <v>42717</v>
      </c>
      <c r="I932" s="16" t="e">
        <f>+#REF!</f>
        <v>#REF!</v>
      </c>
      <c r="J932" s="18" t="s">
        <v>647</v>
      </c>
      <c r="K932" s="18"/>
      <c r="L932" s="30">
        <v>430</v>
      </c>
      <c r="M932" s="30"/>
    </row>
    <row r="933" spans="1:13" ht="45" customHeight="1">
      <c r="A933" s="7" t="s">
        <v>213</v>
      </c>
      <c r="B933" s="31" t="str">
        <f>+A933</f>
        <v>Dirección de Asuntos Legales</v>
      </c>
      <c r="C933" s="31"/>
      <c r="D933" s="32">
        <f t="shared" si="15"/>
        <v>1</v>
      </c>
      <c r="E933" s="32"/>
      <c r="F933" s="33" t="s">
        <v>28</v>
      </c>
      <c r="G933" s="33"/>
      <c r="H933" s="16">
        <v>42720</v>
      </c>
      <c r="I933" s="16" t="e">
        <f>+#REF!</f>
        <v>#REF!</v>
      </c>
      <c r="J933" s="18" t="s">
        <v>647</v>
      </c>
      <c r="K933" s="18"/>
      <c r="L933" s="30">
        <v>219</v>
      </c>
      <c r="M933" s="30"/>
    </row>
    <row r="934" spans="1:13" ht="45" customHeight="1">
      <c r="A934" s="7" t="s">
        <v>213</v>
      </c>
      <c r="B934" s="31" t="str">
        <f>+A934</f>
        <v>Dirección de Asuntos Legales</v>
      </c>
      <c r="C934" s="31"/>
      <c r="D934" s="32">
        <f t="shared" si="15"/>
        <v>1</v>
      </c>
      <c r="E934" s="32"/>
      <c r="F934" s="33" t="s">
        <v>28</v>
      </c>
      <c r="G934" s="33"/>
      <c r="H934" s="16">
        <v>42717</v>
      </c>
      <c r="I934" s="16" t="e">
        <f>+#REF!</f>
        <v>#REF!</v>
      </c>
      <c r="J934" s="18" t="s">
        <v>647</v>
      </c>
      <c r="K934" s="18"/>
      <c r="L934" s="30">
        <v>104.01</v>
      </c>
      <c r="M934" s="30"/>
    </row>
    <row r="935" spans="1:13" ht="45" customHeight="1">
      <c r="A935" s="7" t="s">
        <v>213</v>
      </c>
      <c r="B935" s="31" t="s">
        <v>13</v>
      </c>
      <c r="C935" s="31"/>
      <c r="D935" s="32">
        <f t="shared" si="15"/>
        <v>1</v>
      </c>
      <c r="E935" s="32"/>
      <c r="F935" s="33" t="s">
        <v>28</v>
      </c>
      <c r="G935" s="33"/>
      <c r="H935" s="16">
        <v>42717</v>
      </c>
      <c r="I935" s="16" t="e">
        <f>+#REF!</f>
        <v>#REF!</v>
      </c>
      <c r="J935" s="18" t="s">
        <v>647</v>
      </c>
      <c r="K935" s="18"/>
      <c r="L935" s="30">
        <v>695</v>
      </c>
      <c r="M935" s="30"/>
    </row>
    <row r="936" spans="1:13" ht="45" customHeight="1">
      <c r="A936" s="7" t="s">
        <v>213</v>
      </c>
      <c r="B936" s="31" t="s">
        <v>983</v>
      </c>
      <c r="C936" s="31"/>
      <c r="D936" s="32">
        <f t="shared" si="15"/>
        <v>1</v>
      </c>
      <c r="E936" s="32"/>
      <c r="F936" s="33" t="s">
        <v>28</v>
      </c>
      <c r="G936" s="33"/>
      <c r="H936" s="16">
        <v>42677</v>
      </c>
      <c r="I936" s="16">
        <v>42677</v>
      </c>
      <c r="J936" s="18" t="s">
        <v>647</v>
      </c>
      <c r="K936" s="18"/>
      <c r="L936" s="30">
        <v>370</v>
      </c>
      <c r="M936" s="30"/>
    </row>
    <row r="937" spans="1:13" ht="45" customHeight="1">
      <c r="A937" s="7" t="s">
        <v>213</v>
      </c>
      <c r="B937" s="31" t="s">
        <v>984</v>
      </c>
      <c r="C937" s="31"/>
      <c r="D937" s="32">
        <f t="shared" si="15"/>
        <v>1</v>
      </c>
      <c r="E937" s="32"/>
      <c r="F937" s="33" t="s">
        <v>28</v>
      </c>
      <c r="G937" s="33"/>
      <c r="H937" s="16">
        <v>42614</v>
      </c>
      <c r="I937" s="16">
        <v>42614</v>
      </c>
      <c r="J937" s="18" t="s">
        <v>647</v>
      </c>
      <c r="K937" s="18"/>
      <c r="L937" s="30">
        <v>401</v>
      </c>
      <c r="M937" s="30"/>
    </row>
    <row r="938" spans="1:13" ht="45" customHeight="1">
      <c r="A938" s="7" t="s">
        <v>213</v>
      </c>
      <c r="B938" s="31" t="s">
        <v>985</v>
      </c>
      <c r="C938" s="31"/>
      <c r="D938" s="32">
        <f t="shared" si="15"/>
        <v>1</v>
      </c>
      <c r="E938" s="32"/>
      <c r="F938" s="33" t="s">
        <v>28</v>
      </c>
      <c r="G938" s="33"/>
      <c r="H938" s="16">
        <v>42639</v>
      </c>
      <c r="I938" s="16">
        <v>42639</v>
      </c>
      <c r="J938" s="18" t="s">
        <v>647</v>
      </c>
      <c r="K938" s="18"/>
      <c r="L938" s="30">
        <v>414</v>
      </c>
      <c r="M938" s="30"/>
    </row>
    <row r="939" spans="1:13" ht="45" customHeight="1">
      <c r="A939" s="7" t="s">
        <v>213</v>
      </c>
      <c r="B939" s="31" t="s">
        <v>986</v>
      </c>
      <c r="C939" s="31"/>
      <c r="D939" s="32">
        <f t="shared" si="15"/>
        <v>1</v>
      </c>
      <c r="E939" s="32"/>
      <c r="F939" s="33" t="s">
        <v>28</v>
      </c>
      <c r="G939" s="33"/>
      <c r="H939" s="16">
        <v>42613</v>
      </c>
      <c r="I939" s="16">
        <v>42613</v>
      </c>
      <c r="J939" s="18" t="s">
        <v>647</v>
      </c>
      <c r="K939" s="18"/>
      <c r="L939" s="30">
        <v>414</v>
      </c>
      <c r="M939" s="30"/>
    </row>
    <row r="940" spans="1:13" ht="45" customHeight="1">
      <c r="A940" s="7" t="s">
        <v>213</v>
      </c>
      <c r="B940" s="31" t="s">
        <v>987</v>
      </c>
      <c r="C940" s="31"/>
      <c r="D940" s="32">
        <f t="shared" si="15"/>
        <v>1</v>
      </c>
      <c r="E940" s="32"/>
      <c r="F940" s="33" t="s">
        <v>28</v>
      </c>
      <c r="G940" s="33"/>
      <c r="H940" s="16">
        <v>42685</v>
      </c>
      <c r="I940" s="16">
        <v>42685</v>
      </c>
      <c r="J940" s="18" t="s">
        <v>647</v>
      </c>
      <c r="K940" s="18"/>
      <c r="L940" s="30">
        <v>414</v>
      </c>
      <c r="M940" s="30"/>
    </row>
    <row r="941" spans="1:13" ht="45" customHeight="1">
      <c r="A941" s="7" t="s">
        <v>213</v>
      </c>
      <c r="B941" s="31" t="s">
        <v>983</v>
      </c>
      <c r="C941" s="31"/>
      <c r="D941" s="32">
        <f t="shared" si="15"/>
        <v>1</v>
      </c>
      <c r="E941" s="32"/>
      <c r="F941" s="33" t="s">
        <v>28</v>
      </c>
      <c r="G941" s="33"/>
      <c r="H941" s="16">
        <v>42677</v>
      </c>
      <c r="I941" s="16">
        <v>42677</v>
      </c>
      <c r="J941" s="18" t="s">
        <v>647</v>
      </c>
      <c r="K941" s="18"/>
      <c r="L941" s="30">
        <v>201</v>
      </c>
      <c r="M941" s="30"/>
    </row>
    <row r="942" spans="1:13" ht="45" customHeight="1">
      <c r="A942" s="7" t="s">
        <v>213</v>
      </c>
      <c r="B942" s="31" t="s">
        <v>984</v>
      </c>
      <c r="C942" s="31"/>
      <c r="D942" s="32">
        <f t="shared" si="15"/>
        <v>1</v>
      </c>
      <c r="E942" s="32"/>
      <c r="F942" s="33" t="s">
        <v>28</v>
      </c>
      <c r="G942" s="33"/>
      <c r="H942" s="16">
        <v>42614</v>
      </c>
      <c r="I942" s="16">
        <v>42614</v>
      </c>
      <c r="J942" s="18" t="s">
        <v>647</v>
      </c>
      <c r="K942" s="18"/>
      <c r="L942" s="30">
        <v>196</v>
      </c>
      <c r="M942" s="30"/>
    </row>
    <row r="943" spans="1:13" ht="45" customHeight="1">
      <c r="A943" s="7" t="s">
        <v>213</v>
      </c>
      <c r="B943" s="31" t="s">
        <v>985</v>
      </c>
      <c r="C943" s="31"/>
      <c r="D943" s="32">
        <f t="shared" si="15"/>
        <v>1</v>
      </c>
      <c r="E943" s="32"/>
      <c r="F943" s="33" t="s">
        <v>28</v>
      </c>
      <c r="G943" s="33"/>
      <c r="H943" s="16">
        <v>42639</v>
      </c>
      <c r="I943" s="16">
        <v>42639</v>
      </c>
      <c r="J943" s="18" t="s">
        <v>647</v>
      </c>
      <c r="K943" s="18"/>
      <c r="L943" s="30">
        <v>220.01</v>
      </c>
      <c r="M943" s="30"/>
    </row>
    <row r="944" spans="1:13" ht="45" customHeight="1">
      <c r="A944" s="7" t="s">
        <v>213</v>
      </c>
      <c r="B944" s="31" t="s">
        <v>986</v>
      </c>
      <c r="C944" s="31"/>
      <c r="D944" s="32">
        <f t="shared" si="15"/>
        <v>1</v>
      </c>
      <c r="E944" s="32"/>
      <c r="F944" s="33" t="s">
        <v>28</v>
      </c>
      <c r="G944" s="33"/>
      <c r="H944" s="16">
        <v>42613</v>
      </c>
      <c r="I944" s="16">
        <v>42613</v>
      </c>
      <c r="J944" s="18" t="s">
        <v>647</v>
      </c>
      <c r="K944" s="18"/>
      <c r="L944" s="30">
        <v>178</v>
      </c>
      <c r="M944" s="30"/>
    </row>
    <row r="945" spans="1:13" ht="45" customHeight="1">
      <c r="A945" s="7" t="s">
        <v>213</v>
      </c>
      <c r="B945" s="31" t="s">
        <v>987</v>
      </c>
      <c r="C945" s="31"/>
      <c r="D945" s="32">
        <f t="shared" si="15"/>
        <v>1</v>
      </c>
      <c r="E945" s="32"/>
      <c r="F945" s="33" t="s">
        <v>28</v>
      </c>
      <c r="G945" s="33"/>
      <c r="H945" s="16">
        <v>42685</v>
      </c>
      <c r="I945" s="16">
        <v>42685</v>
      </c>
      <c r="J945" s="18" t="s">
        <v>647</v>
      </c>
      <c r="K945" s="18"/>
      <c r="L945" s="30">
        <v>206</v>
      </c>
      <c r="M945" s="30"/>
    </row>
    <row r="946" spans="1:13" ht="45" customHeight="1">
      <c r="A946" s="7" t="s">
        <v>213</v>
      </c>
      <c r="B946" s="31" t="s">
        <v>13</v>
      </c>
      <c r="C946" s="31"/>
      <c r="D946" s="32">
        <f t="shared" si="15"/>
        <v>1</v>
      </c>
      <c r="E946" s="32"/>
      <c r="F946" s="33" t="s">
        <v>14</v>
      </c>
      <c r="G946" s="33"/>
      <c r="H946" s="16">
        <v>42685</v>
      </c>
      <c r="I946" s="16">
        <v>42685</v>
      </c>
      <c r="J946" s="18" t="s">
        <v>647</v>
      </c>
      <c r="K946" s="18"/>
      <c r="L946" s="30">
        <v>2540</v>
      </c>
      <c r="M946" s="30"/>
    </row>
    <row r="947" spans="1:13" ht="45" customHeight="1">
      <c r="A947" s="7" t="s">
        <v>213</v>
      </c>
      <c r="B947" s="31" t="s">
        <v>988</v>
      </c>
      <c r="C947" s="31"/>
      <c r="D947" s="32">
        <f t="shared" si="15"/>
        <v>1</v>
      </c>
      <c r="E947" s="32"/>
      <c r="F947" s="33" t="s">
        <v>28</v>
      </c>
      <c r="G947" s="33"/>
      <c r="H947" s="16">
        <v>42698</v>
      </c>
      <c r="I947" s="16">
        <v>42698</v>
      </c>
      <c r="J947" s="18" t="s">
        <v>647</v>
      </c>
      <c r="K947" s="18"/>
      <c r="L947" s="30">
        <v>383</v>
      </c>
      <c r="M947" s="30"/>
    </row>
    <row r="948" spans="1:13" ht="45" customHeight="1">
      <c r="A948" s="7" t="s">
        <v>213</v>
      </c>
      <c r="B948" s="31" t="s">
        <v>989</v>
      </c>
      <c r="C948" s="31"/>
      <c r="D948" s="32">
        <f t="shared" si="15"/>
        <v>1</v>
      </c>
      <c r="E948" s="32"/>
      <c r="F948" s="33" t="s">
        <v>28</v>
      </c>
      <c r="G948" s="33"/>
      <c r="H948" s="16">
        <v>42704</v>
      </c>
      <c r="I948" s="16">
        <v>42704</v>
      </c>
      <c r="J948" s="18" t="s">
        <v>647</v>
      </c>
      <c r="K948" s="18"/>
      <c r="L948" s="30">
        <v>420</v>
      </c>
      <c r="M948" s="30"/>
    </row>
    <row r="949" spans="1:13" ht="45" customHeight="1">
      <c r="A949" s="7" t="s">
        <v>213</v>
      </c>
      <c r="B949" s="31" t="s">
        <v>990</v>
      </c>
      <c r="C949" s="31"/>
      <c r="D949" s="32">
        <f t="shared" si="15"/>
        <v>1</v>
      </c>
      <c r="E949" s="32"/>
      <c r="F949" s="33" t="s">
        <v>28</v>
      </c>
      <c r="G949" s="33"/>
      <c r="H949" s="16">
        <v>42690</v>
      </c>
      <c r="I949" s="16">
        <v>42690</v>
      </c>
      <c r="J949" s="18" t="s">
        <v>647</v>
      </c>
      <c r="K949" s="18"/>
      <c r="L949" s="30">
        <v>422</v>
      </c>
      <c r="M949" s="30"/>
    </row>
    <row r="950" spans="1:13" ht="45" customHeight="1">
      <c r="A950" s="7" t="s">
        <v>213</v>
      </c>
      <c r="B950" s="31" t="s">
        <v>991</v>
      </c>
      <c r="C950" s="31"/>
      <c r="D950" s="32">
        <f t="shared" si="15"/>
        <v>1</v>
      </c>
      <c r="E950" s="32"/>
      <c r="F950" s="33" t="s">
        <v>28</v>
      </c>
      <c r="G950" s="33"/>
      <c r="H950" s="16">
        <v>42691</v>
      </c>
      <c r="I950" s="16">
        <v>42691</v>
      </c>
      <c r="J950" s="18" t="s">
        <v>647</v>
      </c>
      <c r="K950" s="18"/>
      <c r="L950" s="30">
        <v>383</v>
      </c>
      <c r="M950" s="30"/>
    </row>
    <row r="951" spans="1:13" ht="45" customHeight="1">
      <c r="A951" s="7" t="s">
        <v>213</v>
      </c>
      <c r="B951" s="31" t="s">
        <v>988</v>
      </c>
      <c r="C951" s="31"/>
      <c r="D951" s="32">
        <f t="shared" si="15"/>
        <v>1</v>
      </c>
      <c r="E951" s="32"/>
      <c r="F951" s="33" t="s">
        <v>28</v>
      </c>
      <c r="G951" s="33"/>
      <c r="H951" s="16">
        <v>42698</v>
      </c>
      <c r="I951" s="16">
        <v>42698</v>
      </c>
      <c r="J951" s="18" t="s">
        <v>647</v>
      </c>
      <c r="K951" s="18"/>
      <c r="L951" s="30">
        <v>220</v>
      </c>
      <c r="M951" s="30"/>
    </row>
    <row r="952" spans="1:13" ht="45" customHeight="1">
      <c r="A952" s="7" t="s">
        <v>213</v>
      </c>
      <c r="B952" s="31" t="s">
        <v>989</v>
      </c>
      <c r="C952" s="31"/>
      <c r="D952" s="32">
        <f t="shared" si="15"/>
        <v>1</v>
      </c>
      <c r="E952" s="32"/>
      <c r="F952" s="33" t="s">
        <v>28</v>
      </c>
      <c r="G952" s="33"/>
      <c r="H952" s="16">
        <v>42704</v>
      </c>
      <c r="I952" s="16">
        <v>42704</v>
      </c>
      <c r="J952" s="18" t="s">
        <v>647</v>
      </c>
      <c r="K952" s="18"/>
      <c r="L952" s="30">
        <v>184</v>
      </c>
      <c r="M952" s="30"/>
    </row>
    <row r="953" spans="1:13" ht="45" customHeight="1">
      <c r="A953" s="7" t="s">
        <v>213</v>
      </c>
      <c r="B953" s="31" t="s">
        <v>990</v>
      </c>
      <c r="C953" s="31"/>
      <c r="D953" s="32">
        <f t="shared" si="15"/>
        <v>1</v>
      </c>
      <c r="E953" s="32"/>
      <c r="F953" s="33" t="s">
        <v>28</v>
      </c>
      <c r="G953" s="33"/>
      <c r="H953" s="16">
        <v>42690</v>
      </c>
      <c r="I953" s="16">
        <v>42690</v>
      </c>
      <c r="J953" s="18" t="s">
        <v>647</v>
      </c>
      <c r="K953" s="18"/>
      <c r="L953" s="30">
        <v>206</v>
      </c>
      <c r="M953" s="30"/>
    </row>
    <row r="954" spans="1:13" ht="45" customHeight="1">
      <c r="A954" s="7" t="s">
        <v>213</v>
      </c>
      <c r="B954" s="31" t="s">
        <v>991</v>
      </c>
      <c r="C954" s="31"/>
      <c r="D954" s="32">
        <f t="shared" si="15"/>
        <v>1</v>
      </c>
      <c r="E954" s="32"/>
      <c r="F954" s="33" t="s">
        <v>28</v>
      </c>
      <c r="G954" s="33"/>
      <c r="H954" s="16">
        <v>42691</v>
      </c>
      <c r="I954" s="16">
        <v>42691</v>
      </c>
      <c r="J954" s="18" t="s">
        <v>647</v>
      </c>
      <c r="K954" s="18"/>
      <c r="L954" s="30">
        <v>220</v>
      </c>
      <c r="M954" s="30"/>
    </row>
    <row r="955" spans="1:13" ht="45" customHeight="1">
      <c r="A955" s="7" t="s">
        <v>213</v>
      </c>
      <c r="B955" s="31" t="s">
        <v>13</v>
      </c>
      <c r="C955" s="31"/>
      <c r="D955" s="32">
        <f t="shared" si="15"/>
        <v>1</v>
      </c>
      <c r="E955" s="32"/>
      <c r="F955" s="33" t="s">
        <v>14</v>
      </c>
      <c r="G955" s="33"/>
      <c r="H955" s="16">
        <v>42691</v>
      </c>
      <c r="I955" s="16">
        <v>42691</v>
      </c>
      <c r="J955" s="18" t="s">
        <v>647</v>
      </c>
      <c r="K955" s="18"/>
      <c r="L955" s="30">
        <v>250</v>
      </c>
      <c r="M955" s="30"/>
    </row>
    <row r="956" spans="1:13" ht="45" customHeight="1">
      <c r="A956" s="7" t="s">
        <v>299</v>
      </c>
      <c r="B956" s="31" t="s">
        <v>992</v>
      </c>
      <c r="C956" s="31"/>
      <c r="D956" s="32">
        <f t="shared" si="15"/>
        <v>1</v>
      </c>
      <c r="E956" s="32"/>
      <c r="F956" s="33" t="s">
        <v>28</v>
      </c>
      <c r="G956" s="33"/>
      <c r="H956" s="16">
        <v>42383</v>
      </c>
      <c r="I956" s="16">
        <v>42394</v>
      </c>
      <c r="J956" s="18" t="s">
        <v>647</v>
      </c>
      <c r="K956" s="18"/>
      <c r="L956" s="30">
        <v>184</v>
      </c>
      <c r="M956" s="30"/>
    </row>
    <row r="957" spans="1:13" ht="45" customHeight="1">
      <c r="A957" s="7" t="s">
        <v>299</v>
      </c>
      <c r="B957" s="31" t="s">
        <v>992</v>
      </c>
      <c r="C957" s="31"/>
      <c r="D957" s="32">
        <f t="shared" si="15"/>
        <v>1</v>
      </c>
      <c r="E957" s="32"/>
      <c r="F957" s="33" t="s">
        <v>28</v>
      </c>
      <c r="G957" s="33"/>
      <c r="H957" s="16">
        <v>42383</v>
      </c>
      <c r="I957" s="16">
        <v>42394</v>
      </c>
      <c r="J957" s="18" t="s">
        <v>647</v>
      </c>
      <c r="K957" s="18"/>
      <c r="L957" s="30">
        <v>329</v>
      </c>
      <c r="M957" s="30"/>
    </row>
    <row r="958" spans="1:13" ht="45" customHeight="1">
      <c r="A958" s="7" t="s">
        <v>299</v>
      </c>
      <c r="B958" s="31" t="s">
        <v>993</v>
      </c>
      <c r="C958" s="31"/>
      <c r="D958" s="32">
        <f t="shared" si="15"/>
        <v>1</v>
      </c>
      <c r="E958" s="32"/>
      <c r="F958" s="33" t="s">
        <v>11</v>
      </c>
      <c r="G958" s="33"/>
      <c r="H958" s="16">
        <v>42389</v>
      </c>
      <c r="I958" s="16">
        <v>42389</v>
      </c>
      <c r="J958" s="18" t="s">
        <v>647</v>
      </c>
      <c r="K958" s="18"/>
      <c r="L958" s="30">
        <v>3539</v>
      </c>
      <c r="M958" s="30"/>
    </row>
    <row r="959" spans="1:13" ht="45" customHeight="1">
      <c r="A959" s="7" t="s">
        <v>299</v>
      </c>
      <c r="B959" s="31" t="s">
        <v>994</v>
      </c>
      <c r="C959" s="31"/>
      <c r="D959" s="32">
        <f t="shared" si="15"/>
        <v>1</v>
      </c>
      <c r="E959" s="32"/>
      <c r="F959" s="33" t="s">
        <v>11</v>
      </c>
      <c r="G959" s="33"/>
      <c r="H959" s="16">
        <v>42389</v>
      </c>
      <c r="I959" s="16">
        <v>42392</v>
      </c>
      <c r="J959" s="18" t="s">
        <v>647</v>
      </c>
      <c r="K959" s="18"/>
      <c r="L959" s="30">
        <v>3796.1</v>
      </c>
      <c r="M959" s="30"/>
    </row>
    <row r="960" spans="1:13" ht="45" customHeight="1">
      <c r="A960" s="7" t="s">
        <v>299</v>
      </c>
      <c r="B960" s="31" t="s">
        <v>995</v>
      </c>
      <c r="C960" s="31"/>
      <c r="D960" s="32">
        <f t="shared" si="15"/>
        <v>1</v>
      </c>
      <c r="E960" s="32"/>
      <c r="F960" s="33" t="s">
        <v>14</v>
      </c>
      <c r="G960" s="33"/>
      <c r="H960" s="16">
        <v>42479</v>
      </c>
      <c r="I960" s="16">
        <v>42479</v>
      </c>
      <c r="J960" s="18" t="s">
        <v>647</v>
      </c>
      <c r="K960" s="18"/>
      <c r="L960" s="30">
        <v>150</v>
      </c>
      <c r="M960" s="30"/>
    </row>
    <row r="961" spans="1:13" ht="45" customHeight="1">
      <c r="A961" s="7" t="s">
        <v>299</v>
      </c>
      <c r="B961" s="31" t="s">
        <v>996</v>
      </c>
      <c r="C961" s="31"/>
      <c r="D961" s="32">
        <f t="shared" si="15"/>
        <v>1</v>
      </c>
      <c r="E961" s="32"/>
      <c r="F961" s="33" t="s">
        <v>28</v>
      </c>
      <c r="G961" s="33"/>
      <c r="H961" s="16">
        <v>42416</v>
      </c>
      <c r="I961" s="16">
        <v>42429</v>
      </c>
      <c r="J961" s="18" t="s">
        <v>647</v>
      </c>
      <c r="K961" s="18"/>
      <c r="L961" s="30">
        <v>1680</v>
      </c>
      <c r="M961" s="30"/>
    </row>
    <row r="962" spans="1:13" ht="45" customHeight="1">
      <c r="A962" s="7" t="s">
        <v>299</v>
      </c>
      <c r="B962" s="31" t="s">
        <v>996</v>
      </c>
      <c r="C962" s="31"/>
      <c r="D962" s="32">
        <f t="shared" si="15"/>
        <v>1</v>
      </c>
      <c r="E962" s="32"/>
      <c r="F962" s="33" t="s">
        <v>28</v>
      </c>
      <c r="G962" s="33"/>
      <c r="H962" s="16">
        <v>42416</v>
      </c>
      <c r="I962" s="16">
        <v>42429</v>
      </c>
      <c r="J962" s="18" t="s">
        <v>647</v>
      </c>
      <c r="K962" s="18"/>
      <c r="L962" s="30">
        <v>1162</v>
      </c>
      <c r="M962" s="30"/>
    </row>
    <row r="963" spans="1:13" ht="45" customHeight="1">
      <c r="A963" s="7" t="s">
        <v>299</v>
      </c>
      <c r="B963" s="31" t="s">
        <v>997</v>
      </c>
      <c r="C963" s="31"/>
      <c r="D963" s="32">
        <f t="shared" si="15"/>
        <v>1</v>
      </c>
      <c r="E963" s="32"/>
      <c r="F963" s="33" t="s">
        <v>11</v>
      </c>
      <c r="G963" s="33"/>
      <c r="H963" s="16">
        <v>42389</v>
      </c>
      <c r="I963" s="16">
        <v>42392</v>
      </c>
      <c r="J963" s="18" t="s">
        <v>647</v>
      </c>
      <c r="K963" s="18"/>
      <c r="L963" s="30">
        <v>1545.63</v>
      </c>
      <c r="M963" s="30"/>
    </row>
    <row r="964" spans="1:13" ht="45" customHeight="1">
      <c r="A964" s="7" t="s">
        <v>299</v>
      </c>
      <c r="B964" s="31" t="s">
        <v>997</v>
      </c>
      <c r="C964" s="31"/>
      <c r="D964" s="32">
        <f t="shared" si="15"/>
        <v>1</v>
      </c>
      <c r="E964" s="32"/>
      <c r="F964" s="33" t="s">
        <v>11</v>
      </c>
      <c r="G964" s="33"/>
      <c r="H964" s="16">
        <v>42389</v>
      </c>
      <c r="I964" s="16">
        <v>42392</v>
      </c>
      <c r="J964" s="18" t="s">
        <v>647</v>
      </c>
      <c r="K964" s="18"/>
      <c r="L964" s="30">
        <v>1685.33</v>
      </c>
      <c r="M964" s="30"/>
    </row>
    <row r="965" spans="1:13" ht="45" customHeight="1">
      <c r="A965" s="7" t="s">
        <v>299</v>
      </c>
      <c r="B965" s="31" t="s">
        <v>998</v>
      </c>
      <c r="C965" s="31"/>
      <c r="D965" s="32">
        <f t="shared" si="15"/>
        <v>1</v>
      </c>
      <c r="E965" s="32"/>
      <c r="F965" s="33" t="s">
        <v>11</v>
      </c>
      <c r="G965" s="33"/>
      <c r="H965" s="16">
        <v>42627</v>
      </c>
      <c r="I965" s="16">
        <v>42627</v>
      </c>
      <c r="J965" s="18" t="s">
        <v>647</v>
      </c>
      <c r="K965" s="18"/>
      <c r="L965" s="30">
        <v>1380</v>
      </c>
      <c r="M965" s="30"/>
    </row>
    <row r="966" spans="1:13" ht="45" customHeight="1">
      <c r="A966" s="7" t="s">
        <v>299</v>
      </c>
      <c r="B966" s="31" t="s">
        <v>999</v>
      </c>
      <c r="C966" s="31"/>
      <c r="D966" s="32">
        <f t="shared" si="15"/>
        <v>1</v>
      </c>
      <c r="E966" s="32"/>
      <c r="F966" s="33" t="s">
        <v>11</v>
      </c>
      <c r="G966" s="33"/>
      <c r="H966" s="16">
        <v>42646</v>
      </c>
      <c r="I966" s="16">
        <v>42646</v>
      </c>
      <c r="J966" s="18" t="s">
        <v>647</v>
      </c>
      <c r="K966" s="18"/>
      <c r="L966" s="30">
        <v>6905</v>
      </c>
      <c r="M966" s="30"/>
    </row>
    <row r="967" spans="1:13" ht="45" customHeight="1">
      <c r="A967" s="7" t="s">
        <v>299</v>
      </c>
      <c r="B967" s="31" t="s">
        <v>999</v>
      </c>
      <c r="C967" s="31"/>
      <c r="D967" s="32">
        <f t="shared" si="15"/>
        <v>1</v>
      </c>
      <c r="E967" s="32"/>
      <c r="F967" s="33" t="s">
        <v>11</v>
      </c>
      <c r="G967" s="33"/>
      <c r="H967" s="16">
        <v>42646</v>
      </c>
      <c r="I967" s="16">
        <v>42646</v>
      </c>
      <c r="J967" s="18" t="s">
        <v>647</v>
      </c>
      <c r="K967" s="18"/>
      <c r="L967" s="30">
        <v>1528</v>
      </c>
      <c r="M967" s="30"/>
    </row>
    <row r="968" spans="1:13" ht="45" customHeight="1">
      <c r="A968" s="7" t="s">
        <v>299</v>
      </c>
      <c r="B968" s="31" t="s">
        <v>1000</v>
      </c>
      <c r="C968" s="31"/>
      <c r="D968" s="32">
        <f t="shared" si="15"/>
        <v>1</v>
      </c>
      <c r="E968" s="32"/>
      <c r="F968" s="33" t="s">
        <v>11</v>
      </c>
      <c r="G968" s="33"/>
      <c r="H968" s="16">
        <v>42635</v>
      </c>
      <c r="I968" s="16">
        <v>42635</v>
      </c>
      <c r="J968" s="18" t="s">
        <v>647</v>
      </c>
      <c r="K968" s="18"/>
      <c r="L968" s="30">
        <v>3556</v>
      </c>
      <c r="M968" s="30"/>
    </row>
    <row r="969" spans="1:13" ht="45" customHeight="1">
      <c r="A969" s="7" t="s">
        <v>299</v>
      </c>
      <c r="B969" s="31" t="s">
        <v>1000</v>
      </c>
      <c r="C969" s="31"/>
      <c r="D969" s="32">
        <f t="shared" si="15"/>
        <v>1</v>
      </c>
      <c r="E969" s="32"/>
      <c r="F969" s="33" t="s">
        <v>11</v>
      </c>
      <c r="G969" s="33"/>
      <c r="H969" s="16">
        <v>42635</v>
      </c>
      <c r="I969" s="16">
        <v>42635</v>
      </c>
      <c r="J969" s="18" t="s">
        <v>647</v>
      </c>
      <c r="K969" s="18"/>
      <c r="L969" s="30">
        <v>1154</v>
      </c>
      <c r="M969" s="30"/>
    </row>
    <row r="970" spans="1:13" ht="45" customHeight="1">
      <c r="A970" s="7" t="s">
        <v>299</v>
      </c>
      <c r="B970" s="31" t="s">
        <v>1001</v>
      </c>
      <c r="C970" s="31"/>
      <c r="D970" s="32">
        <f t="shared" si="15"/>
        <v>1</v>
      </c>
      <c r="E970" s="32"/>
      <c r="F970" s="33" t="s">
        <v>28</v>
      </c>
      <c r="G970" s="33"/>
      <c r="H970" s="16">
        <v>42640</v>
      </c>
      <c r="I970" s="16">
        <v>42640</v>
      </c>
      <c r="J970" s="18" t="s">
        <v>647</v>
      </c>
      <c r="K970" s="18"/>
      <c r="L970" s="30">
        <v>188</v>
      </c>
      <c r="M970" s="30"/>
    </row>
    <row r="971" spans="1:13" ht="45" customHeight="1">
      <c r="A971" s="7" t="s">
        <v>299</v>
      </c>
      <c r="B971" s="31" t="s">
        <v>1001</v>
      </c>
      <c r="C971" s="31"/>
      <c r="D971" s="32">
        <f t="shared" si="15"/>
        <v>1</v>
      </c>
      <c r="E971" s="32"/>
      <c r="F971" s="33" t="s">
        <v>28</v>
      </c>
      <c r="G971" s="33"/>
      <c r="H971" s="16">
        <v>42640</v>
      </c>
      <c r="I971" s="16">
        <v>42640</v>
      </c>
      <c r="J971" s="18" t="s">
        <v>647</v>
      </c>
      <c r="K971" s="18"/>
      <c r="L971" s="30">
        <v>1191</v>
      </c>
      <c r="M971" s="30"/>
    </row>
    <row r="972" spans="1:13" ht="45" customHeight="1">
      <c r="A972" s="7" t="s">
        <v>299</v>
      </c>
      <c r="B972" s="31" t="s">
        <v>1002</v>
      </c>
      <c r="C972" s="31"/>
      <c r="D972" s="32">
        <f t="shared" si="15"/>
        <v>1</v>
      </c>
      <c r="E972" s="32"/>
      <c r="F972" s="33" t="s">
        <v>28</v>
      </c>
      <c r="G972" s="33"/>
      <c r="H972" s="16">
        <v>42619</v>
      </c>
      <c r="I972" s="16">
        <v>42619</v>
      </c>
      <c r="J972" s="18" t="s">
        <v>647</v>
      </c>
      <c r="K972" s="18"/>
      <c r="L972" s="30">
        <v>94</v>
      </c>
      <c r="M972" s="30"/>
    </row>
    <row r="973" spans="1:13" ht="45" customHeight="1">
      <c r="A973" s="7" t="s">
        <v>299</v>
      </c>
      <c r="B973" s="31" t="s">
        <v>1002</v>
      </c>
      <c r="C973" s="31"/>
      <c r="D973" s="32">
        <f t="shared" ref="D973:D1036" si="16">C973+1</f>
        <v>1</v>
      </c>
      <c r="E973" s="32"/>
      <c r="F973" s="33" t="s">
        <v>28</v>
      </c>
      <c r="G973" s="33"/>
      <c r="H973" s="16">
        <v>42649</v>
      </c>
      <c r="I973" s="16">
        <v>42649</v>
      </c>
      <c r="J973" s="18" t="s">
        <v>647</v>
      </c>
      <c r="K973" s="18"/>
      <c r="L973" s="30">
        <v>230</v>
      </c>
      <c r="M973" s="30"/>
    </row>
    <row r="974" spans="1:13" ht="45" customHeight="1">
      <c r="A974" s="7" t="s">
        <v>299</v>
      </c>
      <c r="B974" s="31" t="s">
        <v>1003</v>
      </c>
      <c r="C974" s="31"/>
      <c r="D974" s="32">
        <f t="shared" si="16"/>
        <v>1</v>
      </c>
      <c r="E974" s="32"/>
      <c r="F974" s="33" t="s">
        <v>11</v>
      </c>
      <c r="G974" s="33"/>
      <c r="H974" s="16">
        <v>42677</v>
      </c>
      <c r="I974" s="16">
        <v>42678</v>
      </c>
      <c r="J974" s="18" t="s">
        <v>647</v>
      </c>
      <c r="K974" s="18"/>
      <c r="L974" s="30">
        <v>2498.7399999999998</v>
      </c>
      <c r="M974" s="30"/>
    </row>
    <row r="975" spans="1:13" ht="45" customHeight="1">
      <c r="A975" s="7" t="s">
        <v>299</v>
      </c>
      <c r="B975" s="31" t="s">
        <v>1004</v>
      </c>
      <c r="C975" s="31"/>
      <c r="D975" s="32">
        <f t="shared" si="16"/>
        <v>1</v>
      </c>
      <c r="E975" s="32"/>
      <c r="F975" s="33" t="s">
        <v>11</v>
      </c>
      <c r="G975" s="33"/>
      <c r="H975" s="16">
        <v>42676</v>
      </c>
      <c r="I975" s="16">
        <v>42679</v>
      </c>
      <c r="J975" s="18" t="s">
        <v>647</v>
      </c>
      <c r="K975" s="18"/>
      <c r="L975" s="30">
        <v>4248</v>
      </c>
      <c r="M975" s="30"/>
    </row>
    <row r="976" spans="1:13" ht="45" customHeight="1">
      <c r="A976" s="7" t="s">
        <v>299</v>
      </c>
      <c r="B976" s="31" t="str">
        <f>+A976</f>
        <v>Dirección de Comunicación e Imagen</v>
      </c>
      <c r="C976" s="31"/>
      <c r="D976" s="32">
        <f t="shared" si="16"/>
        <v>1</v>
      </c>
      <c r="E976" s="32"/>
      <c r="F976" s="33" t="s">
        <v>14</v>
      </c>
      <c r="G976" s="33"/>
      <c r="H976" s="16">
        <v>42652</v>
      </c>
      <c r="I976" s="16">
        <v>42653</v>
      </c>
      <c r="J976" s="18" t="s">
        <v>647</v>
      </c>
      <c r="K976" s="18"/>
      <c r="L976" s="30">
        <v>4111.5</v>
      </c>
      <c r="M976" s="30"/>
    </row>
    <row r="977" spans="1:13" ht="45" customHeight="1">
      <c r="A977" s="7" t="s">
        <v>299</v>
      </c>
      <c r="B977" s="31" t="str">
        <f>+A977</f>
        <v>Dirección de Comunicación e Imagen</v>
      </c>
      <c r="C977" s="31"/>
      <c r="D977" s="32">
        <f t="shared" si="16"/>
        <v>1</v>
      </c>
      <c r="E977" s="32"/>
      <c r="F977" s="33" t="s">
        <v>11</v>
      </c>
      <c r="G977" s="33"/>
      <c r="H977" s="16">
        <v>42676</v>
      </c>
      <c r="I977" s="16">
        <v>42679</v>
      </c>
      <c r="J977" s="18" t="s">
        <v>647</v>
      </c>
      <c r="K977" s="18"/>
      <c r="L977" s="30">
        <v>4111.5</v>
      </c>
      <c r="M977" s="30"/>
    </row>
    <row r="978" spans="1:13" ht="45" customHeight="1">
      <c r="A978" s="7" t="s">
        <v>299</v>
      </c>
      <c r="B978" s="31" t="s">
        <v>1005</v>
      </c>
      <c r="C978" s="31"/>
      <c r="D978" s="32">
        <f t="shared" si="16"/>
        <v>1</v>
      </c>
      <c r="E978" s="32"/>
      <c r="F978" s="33" t="s">
        <v>28</v>
      </c>
      <c r="G978" s="33"/>
      <c r="H978" s="16">
        <v>42613</v>
      </c>
      <c r="I978" s="16">
        <v>42613</v>
      </c>
      <c r="J978" s="18" t="s">
        <v>647</v>
      </c>
      <c r="K978" s="18"/>
      <c r="L978" s="30">
        <v>188</v>
      </c>
      <c r="M978" s="30"/>
    </row>
    <row r="979" spans="1:13" ht="45" customHeight="1">
      <c r="A979" s="7" t="s">
        <v>299</v>
      </c>
      <c r="B979" s="31" t="s">
        <v>1005</v>
      </c>
      <c r="C979" s="31"/>
      <c r="D979" s="32">
        <f t="shared" si="16"/>
        <v>1</v>
      </c>
      <c r="E979" s="32"/>
      <c r="F979" s="33" t="s">
        <v>28</v>
      </c>
      <c r="G979" s="33"/>
      <c r="H979" s="16">
        <v>42613</v>
      </c>
      <c r="I979" s="16">
        <v>42613</v>
      </c>
      <c r="J979" s="18" t="s">
        <v>647</v>
      </c>
      <c r="K979" s="18"/>
      <c r="L979" s="30">
        <v>509</v>
      </c>
      <c r="M979" s="30"/>
    </row>
    <row r="980" spans="1:13" ht="45" customHeight="1">
      <c r="A980" s="7" t="s">
        <v>299</v>
      </c>
      <c r="B980" s="31" t="s">
        <v>1006</v>
      </c>
      <c r="C980" s="31"/>
      <c r="D980" s="32">
        <f t="shared" si="16"/>
        <v>1</v>
      </c>
      <c r="E980" s="32"/>
      <c r="F980" s="33" t="s">
        <v>14</v>
      </c>
      <c r="G980" s="33"/>
      <c r="H980" s="16">
        <v>42683</v>
      </c>
      <c r="I980" s="16">
        <v>42683</v>
      </c>
      <c r="J980" s="18" t="s">
        <v>647</v>
      </c>
      <c r="K980" s="18"/>
      <c r="L980" s="30">
        <v>274</v>
      </c>
      <c r="M980" s="30"/>
    </row>
    <row r="981" spans="1:13" ht="45" customHeight="1">
      <c r="A981" s="7" t="s">
        <v>1007</v>
      </c>
      <c r="B981" s="31" t="s">
        <v>1008</v>
      </c>
      <c r="C981" s="31"/>
      <c r="D981" s="32">
        <f t="shared" si="16"/>
        <v>1</v>
      </c>
      <c r="E981" s="32"/>
      <c r="F981" s="33" t="s">
        <v>28</v>
      </c>
      <c r="G981" s="33"/>
      <c r="H981" s="16">
        <v>42440</v>
      </c>
      <c r="I981" s="16">
        <v>42440</v>
      </c>
      <c r="J981" s="18" t="s">
        <v>647</v>
      </c>
      <c r="K981" s="18"/>
      <c r="L981" s="30">
        <v>588</v>
      </c>
      <c r="M981" s="30"/>
    </row>
    <row r="982" spans="1:13" ht="45" customHeight="1">
      <c r="A982" s="7" t="s">
        <v>1007</v>
      </c>
      <c r="B982" s="31" t="s">
        <v>1009</v>
      </c>
      <c r="C982" s="31"/>
      <c r="D982" s="32">
        <f t="shared" si="16"/>
        <v>1</v>
      </c>
      <c r="E982" s="32"/>
      <c r="F982" s="33" t="s">
        <v>28</v>
      </c>
      <c r="G982" s="33"/>
      <c r="H982" s="16">
        <v>42487</v>
      </c>
      <c r="I982" s="16">
        <v>42487</v>
      </c>
      <c r="J982" s="18" t="s">
        <v>647</v>
      </c>
      <c r="K982" s="18"/>
      <c r="L982" s="30">
        <v>188</v>
      </c>
      <c r="M982" s="30"/>
    </row>
    <row r="983" spans="1:13" ht="45" customHeight="1">
      <c r="A983" s="7" t="s">
        <v>1007</v>
      </c>
      <c r="B983" s="31" t="s">
        <v>1010</v>
      </c>
      <c r="C983" s="31"/>
      <c r="D983" s="32">
        <f t="shared" si="16"/>
        <v>1</v>
      </c>
      <c r="E983" s="32"/>
      <c r="F983" s="33" t="s">
        <v>28</v>
      </c>
      <c r="G983" s="33"/>
      <c r="H983" s="16">
        <v>42506</v>
      </c>
      <c r="I983" s="16">
        <v>42506</v>
      </c>
      <c r="J983" s="18" t="s">
        <v>647</v>
      </c>
      <c r="K983" s="18"/>
      <c r="L983" s="30">
        <v>188</v>
      </c>
      <c r="M983" s="30"/>
    </row>
    <row r="984" spans="1:13" ht="45" customHeight="1">
      <c r="A984" s="7" t="s">
        <v>1007</v>
      </c>
      <c r="B984" s="31" t="s">
        <v>1011</v>
      </c>
      <c r="C984" s="31"/>
      <c r="D984" s="32">
        <f t="shared" si="16"/>
        <v>1</v>
      </c>
      <c r="E984" s="32"/>
      <c r="F984" s="33" t="s">
        <v>28</v>
      </c>
      <c r="G984" s="33"/>
      <c r="H984" s="16">
        <v>42531</v>
      </c>
      <c r="I984" s="16">
        <v>42531</v>
      </c>
      <c r="J984" s="18" t="s">
        <v>647</v>
      </c>
      <c r="K984" s="18"/>
      <c r="L984" s="30">
        <v>188</v>
      </c>
      <c r="M984" s="30"/>
    </row>
    <row r="985" spans="1:13" ht="45" customHeight="1">
      <c r="A985" s="7" t="s">
        <v>1007</v>
      </c>
      <c r="B985" s="31" t="s">
        <v>1012</v>
      </c>
      <c r="C985" s="31"/>
      <c r="D985" s="32">
        <f t="shared" si="16"/>
        <v>1</v>
      </c>
      <c r="E985" s="32"/>
      <c r="F985" s="33" t="s">
        <v>28</v>
      </c>
      <c r="G985" s="33"/>
      <c r="H985" s="16">
        <v>42605</v>
      </c>
      <c r="I985" s="16">
        <v>42605</v>
      </c>
      <c r="J985" s="18" t="s">
        <v>647</v>
      </c>
      <c r="K985" s="18"/>
      <c r="L985" s="30">
        <v>188</v>
      </c>
      <c r="M985" s="30"/>
    </row>
    <row r="986" spans="1:13" ht="45" customHeight="1">
      <c r="A986" s="7" t="s">
        <v>1007</v>
      </c>
      <c r="B986" s="31" t="s">
        <v>1012</v>
      </c>
      <c r="C986" s="31"/>
      <c r="D986" s="32">
        <f t="shared" si="16"/>
        <v>1</v>
      </c>
      <c r="E986" s="32"/>
      <c r="F986" s="33" t="s">
        <v>28</v>
      </c>
      <c r="G986" s="33"/>
      <c r="H986" s="16">
        <v>42605</v>
      </c>
      <c r="I986" s="16">
        <v>42605</v>
      </c>
      <c r="J986" s="18" t="s">
        <v>647</v>
      </c>
      <c r="K986" s="18"/>
      <c r="L986" s="30">
        <v>441</v>
      </c>
      <c r="M986" s="30"/>
    </row>
    <row r="987" spans="1:13" ht="45" customHeight="1">
      <c r="A987" s="7" t="s">
        <v>301</v>
      </c>
      <c r="B987" s="31" t="s">
        <v>13</v>
      </c>
      <c r="C987" s="31"/>
      <c r="D987" s="32">
        <f t="shared" si="16"/>
        <v>1</v>
      </c>
      <c r="E987" s="32"/>
      <c r="F987" s="33" t="s">
        <v>14</v>
      </c>
      <c r="G987" s="33"/>
      <c r="H987" s="16">
        <v>42384</v>
      </c>
      <c r="I987" s="16">
        <v>42384</v>
      </c>
      <c r="J987" s="18" t="s">
        <v>647</v>
      </c>
      <c r="K987" s="18"/>
      <c r="L987" s="30">
        <v>3890</v>
      </c>
      <c r="M987" s="30"/>
    </row>
    <row r="988" spans="1:13" ht="45" customHeight="1">
      <c r="A988" s="7" t="s">
        <v>301</v>
      </c>
      <c r="B988" s="31" t="s">
        <v>13</v>
      </c>
      <c r="C988" s="31"/>
      <c r="D988" s="32">
        <f t="shared" si="16"/>
        <v>1</v>
      </c>
      <c r="E988" s="32"/>
      <c r="F988" s="33" t="s">
        <v>14</v>
      </c>
      <c r="G988" s="33"/>
      <c r="H988" s="16">
        <v>42423</v>
      </c>
      <c r="I988" s="16">
        <v>42423</v>
      </c>
      <c r="J988" s="18" t="s">
        <v>647</v>
      </c>
      <c r="K988" s="18"/>
      <c r="L988" s="30">
        <v>1770</v>
      </c>
      <c r="M988" s="30"/>
    </row>
    <row r="989" spans="1:13" ht="45" customHeight="1">
      <c r="A989" s="7" t="s">
        <v>301</v>
      </c>
      <c r="B989" s="31" t="s">
        <v>1013</v>
      </c>
      <c r="C989" s="31"/>
      <c r="D989" s="32">
        <f t="shared" si="16"/>
        <v>1</v>
      </c>
      <c r="E989" s="32"/>
      <c r="F989" s="33" t="s">
        <v>11</v>
      </c>
      <c r="G989" s="33"/>
      <c r="H989" s="16">
        <v>42398</v>
      </c>
      <c r="I989" s="16">
        <v>42398</v>
      </c>
      <c r="J989" s="18" t="s">
        <v>647</v>
      </c>
      <c r="K989" s="18"/>
      <c r="L989" s="30">
        <v>4908</v>
      </c>
      <c r="M989" s="30"/>
    </row>
    <row r="990" spans="1:13" ht="45" customHeight="1">
      <c r="A990" s="7" t="s">
        <v>301</v>
      </c>
      <c r="B990" s="31" t="s">
        <v>1014</v>
      </c>
      <c r="C990" s="31"/>
      <c r="D990" s="32">
        <f t="shared" si="16"/>
        <v>1</v>
      </c>
      <c r="E990" s="32"/>
      <c r="F990" s="33" t="s">
        <v>28</v>
      </c>
      <c r="G990" s="33"/>
      <c r="H990" s="16">
        <v>42419</v>
      </c>
      <c r="I990" s="16">
        <v>42420</v>
      </c>
      <c r="J990" s="18" t="s">
        <v>647</v>
      </c>
      <c r="K990" s="18"/>
      <c r="L990" s="30">
        <v>675.6</v>
      </c>
      <c r="M990" s="30"/>
    </row>
    <row r="991" spans="1:13" ht="45" customHeight="1">
      <c r="A991" s="7" t="s">
        <v>301</v>
      </c>
      <c r="B991" s="31" t="s">
        <v>1014</v>
      </c>
      <c r="C991" s="31"/>
      <c r="D991" s="32">
        <f t="shared" si="16"/>
        <v>1</v>
      </c>
      <c r="E991" s="32"/>
      <c r="F991" s="33" t="s">
        <v>28</v>
      </c>
      <c r="G991" s="33"/>
      <c r="H991" s="16">
        <v>42419</v>
      </c>
      <c r="I991" s="16">
        <v>42420</v>
      </c>
      <c r="J991" s="18" t="s">
        <v>647</v>
      </c>
      <c r="K991" s="18"/>
      <c r="L991" s="30">
        <v>619.70000000000005</v>
      </c>
      <c r="M991" s="30"/>
    </row>
    <row r="992" spans="1:13" ht="45" customHeight="1">
      <c r="A992" s="7" t="s">
        <v>301</v>
      </c>
      <c r="B992" s="31" t="s">
        <v>13</v>
      </c>
      <c r="C992" s="31"/>
      <c r="D992" s="32">
        <f t="shared" si="16"/>
        <v>1</v>
      </c>
      <c r="E992" s="32"/>
      <c r="F992" s="33" t="s">
        <v>14</v>
      </c>
      <c r="G992" s="33"/>
      <c r="H992" s="16">
        <v>42419</v>
      </c>
      <c r="I992" s="16">
        <v>42420</v>
      </c>
      <c r="J992" s="18" t="s">
        <v>647</v>
      </c>
      <c r="K992" s="18"/>
      <c r="L992" s="30">
        <v>1004</v>
      </c>
      <c r="M992" s="30"/>
    </row>
    <row r="993" spans="1:13" ht="45" customHeight="1">
      <c r="A993" s="7" t="s">
        <v>301</v>
      </c>
      <c r="B993" s="31" t="s">
        <v>13</v>
      </c>
      <c r="C993" s="31"/>
      <c r="D993" s="32">
        <f t="shared" si="16"/>
        <v>1</v>
      </c>
      <c r="E993" s="32"/>
      <c r="F993" s="33" t="s">
        <v>14</v>
      </c>
      <c r="G993" s="33"/>
      <c r="H993" s="16">
        <v>42382</v>
      </c>
      <c r="I993" s="16">
        <v>42382</v>
      </c>
      <c r="J993" s="18" t="s">
        <v>647</v>
      </c>
      <c r="K993" s="18"/>
      <c r="L993" s="30">
        <v>4350</v>
      </c>
      <c r="M993" s="30"/>
    </row>
    <row r="994" spans="1:13" ht="45" customHeight="1">
      <c r="A994" s="7" t="s">
        <v>301</v>
      </c>
      <c r="B994" s="31" t="s">
        <v>13</v>
      </c>
      <c r="C994" s="31"/>
      <c r="D994" s="32">
        <f t="shared" si="16"/>
        <v>1</v>
      </c>
      <c r="E994" s="32"/>
      <c r="F994" s="33" t="s">
        <v>14</v>
      </c>
      <c r="G994" s="33"/>
      <c r="H994" s="16">
        <v>42382</v>
      </c>
      <c r="I994" s="16">
        <v>42382</v>
      </c>
      <c r="J994" s="18" t="s">
        <v>647</v>
      </c>
      <c r="K994" s="18"/>
      <c r="L994" s="30">
        <v>1500</v>
      </c>
      <c r="M994" s="30"/>
    </row>
    <row r="995" spans="1:13" ht="45" customHeight="1">
      <c r="A995" s="7" t="s">
        <v>301</v>
      </c>
      <c r="B995" s="31" t="s">
        <v>1015</v>
      </c>
      <c r="C995" s="31"/>
      <c r="D995" s="32">
        <f t="shared" si="16"/>
        <v>1</v>
      </c>
      <c r="E995" s="32"/>
      <c r="F995" s="33" t="s">
        <v>28</v>
      </c>
      <c r="G995" s="33"/>
      <c r="H995" s="16">
        <v>42457</v>
      </c>
      <c r="I995" s="16">
        <v>42457</v>
      </c>
      <c r="J995" s="18" t="s">
        <v>647</v>
      </c>
      <c r="K995" s="18"/>
      <c r="L995" s="30">
        <v>651.20000000000005</v>
      </c>
      <c r="M995" s="30"/>
    </row>
    <row r="996" spans="1:13" ht="45" customHeight="1">
      <c r="A996" s="7" t="s">
        <v>301</v>
      </c>
      <c r="B996" s="31" t="s">
        <v>1015</v>
      </c>
      <c r="C996" s="31"/>
      <c r="D996" s="32">
        <f t="shared" si="16"/>
        <v>1</v>
      </c>
      <c r="E996" s="32"/>
      <c r="F996" s="33" t="s">
        <v>28</v>
      </c>
      <c r="G996" s="33"/>
      <c r="H996" s="16">
        <v>42457</v>
      </c>
      <c r="I996" s="16">
        <v>42457</v>
      </c>
      <c r="J996" s="18" t="s">
        <v>647</v>
      </c>
      <c r="K996" s="18"/>
      <c r="L996" s="30">
        <v>399</v>
      </c>
      <c r="M996" s="30"/>
    </row>
    <row r="997" spans="1:13" ht="45" customHeight="1">
      <c r="A997" s="7" t="s">
        <v>301</v>
      </c>
      <c r="B997" s="31" t="s">
        <v>13</v>
      </c>
      <c r="C997" s="31"/>
      <c r="D997" s="32">
        <f t="shared" si="16"/>
        <v>1</v>
      </c>
      <c r="E997" s="32"/>
      <c r="F997" s="33" t="s">
        <v>14</v>
      </c>
      <c r="G997" s="33"/>
      <c r="H997" s="16">
        <v>42457</v>
      </c>
      <c r="I997" s="16">
        <v>42457</v>
      </c>
      <c r="J997" s="18" t="s">
        <v>647</v>
      </c>
      <c r="K997" s="18"/>
      <c r="L997" s="30">
        <v>2180</v>
      </c>
      <c r="M997" s="30"/>
    </row>
    <row r="998" spans="1:13" ht="45" customHeight="1">
      <c r="A998" s="7" t="s">
        <v>301</v>
      </c>
      <c r="B998" s="31" t="s">
        <v>1016</v>
      </c>
      <c r="C998" s="31"/>
      <c r="D998" s="32">
        <f t="shared" si="16"/>
        <v>1</v>
      </c>
      <c r="E998" s="32"/>
      <c r="F998" s="33" t="s">
        <v>1017</v>
      </c>
      <c r="G998" s="33"/>
      <c r="H998" s="16">
        <v>42437</v>
      </c>
      <c r="I998" s="16">
        <v>42437</v>
      </c>
      <c r="J998" s="18" t="s">
        <v>647</v>
      </c>
      <c r="K998" s="18"/>
      <c r="L998" s="30">
        <v>340</v>
      </c>
      <c r="M998" s="30"/>
    </row>
    <row r="999" spans="1:13" ht="45" customHeight="1">
      <c r="A999" s="7" t="s">
        <v>301</v>
      </c>
      <c r="B999" s="31" t="s">
        <v>1018</v>
      </c>
      <c r="C999" s="31"/>
      <c r="D999" s="32">
        <f t="shared" si="16"/>
        <v>1</v>
      </c>
      <c r="E999" s="32"/>
      <c r="F999" s="33" t="s">
        <v>28</v>
      </c>
      <c r="G999" s="33"/>
      <c r="H999" s="16">
        <v>42431</v>
      </c>
      <c r="I999" s="16">
        <v>42431</v>
      </c>
      <c r="J999" s="18" t="s">
        <v>647</v>
      </c>
      <c r="K999" s="18"/>
      <c r="L999" s="30">
        <v>938</v>
      </c>
      <c r="M999" s="30"/>
    </row>
    <row r="1000" spans="1:13" ht="45" customHeight="1">
      <c r="A1000" s="7" t="s">
        <v>301</v>
      </c>
      <c r="B1000" s="31" t="s">
        <v>1016</v>
      </c>
      <c r="C1000" s="31"/>
      <c r="D1000" s="32">
        <f t="shared" si="16"/>
        <v>1</v>
      </c>
      <c r="E1000" s="32"/>
      <c r="F1000" s="33" t="s">
        <v>1017</v>
      </c>
      <c r="G1000" s="33"/>
      <c r="H1000" s="16">
        <v>42437</v>
      </c>
      <c r="I1000" s="16">
        <v>42437</v>
      </c>
      <c r="J1000" s="18" t="s">
        <v>647</v>
      </c>
      <c r="K1000" s="18"/>
      <c r="L1000" s="30">
        <v>145</v>
      </c>
      <c r="M1000" s="30"/>
    </row>
    <row r="1001" spans="1:13" ht="45" customHeight="1">
      <c r="A1001" s="7" t="s">
        <v>301</v>
      </c>
      <c r="B1001" s="31" t="s">
        <v>1018</v>
      </c>
      <c r="C1001" s="31"/>
      <c r="D1001" s="32">
        <f t="shared" si="16"/>
        <v>1</v>
      </c>
      <c r="E1001" s="32"/>
      <c r="F1001" s="33" t="s">
        <v>28</v>
      </c>
      <c r="G1001" s="33"/>
      <c r="H1001" s="16">
        <v>42431</v>
      </c>
      <c r="I1001" s="16">
        <v>42431</v>
      </c>
      <c r="J1001" s="18" t="s">
        <v>647</v>
      </c>
      <c r="K1001" s="18"/>
      <c r="L1001" s="30">
        <v>1085</v>
      </c>
      <c r="M1001" s="30"/>
    </row>
    <row r="1002" spans="1:13" ht="45" customHeight="1">
      <c r="A1002" s="7" t="s">
        <v>301</v>
      </c>
      <c r="B1002" s="31" t="s">
        <v>13</v>
      </c>
      <c r="C1002" s="31"/>
      <c r="D1002" s="32">
        <f t="shared" si="16"/>
        <v>1</v>
      </c>
      <c r="E1002" s="32"/>
      <c r="F1002" s="33" t="s">
        <v>14</v>
      </c>
      <c r="G1002" s="33"/>
      <c r="H1002" s="16">
        <v>42431</v>
      </c>
      <c r="I1002" s="16">
        <v>42431</v>
      </c>
      <c r="J1002" s="18" t="s">
        <v>647</v>
      </c>
      <c r="K1002" s="18"/>
      <c r="L1002" s="30">
        <v>180</v>
      </c>
      <c r="M1002" s="30"/>
    </row>
    <row r="1003" spans="1:13" ht="45" customHeight="1">
      <c r="A1003" s="7" t="s">
        <v>301</v>
      </c>
      <c r="B1003" s="31" t="s">
        <v>13</v>
      </c>
      <c r="C1003" s="31"/>
      <c r="D1003" s="32">
        <f t="shared" si="16"/>
        <v>1</v>
      </c>
      <c r="E1003" s="32"/>
      <c r="F1003" s="33" t="s">
        <v>14</v>
      </c>
      <c r="G1003" s="33"/>
      <c r="H1003" s="16">
        <v>42479</v>
      </c>
      <c r="I1003" s="16">
        <v>42479</v>
      </c>
      <c r="J1003" s="18" t="s">
        <v>647</v>
      </c>
      <c r="K1003" s="18"/>
      <c r="L1003" s="30">
        <v>300</v>
      </c>
      <c r="M1003" s="30"/>
    </row>
    <row r="1004" spans="1:13" ht="45" customHeight="1">
      <c r="A1004" s="7" t="s">
        <v>301</v>
      </c>
      <c r="B1004" s="31" t="s">
        <v>13</v>
      </c>
      <c r="C1004" s="31"/>
      <c r="D1004" s="32">
        <f t="shared" si="16"/>
        <v>1</v>
      </c>
      <c r="E1004" s="32"/>
      <c r="F1004" s="33" t="s">
        <v>14</v>
      </c>
      <c r="G1004" s="33"/>
      <c r="H1004" s="16">
        <v>42416</v>
      </c>
      <c r="I1004" s="16">
        <v>42416</v>
      </c>
      <c r="J1004" s="18" t="s">
        <v>647</v>
      </c>
      <c r="K1004" s="18"/>
      <c r="L1004" s="30">
        <v>200</v>
      </c>
      <c r="M1004" s="30"/>
    </row>
    <row r="1005" spans="1:13" ht="45" customHeight="1">
      <c r="A1005" s="7" t="s">
        <v>301</v>
      </c>
      <c r="B1005" s="31" t="s">
        <v>13</v>
      </c>
      <c r="C1005" s="31"/>
      <c r="D1005" s="32">
        <f t="shared" si="16"/>
        <v>1</v>
      </c>
      <c r="E1005" s="32"/>
      <c r="F1005" s="33" t="s">
        <v>14</v>
      </c>
      <c r="G1005" s="33"/>
      <c r="H1005" s="16">
        <v>42416</v>
      </c>
      <c r="I1005" s="16">
        <v>42416</v>
      </c>
      <c r="J1005" s="18" t="s">
        <v>647</v>
      </c>
      <c r="K1005" s="18"/>
      <c r="L1005" s="30">
        <v>2000</v>
      </c>
      <c r="M1005" s="30"/>
    </row>
    <row r="1006" spans="1:13" ht="45" customHeight="1">
      <c r="A1006" s="7" t="s">
        <v>301</v>
      </c>
      <c r="B1006" s="31" t="s">
        <v>1019</v>
      </c>
      <c r="C1006" s="31"/>
      <c r="D1006" s="32">
        <f t="shared" si="16"/>
        <v>1</v>
      </c>
      <c r="E1006" s="32"/>
      <c r="F1006" s="33" t="s">
        <v>28</v>
      </c>
      <c r="G1006" s="33"/>
      <c r="H1006" s="16">
        <v>42485</v>
      </c>
      <c r="I1006" s="16">
        <v>42485</v>
      </c>
      <c r="J1006" s="18" t="s">
        <v>647</v>
      </c>
      <c r="K1006" s="18"/>
      <c r="L1006" s="30">
        <v>451.2</v>
      </c>
      <c r="M1006" s="30"/>
    </row>
    <row r="1007" spans="1:13" ht="45" customHeight="1">
      <c r="A1007" s="7" t="s">
        <v>301</v>
      </c>
      <c r="B1007" s="31" t="s">
        <v>1020</v>
      </c>
      <c r="C1007" s="31"/>
      <c r="D1007" s="32">
        <f t="shared" si="16"/>
        <v>1</v>
      </c>
      <c r="E1007" s="32"/>
      <c r="F1007" s="33" t="s">
        <v>28</v>
      </c>
      <c r="G1007" s="33"/>
      <c r="H1007" s="16">
        <v>42488</v>
      </c>
      <c r="I1007" s="16">
        <v>42488</v>
      </c>
      <c r="J1007" s="18" t="s">
        <v>647</v>
      </c>
      <c r="K1007" s="18"/>
      <c r="L1007" s="30">
        <v>707.01</v>
      </c>
      <c r="M1007" s="30"/>
    </row>
    <row r="1008" spans="1:13" ht="45" customHeight="1">
      <c r="A1008" s="7" t="s">
        <v>301</v>
      </c>
      <c r="B1008" s="31" t="s">
        <v>1020</v>
      </c>
      <c r="C1008" s="31"/>
      <c r="D1008" s="32">
        <f t="shared" si="16"/>
        <v>1</v>
      </c>
      <c r="E1008" s="32"/>
      <c r="F1008" s="33" t="s">
        <v>28</v>
      </c>
      <c r="G1008" s="33"/>
      <c r="H1008" s="16">
        <v>42482</v>
      </c>
      <c r="I1008" s="16">
        <v>42482</v>
      </c>
      <c r="J1008" s="18" t="s">
        <v>647</v>
      </c>
      <c r="K1008" s="18"/>
      <c r="L1008" s="30">
        <v>607.1</v>
      </c>
      <c r="M1008" s="30"/>
    </row>
    <row r="1009" spans="1:13" ht="45" customHeight="1">
      <c r="A1009" s="7" t="s">
        <v>301</v>
      </c>
      <c r="B1009" s="31" t="s">
        <v>1019</v>
      </c>
      <c r="C1009" s="31"/>
      <c r="D1009" s="32">
        <f t="shared" si="16"/>
        <v>1</v>
      </c>
      <c r="E1009" s="32"/>
      <c r="F1009" s="33" t="s">
        <v>28</v>
      </c>
      <c r="G1009" s="33"/>
      <c r="H1009" s="16">
        <v>42485</v>
      </c>
      <c r="I1009" s="16">
        <v>42485</v>
      </c>
      <c r="J1009" s="18" t="s">
        <v>647</v>
      </c>
      <c r="K1009" s="18"/>
      <c r="L1009" s="30">
        <v>396</v>
      </c>
      <c r="M1009" s="30"/>
    </row>
    <row r="1010" spans="1:13" ht="45" customHeight="1">
      <c r="A1010" s="7" t="s">
        <v>301</v>
      </c>
      <c r="B1010" s="31" t="s">
        <v>1020</v>
      </c>
      <c r="C1010" s="31"/>
      <c r="D1010" s="32">
        <f t="shared" si="16"/>
        <v>1</v>
      </c>
      <c r="E1010" s="32"/>
      <c r="F1010" s="33" t="s">
        <v>28</v>
      </c>
      <c r="G1010" s="33"/>
      <c r="H1010" s="16">
        <v>42482</v>
      </c>
      <c r="I1010" s="16">
        <v>42482</v>
      </c>
      <c r="J1010" s="18" t="s">
        <v>647</v>
      </c>
      <c r="K1010" s="18"/>
      <c r="L1010" s="30">
        <v>418.01</v>
      </c>
      <c r="M1010" s="30"/>
    </row>
    <row r="1011" spans="1:13" ht="45" customHeight="1">
      <c r="A1011" s="7" t="s">
        <v>301</v>
      </c>
      <c r="B1011" s="31" t="s">
        <v>1020</v>
      </c>
      <c r="C1011" s="31"/>
      <c r="D1011" s="32">
        <f t="shared" si="16"/>
        <v>1</v>
      </c>
      <c r="E1011" s="32"/>
      <c r="F1011" s="33" t="s">
        <v>28</v>
      </c>
      <c r="G1011" s="33"/>
      <c r="H1011" s="16">
        <v>42488</v>
      </c>
      <c r="I1011" s="16">
        <v>42488</v>
      </c>
      <c r="J1011" s="18" t="s">
        <v>647</v>
      </c>
      <c r="K1011" s="18"/>
      <c r="L1011" s="30">
        <v>443</v>
      </c>
      <c r="M1011" s="30"/>
    </row>
    <row r="1012" spans="1:13" ht="45" customHeight="1">
      <c r="A1012" s="7" t="s">
        <v>301</v>
      </c>
      <c r="B1012" s="31" t="s">
        <v>13</v>
      </c>
      <c r="C1012" s="31"/>
      <c r="D1012" s="32">
        <f t="shared" si="16"/>
        <v>1</v>
      </c>
      <c r="E1012" s="32"/>
      <c r="F1012" s="33" t="s">
        <v>14</v>
      </c>
      <c r="G1012" s="33"/>
      <c r="H1012" s="16">
        <v>42488</v>
      </c>
      <c r="I1012" s="16">
        <v>42488</v>
      </c>
      <c r="J1012" s="18" t="s">
        <v>647</v>
      </c>
      <c r="K1012" s="18"/>
      <c r="L1012" s="30">
        <v>2158</v>
      </c>
      <c r="M1012" s="30"/>
    </row>
    <row r="1013" spans="1:13" ht="45" customHeight="1">
      <c r="A1013" s="7" t="s">
        <v>301</v>
      </c>
      <c r="B1013" s="31" t="s">
        <v>1021</v>
      </c>
      <c r="C1013" s="31"/>
      <c r="D1013" s="32">
        <f t="shared" si="16"/>
        <v>1</v>
      </c>
      <c r="E1013" s="32"/>
      <c r="F1013" s="33" t="s">
        <v>11</v>
      </c>
      <c r="G1013" s="33"/>
      <c r="H1013" s="16">
        <v>42517</v>
      </c>
      <c r="I1013" s="16">
        <v>42517</v>
      </c>
      <c r="J1013" s="18" t="s">
        <v>647</v>
      </c>
      <c r="K1013" s="18"/>
      <c r="L1013" s="30">
        <v>6514</v>
      </c>
      <c r="M1013" s="30"/>
    </row>
    <row r="1014" spans="1:13" ht="45" customHeight="1">
      <c r="A1014" s="7" t="s">
        <v>301</v>
      </c>
      <c r="B1014" s="31" t="s">
        <v>1022</v>
      </c>
      <c r="C1014" s="31"/>
      <c r="D1014" s="32">
        <f t="shared" si="16"/>
        <v>1</v>
      </c>
      <c r="E1014" s="32"/>
      <c r="F1014" s="33" t="s">
        <v>28</v>
      </c>
      <c r="G1014" s="33"/>
      <c r="H1014" s="16">
        <v>42515</v>
      </c>
      <c r="I1014" s="16">
        <v>42515</v>
      </c>
      <c r="J1014" s="18" t="s">
        <v>647</v>
      </c>
      <c r="K1014" s="18"/>
      <c r="L1014" s="30">
        <v>709</v>
      </c>
      <c r="M1014" s="30"/>
    </row>
    <row r="1015" spans="1:13" ht="45" customHeight="1">
      <c r="A1015" s="7" t="s">
        <v>301</v>
      </c>
      <c r="B1015" s="31" t="s">
        <v>1022</v>
      </c>
      <c r="C1015" s="31"/>
      <c r="D1015" s="32">
        <f t="shared" si="16"/>
        <v>1</v>
      </c>
      <c r="E1015" s="32"/>
      <c r="F1015" s="33" t="s">
        <v>28</v>
      </c>
      <c r="G1015" s="33"/>
      <c r="H1015" s="16">
        <v>42515</v>
      </c>
      <c r="I1015" s="16">
        <v>42515</v>
      </c>
      <c r="J1015" s="18" t="s">
        <v>647</v>
      </c>
      <c r="K1015" s="18"/>
      <c r="L1015" s="30">
        <v>454</v>
      </c>
      <c r="M1015" s="30"/>
    </row>
    <row r="1016" spans="1:13" ht="45" customHeight="1">
      <c r="A1016" s="7" t="s">
        <v>301</v>
      </c>
      <c r="B1016" s="31" t="s">
        <v>13</v>
      </c>
      <c r="C1016" s="31"/>
      <c r="D1016" s="32">
        <f t="shared" si="16"/>
        <v>1</v>
      </c>
      <c r="E1016" s="32"/>
      <c r="F1016" s="33" t="s">
        <v>14</v>
      </c>
      <c r="G1016" s="33"/>
      <c r="H1016" s="16">
        <v>42531</v>
      </c>
      <c r="I1016" s="16">
        <v>42531</v>
      </c>
      <c r="J1016" s="18" t="s">
        <v>647</v>
      </c>
      <c r="K1016" s="18"/>
      <c r="L1016" s="30">
        <v>1850</v>
      </c>
      <c r="M1016" s="30"/>
    </row>
    <row r="1017" spans="1:13" ht="45" customHeight="1">
      <c r="A1017" s="7" t="s">
        <v>301</v>
      </c>
      <c r="B1017" s="31" t="s">
        <v>1023</v>
      </c>
      <c r="C1017" s="31"/>
      <c r="D1017" s="32">
        <f t="shared" si="16"/>
        <v>1</v>
      </c>
      <c r="E1017" s="32"/>
      <c r="F1017" s="33" t="s">
        <v>28</v>
      </c>
      <c r="G1017" s="33"/>
      <c r="H1017" s="16">
        <v>42583</v>
      </c>
      <c r="I1017" s="16">
        <v>42583</v>
      </c>
      <c r="J1017" s="18" t="s">
        <v>647</v>
      </c>
      <c r="K1017" s="18"/>
      <c r="L1017" s="30">
        <v>467.2</v>
      </c>
      <c r="M1017" s="30"/>
    </row>
    <row r="1018" spans="1:13" ht="45" customHeight="1">
      <c r="A1018" s="7" t="s">
        <v>301</v>
      </c>
      <c r="B1018" s="31" t="s">
        <v>1023</v>
      </c>
      <c r="C1018" s="31"/>
      <c r="D1018" s="32">
        <f t="shared" si="16"/>
        <v>1</v>
      </c>
      <c r="E1018" s="32"/>
      <c r="F1018" s="33" t="s">
        <v>28</v>
      </c>
      <c r="G1018" s="33"/>
      <c r="H1018" s="16">
        <v>42583</v>
      </c>
      <c r="I1018" s="16">
        <v>42583</v>
      </c>
      <c r="J1018" s="18" t="s">
        <v>647</v>
      </c>
      <c r="K1018" s="18"/>
      <c r="L1018" s="30">
        <v>770</v>
      </c>
      <c r="M1018" s="30"/>
    </row>
    <row r="1019" spans="1:13" ht="45" customHeight="1">
      <c r="A1019" s="7" t="s">
        <v>301</v>
      </c>
      <c r="B1019" s="31" t="s">
        <v>1024</v>
      </c>
      <c r="C1019" s="31"/>
      <c r="D1019" s="32">
        <f t="shared" si="16"/>
        <v>1</v>
      </c>
      <c r="E1019" s="32"/>
      <c r="F1019" s="33" t="s">
        <v>28</v>
      </c>
      <c r="G1019" s="33"/>
      <c r="H1019" s="16">
        <v>42548</v>
      </c>
      <c r="I1019" s="16">
        <v>42548</v>
      </c>
      <c r="J1019" s="18" t="s">
        <v>647</v>
      </c>
      <c r="K1019" s="18"/>
      <c r="L1019" s="30">
        <v>488.03</v>
      </c>
      <c r="M1019" s="30"/>
    </row>
    <row r="1020" spans="1:13" ht="45" customHeight="1">
      <c r="A1020" s="7" t="s">
        <v>301</v>
      </c>
      <c r="B1020" s="31" t="s">
        <v>1024</v>
      </c>
      <c r="C1020" s="31"/>
      <c r="D1020" s="32">
        <f t="shared" si="16"/>
        <v>1</v>
      </c>
      <c r="E1020" s="32"/>
      <c r="F1020" s="33" t="s">
        <v>28</v>
      </c>
      <c r="G1020" s="33"/>
      <c r="H1020" s="16">
        <v>42548</v>
      </c>
      <c r="I1020" s="16">
        <v>42548</v>
      </c>
      <c r="J1020" s="18" t="s">
        <v>647</v>
      </c>
      <c r="K1020" s="18"/>
      <c r="L1020" s="30">
        <v>435.9</v>
      </c>
      <c r="M1020" s="30"/>
    </row>
    <row r="1021" spans="1:13" ht="45" customHeight="1">
      <c r="A1021" s="7" t="s">
        <v>301</v>
      </c>
      <c r="B1021" s="31" t="s">
        <v>13</v>
      </c>
      <c r="C1021" s="31"/>
      <c r="D1021" s="32">
        <f t="shared" si="16"/>
        <v>1</v>
      </c>
      <c r="E1021" s="32"/>
      <c r="F1021" s="33" t="s">
        <v>14</v>
      </c>
      <c r="G1021" s="33"/>
      <c r="H1021" s="16">
        <v>42548</v>
      </c>
      <c r="I1021" s="16">
        <v>42548</v>
      </c>
      <c r="J1021" s="18" t="s">
        <v>647</v>
      </c>
      <c r="K1021" s="18"/>
      <c r="L1021" s="30">
        <v>871</v>
      </c>
      <c r="M1021" s="30"/>
    </row>
    <row r="1022" spans="1:13" ht="45" customHeight="1">
      <c r="A1022" s="7" t="s">
        <v>301</v>
      </c>
      <c r="B1022" s="31" t="s">
        <v>1025</v>
      </c>
      <c r="C1022" s="31"/>
      <c r="D1022" s="32">
        <f t="shared" si="16"/>
        <v>1</v>
      </c>
      <c r="E1022" s="32"/>
      <c r="F1022" s="33" t="s">
        <v>28</v>
      </c>
      <c r="G1022" s="33"/>
      <c r="H1022" s="16">
        <v>42576</v>
      </c>
      <c r="I1022" s="16">
        <v>42576</v>
      </c>
      <c r="J1022" s="18" t="s">
        <v>647</v>
      </c>
      <c r="K1022" s="18"/>
      <c r="L1022" s="30">
        <v>188</v>
      </c>
      <c r="M1022" s="30"/>
    </row>
    <row r="1023" spans="1:13" ht="45" customHeight="1">
      <c r="A1023" s="7" t="s">
        <v>301</v>
      </c>
      <c r="B1023" s="31" t="s">
        <v>1026</v>
      </c>
      <c r="C1023" s="31"/>
      <c r="D1023" s="32">
        <f t="shared" si="16"/>
        <v>1</v>
      </c>
      <c r="E1023" s="32"/>
      <c r="F1023" s="33" t="s">
        <v>28</v>
      </c>
      <c r="G1023" s="33"/>
      <c r="H1023" s="16">
        <v>42576</v>
      </c>
      <c r="I1023" s="16">
        <v>42576</v>
      </c>
      <c r="J1023" s="18" t="s">
        <v>647</v>
      </c>
      <c r="K1023" s="18"/>
      <c r="L1023" s="30">
        <v>372</v>
      </c>
      <c r="M1023" s="30"/>
    </row>
    <row r="1024" spans="1:13" ht="45" customHeight="1">
      <c r="A1024" s="7" t="s">
        <v>301</v>
      </c>
      <c r="B1024" s="31" t="s">
        <v>13</v>
      </c>
      <c r="C1024" s="31"/>
      <c r="D1024" s="32">
        <f t="shared" si="16"/>
        <v>1</v>
      </c>
      <c r="E1024" s="32"/>
      <c r="F1024" s="33" t="s">
        <v>14</v>
      </c>
      <c r="G1024" s="33"/>
      <c r="H1024" s="16">
        <v>42627</v>
      </c>
      <c r="I1024" s="16">
        <v>42627</v>
      </c>
      <c r="J1024" s="18" t="s">
        <v>647</v>
      </c>
      <c r="K1024" s="18"/>
      <c r="L1024" s="30">
        <v>1906</v>
      </c>
      <c r="M1024" s="30"/>
    </row>
    <row r="1025" spans="1:13" ht="45" customHeight="1">
      <c r="A1025" s="7" t="s">
        <v>301</v>
      </c>
      <c r="B1025" s="31" t="s">
        <v>1027</v>
      </c>
      <c r="C1025" s="31"/>
      <c r="D1025" s="32">
        <f t="shared" si="16"/>
        <v>1</v>
      </c>
      <c r="E1025" s="32"/>
      <c r="F1025" s="33" t="s">
        <v>28</v>
      </c>
      <c r="G1025" s="33"/>
      <c r="H1025" s="16">
        <v>42612</v>
      </c>
      <c r="I1025" s="16">
        <v>42612</v>
      </c>
      <c r="J1025" s="18" t="s">
        <v>647</v>
      </c>
      <c r="K1025" s="18"/>
      <c r="L1025" s="30">
        <v>438.02</v>
      </c>
      <c r="M1025" s="30"/>
    </row>
    <row r="1026" spans="1:13" ht="45" customHeight="1">
      <c r="A1026" s="7" t="s">
        <v>301</v>
      </c>
      <c r="B1026" s="31" t="s">
        <v>1027</v>
      </c>
      <c r="C1026" s="31"/>
      <c r="D1026" s="32">
        <f t="shared" si="16"/>
        <v>1</v>
      </c>
      <c r="E1026" s="32"/>
      <c r="F1026" s="33" t="s">
        <v>28</v>
      </c>
      <c r="G1026" s="33"/>
      <c r="H1026" s="16">
        <v>42612</v>
      </c>
      <c r="I1026" s="16">
        <v>42612</v>
      </c>
      <c r="J1026" s="18" t="s">
        <v>647</v>
      </c>
      <c r="K1026" s="18"/>
      <c r="L1026" s="30">
        <v>452</v>
      </c>
      <c r="M1026" s="30"/>
    </row>
    <row r="1027" spans="1:13" ht="45" customHeight="1">
      <c r="A1027" s="7" t="s">
        <v>301</v>
      </c>
      <c r="B1027" s="31" t="s">
        <v>13</v>
      </c>
      <c r="C1027" s="31"/>
      <c r="D1027" s="32">
        <f t="shared" si="16"/>
        <v>1</v>
      </c>
      <c r="E1027" s="32"/>
      <c r="F1027" s="33" t="s">
        <v>14</v>
      </c>
      <c r="G1027" s="33"/>
      <c r="H1027" s="16">
        <v>42612</v>
      </c>
      <c r="I1027" s="16">
        <v>42612</v>
      </c>
      <c r="J1027" s="18" t="s">
        <v>647</v>
      </c>
      <c r="K1027" s="18"/>
      <c r="L1027" s="30">
        <v>3816</v>
      </c>
      <c r="M1027" s="30"/>
    </row>
    <row r="1028" spans="1:13" ht="45" customHeight="1">
      <c r="A1028" s="7" t="s">
        <v>301</v>
      </c>
      <c r="B1028" s="31" t="s">
        <v>1028</v>
      </c>
      <c r="C1028" s="31"/>
      <c r="D1028" s="32">
        <f t="shared" si="16"/>
        <v>1</v>
      </c>
      <c r="E1028" s="32"/>
      <c r="F1028" s="33" t="s">
        <v>28</v>
      </c>
      <c r="G1028" s="33"/>
      <c r="H1028" s="16">
        <v>42607</v>
      </c>
      <c r="I1028" s="16">
        <v>42607</v>
      </c>
      <c r="J1028" s="18" t="s">
        <v>647</v>
      </c>
      <c r="K1028" s="18"/>
      <c r="L1028" s="30">
        <v>327.60000000000002</v>
      </c>
      <c r="M1028" s="30"/>
    </row>
    <row r="1029" spans="1:13" ht="45" customHeight="1">
      <c r="A1029" s="7" t="s">
        <v>301</v>
      </c>
      <c r="B1029" s="31" t="s">
        <v>1029</v>
      </c>
      <c r="C1029" s="31"/>
      <c r="D1029" s="32">
        <f t="shared" si="16"/>
        <v>1</v>
      </c>
      <c r="E1029" s="32"/>
      <c r="F1029" s="33" t="s">
        <v>28</v>
      </c>
      <c r="G1029" s="33"/>
      <c r="H1029" s="16">
        <v>42611</v>
      </c>
      <c r="I1029" s="16">
        <v>42611</v>
      </c>
      <c r="J1029" s="18" t="s">
        <v>647</v>
      </c>
      <c r="K1029" s="18"/>
      <c r="L1029" s="30">
        <v>327.60000000000002</v>
      </c>
      <c r="M1029" s="30"/>
    </row>
    <row r="1030" spans="1:13" ht="45" customHeight="1">
      <c r="A1030" s="7" t="s">
        <v>301</v>
      </c>
      <c r="B1030" s="31" t="s">
        <v>1028</v>
      </c>
      <c r="C1030" s="31"/>
      <c r="D1030" s="32">
        <f t="shared" si="16"/>
        <v>1</v>
      </c>
      <c r="E1030" s="32"/>
      <c r="F1030" s="33" t="s">
        <v>28</v>
      </c>
      <c r="G1030" s="33"/>
      <c r="H1030" s="16">
        <v>42607</v>
      </c>
      <c r="I1030" s="16">
        <v>42607</v>
      </c>
      <c r="J1030" s="18" t="s">
        <v>647</v>
      </c>
      <c r="K1030" s="18"/>
      <c r="L1030" s="30">
        <v>458</v>
      </c>
      <c r="M1030" s="30"/>
    </row>
    <row r="1031" spans="1:13" ht="45" customHeight="1">
      <c r="A1031" s="7" t="s">
        <v>301</v>
      </c>
      <c r="B1031" s="31" t="s">
        <v>1029</v>
      </c>
      <c r="C1031" s="31"/>
      <c r="D1031" s="32">
        <f t="shared" si="16"/>
        <v>1</v>
      </c>
      <c r="E1031" s="32"/>
      <c r="F1031" s="33" t="s">
        <v>28</v>
      </c>
      <c r="G1031" s="33"/>
      <c r="H1031" s="16">
        <v>42611</v>
      </c>
      <c r="I1031" s="16">
        <v>42611</v>
      </c>
      <c r="J1031" s="18" t="s">
        <v>647</v>
      </c>
      <c r="K1031" s="18"/>
      <c r="L1031" s="30">
        <v>383.98</v>
      </c>
      <c r="M1031" s="30"/>
    </row>
    <row r="1032" spans="1:13" ht="45" customHeight="1">
      <c r="A1032" s="7" t="s">
        <v>301</v>
      </c>
      <c r="B1032" s="31" t="s">
        <v>13</v>
      </c>
      <c r="C1032" s="31"/>
      <c r="D1032" s="32">
        <f t="shared" si="16"/>
        <v>1</v>
      </c>
      <c r="E1032" s="32"/>
      <c r="F1032" s="33" t="s">
        <v>14</v>
      </c>
      <c r="G1032" s="33"/>
      <c r="H1032" s="16">
        <v>42611</v>
      </c>
      <c r="I1032" s="16">
        <v>42611</v>
      </c>
      <c r="J1032" s="18" t="s">
        <v>647</v>
      </c>
      <c r="K1032" s="18"/>
      <c r="L1032" s="30">
        <v>30</v>
      </c>
      <c r="M1032" s="30"/>
    </row>
    <row r="1033" spans="1:13" ht="45" customHeight="1">
      <c r="A1033" s="7" t="s">
        <v>301</v>
      </c>
      <c r="B1033" s="31" t="s">
        <v>13</v>
      </c>
      <c r="C1033" s="31"/>
      <c r="D1033" s="32">
        <f t="shared" si="16"/>
        <v>1</v>
      </c>
      <c r="E1033" s="32"/>
      <c r="F1033" s="33" t="s">
        <v>14</v>
      </c>
      <c r="G1033" s="33"/>
      <c r="H1033" s="16">
        <v>42669</v>
      </c>
      <c r="I1033" s="16">
        <v>42669</v>
      </c>
      <c r="J1033" s="18" t="s">
        <v>647</v>
      </c>
      <c r="K1033" s="18"/>
      <c r="L1033" s="30">
        <v>198</v>
      </c>
      <c r="M1033" s="30"/>
    </row>
    <row r="1034" spans="1:13" ht="45" customHeight="1">
      <c r="A1034" s="7" t="s">
        <v>301</v>
      </c>
      <c r="B1034" s="31" t="s">
        <v>1030</v>
      </c>
      <c r="C1034" s="31"/>
      <c r="D1034" s="32">
        <f t="shared" si="16"/>
        <v>1</v>
      </c>
      <c r="E1034" s="32"/>
      <c r="F1034" s="33" t="s">
        <v>28</v>
      </c>
      <c r="G1034" s="33"/>
      <c r="H1034" s="16">
        <v>42646</v>
      </c>
      <c r="I1034" s="16">
        <v>42646</v>
      </c>
      <c r="J1034" s="18" t="s">
        <v>647</v>
      </c>
      <c r="K1034" s="18"/>
      <c r="L1034" s="30">
        <v>162</v>
      </c>
      <c r="M1034" s="30"/>
    </row>
    <row r="1035" spans="1:13" ht="45" customHeight="1">
      <c r="A1035" s="7" t="s">
        <v>301</v>
      </c>
      <c r="B1035" s="31" t="s">
        <v>13</v>
      </c>
      <c r="C1035" s="31"/>
      <c r="D1035" s="32">
        <f t="shared" si="16"/>
        <v>1</v>
      </c>
      <c r="E1035" s="32"/>
      <c r="F1035" s="33" t="s">
        <v>14</v>
      </c>
      <c r="G1035" s="33"/>
      <c r="H1035" s="16">
        <v>42646</v>
      </c>
      <c r="I1035" s="16">
        <v>42646</v>
      </c>
      <c r="J1035" s="18" t="s">
        <v>647</v>
      </c>
      <c r="K1035" s="18"/>
      <c r="L1035" s="30">
        <v>600</v>
      </c>
      <c r="M1035" s="30"/>
    </row>
    <row r="1036" spans="1:13" ht="45" customHeight="1">
      <c r="A1036" s="7" t="s">
        <v>301</v>
      </c>
      <c r="B1036" s="31" t="s">
        <v>1031</v>
      </c>
      <c r="C1036" s="31"/>
      <c r="D1036" s="32">
        <f t="shared" si="16"/>
        <v>1</v>
      </c>
      <c r="E1036" s="32"/>
      <c r="F1036" s="33" t="s">
        <v>28</v>
      </c>
      <c r="G1036" s="33"/>
      <c r="H1036" s="16">
        <v>42643</v>
      </c>
      <c r="I1036" s="16">
        <v>42643</v>
      </c>
      <c r="J1036" s="18" t="s">
        <v>647</v>
      </c>
      <c r="K1036" s="18"/>
      <c r="L1036" s="30">
        <v>388.01</v>
      </c>
      <c r="M1036" s="30"/>
    </row>
    <row r="1037" spans="1:13" ht="45" customHeight="1">
      <c r="A1037" s="7" t="s">
        <v>301</v>
      </c>
      <c r="B1037" s="31" t="s">
        <v>1031</v>
      </c>
      <c r="C1037" s="31"/>
      <c r="D1037" s="32">
        <f t="shared" ref="D1037:D1100" si="17">C1037+1</f>
        <v>1</v>
      </c>
      <c r="E1037" s="32"/>
      <c r="F1037" s="33" t="s">
        <v>28</v>
      </c>
      <c r="G1037" s="33"/>
      <c r="H1037" s="16">
        <v>42643</v>
      </c>
      <c r="I1037" s="16">
        <v>42643</v>
      </c>
      <c r="J1037" s="18" t="s">
        <v>647</v>
      </c>
      <c r="K1037" s="18"/>
      <c r="L1037" s="30">
        <v>550</v>
      </c>
      <c r="M1037" s="30"/>
    </row>
    <row r="1038" spans="1:13" ht="45" customHeight="1">
      <c r="A1038" s="7" t="s">
        <v>301</v>
      </c>
      <c r="B1038" s="31" t="s">
        <v>13</v>
      </c>
      <c r="C1038" s="31"/>
      <c r="D1038" s="32">
        <f t="shared" si="17"/>
        <v>1</v>
      </c>
      <c r="E1038" s="32"/>
      <c r="F1038" s="33" t="s">
        <v>14</v>
      </c>
      <c r="G1038" s="33"/>
      <c r="H1038" s="16">
        <v>42643</v>
      </c>
      <c r="I1038" s="16">
        <v>42643</v>
      </c>
      <c r="J1038" s="18" t="s">
        <v>647</v>
      </c>
      <c r="K1038" s="18"/>
      <c r="L1038" s="30">
        <v>4592</v>
      </c>
      <c r="M1038" s="30"/>
    </row>
    <row r="1039" spans="1:13" ht="45" customHeight="1">
      <c r="A1039" s="7" t="s">
        <v>301</v>
      </c>
      <c r="B1039" s="31" t="s">
        <v>1032</v>
      </c>
      <c r="C1039" s="31"/>
      <c r="D1039" s="32">
        <f t="shared" si="17"/>
        <v>1</v>
      </c>
      <c r="E1039" s="32"/>
      <c r="F1039" s="33" t="s">
        <v>28</v>
      </c>
      <c r="G1039" s="33"/>
      <c r="H1039" s="16">
        <v>42639</v>
      </c>
      <c r="I1039" s="16">
        <v>42639</v>
      </c>
      <c r="J1039" s="18" t="s">
        <v>647</v>
      </c>
      <c r="K1039" s="18"/>
      <c r="L1039" s="30">
        <v>388.01</v>
      </c>
      <c r="M1039" s="30"/>
    </row>
    <row r="1040" spans="1:13" ht="45" customHeight="1">
      <c r="A1040" s="7" t="s">
        <v>301</v>
      </c>
      <c r="B1040" s="31" t="s">
        <v>1032</v>
      </c>
      <c r="C1040" s="31"/>
      <c r="D1040" s="32">
        <f t="shared" si="17"/>
        <v>1</v>
      </c>
      <c r="E1040" s="32"/>
      <c r="F1040" s="33" t="s">
        <v>28</v>
      </c>
      <c r="G1040" s="33"/>
      <c r="H1040" s="16">
        <v>42639</v>
      </c>
      <c r="I1040" s="16">
        <v>42639</v>
      </c>
      <c r="J1040" s="18" t="s">
        <v>647</v>
      </c>
      <c r="K1040" s="18"/>
      <c r="L1040" s="30">
        <v>569.79999999999995</v>
      </c>
      <c r="M1040" s="30"/>
    </row>
    <row r="1041" spans="1:13" ht="45" customHeight="1">
      <c r="A1041" s="7" t="s">
        <v>301</v>
      </c>
      <c r="B1041" s="31" t="s">
        <v>13</v>
      </c>
      <c r="C1041" s="31"/>
      <c r="D1041" s="32">
        <f t="shared" si="17"/>
        <v>1</v>
      </c>
      <c r="E1041" s="32"/>
      <c r="F1041" s="33" t="s">
        <v>14</v>
      </c>
      <c r="G1041" s="33"/>
      <c r="H1041" s="16">
        <v>42639</v>
      </c>
      <c r="I1041" s="16">
        <v>42639</v>
      </c>
      <c r="J1041" s="18" t="s">
        <v>647</v>
      </c>
      <c r="K1041" s="18"/>
      <c r="L1041" s="30">
        <v>3480</v>
      </c>
      <c r="M1041" s="30"/>
    </row>
    <row r="1042" spans="1:13" ht="45" customHeight="1">
      <c r="A1042" s="7" t="s">
        <v>301</v>
      </c>
      <c r="B1042" s="31" t="s">
        <v>1033</v>
      </c>
      <c r="C1042" s="31"/>
      <c r="D1042" s="32">
        <f t="shared" si="17"/>
        <v>1</v>
      </c>
      <c r="E1042" s="32"/>
      <c r="F1042" s="33" t="s">
        <v>28</v>
      </c>
      <c r="G1042" s="33"/>
      <c r="H1042" s="16">
        <v>42713</v>
      </c>
      <c r="I1042" s="16">
        <v>42713</v>
      </c>
      <c r="J1042" s="18" t="s">
        <v>647</v>
      </c>
      <c r="K1042" s="18"/>
      <c r="L1042" s="30">
        <v>147</v>
      </c>
      <c r="M1042" s="30"/>
    </row>
    <row r="1043" spans="1:13" ht="45" customHeight="1">
      <c r="A1043" s="7" t="s">
        <v>301</v>
      </c>
      <c r="B1043" s="31" t="s">
        <v>1033</v>
      </c>
      <c r="C1043" s="31"/>
      <c r="D1043" s="32">
        <f t="shared" si="17"/>
        <v>1</v>
      </c>
      <c r="E1043" s="32"/>
      <c r="F1043" s="33" t="s">
        <v>28</v>
      </c>
      <c r="G1043" s="33"/>
      <c r="H1043" s="16">
        <v>42713</v>
      </c>
      <c r="I1043" s="16">
        <v>42713</v>
      </c>
      <c r="J1043" s="18" t="s">
        <v>647</v>
      </c>
      <c r="K1043" s="18"/>
      <c r="L1043" s="30">
        <v>497</v>
      </c>
      <c r="M1043" s="30"/>
    </row>
    <row r="1044" spans="1:13" ht="45" customHeight="1">
      <c r="A1044" s="7" t="s">
        <v>301</v>
      </c>
      <c r="B1044" s="31" t="s">
        <v>13</v>
      </c>
      <c r="C1044" s="31"/>
      <c r="D1044" s="32">
        <f t="shared" si="17"/>
        <v>1</v>
      </c>
      <c r="E1044" s="32"/>
      <c r="F1044" s="33" t="s">
        <v>14</v>
      </c>
      <c r="G1044" s="33"/>
      <c r="H1044" s="16">
        <v>42713</v>
      </c>
      <c r="I1044" s="16">
        <v>42713</v>
      </c>
      <c r="J1044" s="18" t="s">
        <v>647</v>
      </c>
      <c r="K1044" s="18"/>
      <c r="L1044" s="30">
        <v>2400</v>
      </c>
      <c r="M1044" s="30"/>
    </row>
    <row r="1045" spans="1:13" ht="45" customHeight="1">
      <c r="A1045" s="7" t="s">
        <v>301</v>
      </c>
      <c r="B1045" s="31" t="s">
        <v>1034</v>
      </c>
      <c r="C1045" s="31"/>
      <c r="D1045" s="32">
        <f t="shared" si="17"/>
        <v>1</v>
      </c>
      <c r="E1045" s="32"/>
      <c r="F1045" s="33" t="s">
        <v>14</v>
      </c>
      <c r="G1045" s="33"/>
      <c r="H1045" s="16">
        <v>42660</v>
      </c>
      <c r="I1045" s="16">
        <v>42661</v>
      </c>
      <c r="J1045" s="18" t="s">
        <v>647</v>
      </c>
      <c r="K1045" s="18"/>
      <c r="L1045" s="30">
        <v>600</v>
      </c>
      <c r="M1045" s="30"/>
    </row>
    <row r="1046" spans="1:13" ht="45" customHeight="1">
      <c r="A1046" s="7" t="s">
        <v>301</v>
      </c>
      <c r="B1046" s="31" t="s">
        <v>13</v>
      </c>
      <c r="C1046" s="31"/>
      <c r="D1046" s="32">
        <f t="shared" si="17"/>
        <v>1</v>
      </c>
      <c r="E1046" s="32"/>
      <c r="F1046" s="33" t="s">
        <v>14</v>
      </c>
      <c r="G1046" s="33"/>
      <c r="H1046" s="16">
        <v>42660</v>
      </c>
      <c r="I1046" s="16">
        <v>42660</v>
      </c>
      <c r="J1046" s="18" t="s">
        <v>647</v>
      </c>
      <c r="K1046" s="18"/>
      <c r="L1046" s="30">
        <v>1300</v>
      </c>
      <c r="M1046" s="30"/>
    </row>
    <row r="1047" spans="1:13" ht="45" customHeight="1">
      <c r="A1047" s="7" t="s">
        <v>301</v>
      </c>
      <c r="B1047" s="31" t="s">
        <v>1035</v>
      </c>
      <c r="C1047" s="31"/>
      <c r="D1047" s="32">
        <f t="shared" si="17"/>
        <v>1</v>
      </c>
      <c r="E1047" s="32"/>
      <c r="F1047" s="33" t="s">
        <v>28</v>
      </c>
      <c r="G1047" s="33"/>
      <c r="H1047" s="16">
        <v>42706</v>
      </c>
      <c r="I1047" s="16">
        <v>42706</v>
      </c>
      <c r="J1047" s="18" t="s">
        <v>647</v>
      </c>
      <c r="K1047" s="18"/>
      <c r="L1047" s="30">
        <v>688</v>
      </c>
      <c r="M1047" s="30"/>
    </row>
    <row r="1048" spans="1:13" ht="45" customHeight="1">
      <c r="A1048" s="7" t="s">
        <v>301</v>
      </c>
      <c r="B1048" s="31" t="s">
        <v>1035</v>
      </c>
      <c r="C1048" s="31"/>
      <c r="D1048" s="32">
        <f t="shared" si="17"/>
        <v>1</v>
      </c>
      <c r="E1048" s="32"/>
      <c r="F1048" s="33" t="s">
        <v>28</v>
      </c>
      <c r="G1048" s="33"/>
      <c r="H1048" s="16">
        <v>42706</v>
      </c>
      <c r="I1048" s="16">
        <v>42706</v>
      </c>
      <c r="J1048" s="18" t="s">
        <v>647</v>
      </c>
      <c r="K1048" s="18"/>
      <c r="L1048" s="30">
        <v>363</v>
      </c>
      <c r="M1048" s="30"/>
    </row>
    <row r="1049" spans="1:13" ht="45" customHeight="1">
      <c r="A1049" s="7" t="s">
        <v>1036</v>
      </c>
      <c r="B1049" s="31" t="s">
        <v>1037</v>
      </c>
      <c r="C1049" s="31"/>
      <c r="D1049" s="32">
        <f t="shared" si="17"/>
        <v>1</v>
      </c>
      <c r="E1049" s="32"/>
      <c r="F1049" s="33" t="s">
        <v>28</v>
      </c>
      <c r="G1049" s="33"/>
      <c r="H1049" s="16">
        <v>42384</v>
      </c>
      <c r="I1049" s="16">
        <v>42384</v>
      </c>
      <c r="J1049" s="18" t="s">
        <v>647</v>
      </c>
      <c r="K1049" s="18"/>
      <c r="L1049" s="30">
        <v>92</v>
      </c>
      <c r="M1049" s="30"/>
    </row>
    <row r="1050" spans="1:13" ht="45" customHeight="1">
      <c r="A1050" s="7" t="s">
        <v>1036</v>
      </c>
      <c r="B1050" s="31" t="s">
        <v>1038</v>
      </c>
      <c r="C1050" s="31"/>
      <c r="D1050" s="32">
        <f t="shared" si="17"/>
        <v>1</v>
      </c>
      <c r="E1050" s="32"/>
      <c r="F1050" s="33" t="s">
        <v>28</v>
      </c>
      <c r="G1050" s="33"/>
      <c r="H1050" s="16">
        <v>42384</v>
      </c>
      <c r="I1050" s="16">
        <v>42384</v>
      </c>
      <c r="J1050" s="18" t="s">
        <v>647</v>
      </c>
      <c r="K1050" s="18"/>
      <c r="L1050" s="30">
        <v>184</v>
      </c>
      <c r="M1050" s="30"/>
    </row>
    <row r="1051" spans="1:13" ht="45" customHeight="1">
      <c r="A1051" s="7" t="s">
        <v>1036</v>
      </c>
      <c r="B1051" s="31" t="s">
        <v>1037</v>
      </c>
      <c r="C1051" s="31"/>
      <c r="D1051" s="32">
        <f t="shared" si="17"/>
        <v>1</v>
      </c>
      <c r="E1051" s="32"/>
      <c r="F1051" s="33" t="s">
        <v>28</v>
      </c>
      <c r="G1051" s="33"/>
      <c r="H1051" s="16">
        <v>42384</v>
      </c>
      <c r="I1051" s="16">
        <v>42384</v>
      </c>
      <c r="J1051" s="18" t="s">
        <v>647</v>
      </c>
      <c r="K1051" s="18"/>
      <c r="L1051" s="30">
        <v>500</v>
      </c>
      <c r="M1051" s="30"/>
    </row>
    <row r="1052" spans="1:13" ht="45" customHeight="1">
      <c r="A1052" s="7" t="s">
        <v>1036</v>
      </c>
      <c r="B1052" s="31" t="s">
        <v>1038</v>
      </c>
      <c r="C1052" s="31"/>
      <c r="D1052" s="32">
        <f t="shared" si="17"/>
        <v>1</v>
      </c>
      <c r="E1052" s="32"/>
      <c r="F1052" s="33" t="s">
        <v>28</v>
      </c>
      <c r="G1052" s="33"/>
      <c r="H1052" s="16">
        <v>42384</v>
      </c>
      <c r="I1052" s="16">
        <v>42384</v>
      </c>
      <c r="J1052" s="18" t="s">
        <v>647</v>
      </c>
      <c r="K1052" s="18"/>
      <c r="L1052" s="30">
        <v>355</v>
      </c>
      <c r="M1052" s="30"/>
    </row>
    <row r="1053" spans="1:13" ht="45" customHeight="1">
      <c r="A1053" s="7" t="s">
        <v>1036</v>
      </c>
      <c r="B1053" s="31" t="s">
        <v>1039</v>
      </c>
      <c r="C1053" s="31"/>
      <c r="D1053" s="32">
        <f t="shared" si="17"/>
        <v>1</v>
      </c>
      <c r="E1053" s="32"/>
      <c r="F1053" s="33" t="s">
        <v>11</v>
      </c>
      <c r="G1053" s="33"/>
      <c r="H1053" s="16">
        <v>42390</v>
      </c>
      <c r="I1053" s="16">
        <v>42391</v>
      </c>
      <c r="J1053" s="18" t="s">
        <v>647</v>
      </c>
      <c r="K1053" s="18"/>
      <c r="L1053" s="30">
        <v>369</v>
      </c>
      <c r="M1053" s="30"/>
    </row>
    <row r="1054" spans="1:13" ht="45" customHeight="1">
      <c r="A1054" s="7" t="s">
        <v>1036</v>
      </c>
      <c r="B1054" s="31" t="s">
        <v>1039</v>
      </c>
      <c r="C1054" s="31"/>
      <c r="D1054" s="32">
        <f t="shared" si="17"/>
        <v>1</v>
      </c>
      <c r="E1054" s="32"/>
      <c r="F1054" s="33" t="s">
        <v>11</v>
      </c>
      <c r="G1054" s="33"/>
      <c r="H1054" s="16">
        <v>42390</v>
      </c>
      <c r="I1054" s="16">
        <v>42391</v>
      </c>
      <c r="J1054" s="18" t="s">
        <v>647</v>
      </c>
      <c r="K1054" s="18"/>
      <c r="L1054" s="30">
        <v>972</v>
      </c>
      <c r="M1054" s="30"/>
    </row>
    <row r="1055" spans="1:13" ht="45" customHeight="1">
      <c r="A1055" s="7" t="s">
        <v>1036</v>
      </c>
      <c r="B1055" s="31" t="s">
        <v>1040</v>
      </c>
      <c r="C1055" s="31"/>
      <c r="D1055" s="32">
        <f t="shared" si="17"/>
        <v>1</v>
      </c>
      <c r="E1055" s="32"/>
      <c r="F1055" s="33" t="s">
        <v>28</v>
      </c>
      <c r="G1055" s="33"/>
      <c r="H1055" s="16">
        <v>42425</v>
      </c>
      <c r="I1055" s="16">
        <v>42425</v>
      </c>
      <c r="J1055" s="18" t="s">
        <v>647</v>
      </c>
      <c r="K1055" s="18"/>
      <c r="L1055" s="30">
        <v>416</v>
      </c>
      <c r="M1055" s="30"/>
    </row>
    <row r="1056" spans="1:13" ht="45" customHeight="1">
      <c r="A1056" s="7" t="s">
        <v>1036</v>
      </c>
      <c r="B1056" s="31" t="s">
        <v>1041</v>
      </c>
      <c r="C1056" s="31"/>
      <c r="D1056" s="32">
        <f t="shared" si="17"/>
        <v>1</v>
      </c>
      <c r="E1056" s="32"/>
      <c r="F1056" s="33" t="s">
        <v>28</v>
      </c>
      <c r="G1056" s="33"/>
      <c r="H1056" s="16">
        <v>42426</v>
      </c>
      <c r="I1056" s="16">
        <v>42426</v>
      </c>
      <c r="J1056" s="18" t="s">
        <v>647</v>
      </c>
      <c r="K1056" s="18"/>
      <c r="L1056" s="30">
        <v>449</v>
      </c>
      <c r="M1056" s="30"/>
    </row>
    <row r="1057" spans="1:13" ht="45" customHeight="1">
      <c r="A1057" s="7" t="s">
        <v>1036</v>
      </c>
      <c r="B1057" s="31" t="s">
        <v>1040</v>
      </c>
      <c r="C1057" s="31"/>
      <c r="D1057" s="32">
        <f t="shared" si="17"/>
        <v>1</v>
      </c>
      <c r="E1057" s="32"/>
      <c r="F1057" s="33" t="s">
        <v>28</v>
      </c>
      <c r="G1057" s="33"/>
      <c r="H1057" s="16">
        <v>42425</v>
      </c>
      <c r="I1057" s="16">
        <v>42425</v>
      </c>
      <c r="J1057" s="18" t="s">
        <v>647</v>
      </c>
      <c r="K1057" s="18"/>
      <c r="L1057" s="30">
        <v>288</v>
      </c>
      <c r="M1057" s="30"/>
    </row>
    <row r="1058" spans="1:13" ht="45" customHeight="1">
      <c r="A1058" s="7" t="s">
        <v>1036</v>
      </c>
      <c r="B1058" s="31" t="s">
        <v>1042</v>
      </c>
      <c r="C1058" s="31"/>
      <c r="D1058" s="32">
        <f t="shared" si="17"/>
        <v>1</v>
      </c>
      <c r="E1058" s="32"/>
      <c r="F1058" s="33" t="s">
        <v>11</v>
      </c>
      <c r="G1058" s="33"/>
      <c r="H1058" s="16">
        <v>42382</v>
      </c>
      <c r="I1058" s="16">
        <v>42383</v>
      </c>
      <c r="J1058" s="18" t="s">
        <v>647</v>
      </c>
      <c r="K1058" s="18"/>
      <c r="L1058" s="30">
        <v>1402</v>
      </c>
      <c r="M1058" s="30"/>
    </row>
    <row r="1059" spans="1:13" ht="45" customHeight="1">
      <c r="A1059" s="7" t="s">
        <v>1036</v>
      </c>
      <c r="B1059" s="31" t="s">
        <v>1043</v>
      </c>
      <c r="C1059" s="31"/>
      <c r="D1059" s="32">
        <f t="shared" si="17"/>
        <v>1</v>
      </c>
      <c r="E1059" s="32"/>
      <c r="F1059" s="33" t="s">
        <v>28</v>
      </c>
      <c r="G1059" s="33"/>
      <c r="H1059" s="16">
        <v>42397</v>
      </c>
      <c r="I1059" s="16">
        <v>42397</v>
      </c>
      <c r="J1059" s="18" t="s">
        <v>647</v>
      </c>
      <c r="K1059" s="18"/>
      <c r="L1059" s="30">
        <v>688.02</v>
      </c>
      <c r="M1059" s="30"/>
    </row>
    <row r="1060" spans="1:13" ht="45" customHeight="1">
      <c r="A1060" s="7" t="s">
        <v>1036</v>
      </c>
      <c r="B1060" s="31" t="s">
        <v>1042</v>
      </c>
      <c r="C1060" s="31"/>
      <c r="D1060" s="32">
        <f t="shared" si="17"/>
        <v>1</v>
      </c>
      <c r="E1060" s="32"/>
      <c r="F1060" s="33" t="s">
        <v>11</v>
      </c>
      <c r="G1060" s="33"/>
      <c r="H1060" s="16">
        <v>42382</v>
      </c>
      <c r="I1060" s="16">
        <v>42383</v>
      </c>
      <c r="J1060" s="18" t="s">
        <v>647</v>
      </c>
      <c r="K1060" s="18"/>
      <c r="L1060" s="30">
        <v>797</v>
      </c>
      <c r="M1060" s="30"/>
    </row>
    <row r="1061" spans="1:13" ht="45" customHeight="1">
      <c r="A1061" s="7" t="s">
        <v>1036</v>
      </c>
      <c r="B1061" s="31" t="s">
        <v>1044</v>
      </c>
      <c r="C1061" s="31"/>
      <c r="D1061" s="32">
        <f t="shared" si="17"/>
        <v>1</v>
      </c>
      <c r="E1061" s="32"/>
      <c r="F1061" s="33" t="s">
        <v>28</v>
      </c>
      <c r="G1061" s="33"/>
      <c r="H1061" s="16">
        <v>42381</v>
      </c>
      <c r="I1061" s="16">
        <v>42381</v>
      </c>
      <c r="J1061" s="18" t="s">
        <v>647</v>
      </c>
      <c r="K1061" s="18"/>
      <c r="L1061" s="30">
        <v>184</v>
      </c>
      <c r="M1061" s="30"/>
    </row>
    <row r="1062" spans="1:13" ht="45" customHeight="1">
      <c r="A1062" s="7" t="s">
        <v>1036</v>
      </c>
      <c r="B1062" s="31" t="s">
        <v>1045</v>
      </c>
      <c r="C1062" s="31"/>
      <c r="D1062" s="32">
        <f t="shared" si="17"/>
        <v>1</v>
      </c>
      <c r="E1062" s="32"/>
      <c r="F1062" s="33" t="s">
        <v>28</v>
      </c>
      <c r="G1062" s="33"/>
      <c r="H1062" s="16">
        <v>42382</v>
      </c>
      <c r="I1062" s="16">
        <v>42383</v>
      </c>
      <c r="J1062" s="18" t="s">
        <v>647</v>
      </c>
      <c r="K1062" s="18"/>
      <c r="L1062" s="30">
        <v>92</v>
      </c>
      <c r="M1062" s="30"/>
    </row>
    <row r="1063" spans="1:13" ht="45" customHeight="1">
      <c r="A1063" s="7" t="s">
        <v>1036</v>
      </c>
      <c r="B1063" s="31" t="s">
        <v>1044</v>
      </c>
      <c r="C1063" s="31"/>
      <c r="D1063" s="32">
        <f t="shared" si="17"/>
        <v>1</v>
      </c>
      <c r="E1063" s="32"/>
      <c r="F1063" s="33" t="s">
        <v>28</v>
      </c>
      <c r="G1063" s="33"/>
      <c r="H1063" s="16">
        <v>42381</v>
      </c>
      <c r="I1063" s="16">
        <v>42381</v>
      </c>
      <c r="J1063" s="18" t="s">
        <v>647</v>
      </c>
      <c r="K1063" s="18"/>
      <c r="L1063" s="30">
        <v>418</v>
      </c>
      <c r="M1063" s="30"/>
    </row>
    <row r="1064" spans="1:13" ht="45" customHeight="1">
      <c r="A1064" s="7" t="s">
        <v>1036</v>
      </c>
      <c r="B1064" s="31" t="s">
        <v>1045</v>
      </c>
      <c r="C1064" s="31"/>
      <c r="D1064" s="32">
        <f t="shared" si="17"/>
        <v>1</v>
      </c>
      <c r="E1064" s="32"/>
      <c r="F1064" s="33" t="s">
        <v>28</v>
      </c>
      <c r="G1064" s="33"/>
      <c r="H1064" s="16">
        <v>42382</v>
      </c>
      <c r="I1064" s="16">
        <v>42383</v>
      </c>
      <c r="J1064" s="18" t="s">
        <v>647</v>
      </c>
      <c r="K1064" s="18"/>
      <c r="L1064" s="30">
        <v>256</v>
      </c>
      <c r="M1064" s="30"/>
    </row>
    <row r="1065" spans="1:13" ht="45" customHeight="1">
      <c r="A1065" s="7" t="s">
        <v>1036</v>
      </c>
      <c r="B1065" s="31" t="s">
        <v>1046</v>
      </c>
      <c r="C1065" s="31"/>
      <c r="D1065" s="32">
        <f t="shared" si="17"/>
        <v>1</v>
      </c>
      <c r="E1065" s="32"/>
      <c r="F1065" s="33" t="s">
        <v>11</v>
      </c>
      <c r="G1065" s="33"/>
      <c r="H1065" s="16">
        <v>42389</v>
      </c>
      <c r="I1065" s="16">
        <v>42390</v>
      </c>
      <c r="J1065" s="18" t="s">
        <v>647</v>
      </c>
      <c r="K1065" s="18"/>
      <c r="L1065" s="30">
        <v>1048.27</v>
      </c>
      <c r="M1065" s="30"/>
    </row>
    <row r="1066" spans="1:13" ht="45" customHeight="1">
      <c r="A1066" s="7" t="s">
        <v>1036</v>
      </c>
      <c r="B1066" s="31" t="s">
        <v>1047</v>
      </c>
      <c r="C1066" s="31"/>
      <c r="D1066" s="32">
        <f t="shared" si="17"/>
        <v>1</v>
      </c>
      <c r="E1066" s="32"/>
      <c r="F1066" s="33" t="s">
        <v>11</v>
      </c>
      <c r="G1066" s="33"/>
      <c r="H1066" s="16">
        <v>42423</v>
      </c>
      <c r="I1066" s="16">
        <v>42425</v>
      </c>
      <c r="J1066" s="18" t="s">
        <v>647</v>
      </c>
      <c r="K1066" s="18"/>
      <c r="L1066" s="30">
        <v>681.25</v>
      </c>
      <c r="M1066" s="30"/>
    </row>
    <row r="1067" spans="1:13" ht="45" customHeight="1">
      <c r="A1067" s="7" t="s">
        <v>1036</v>
      </c>
      <c r="B1067" s="31" t="s">
        <v>1048</v>
      </c>
      <c r="C1067" s="31"/>
      <c r="D1067" s="32">
        <f t="shared" si="17"/>
        <v>1</v>
      </c>
      <c r="E1067" s="32"/>
      <c r="F1067" s="33" t="s">
        <v>11</v>
      </c>
      <c r="G1067" s="33"/>
      <c r="H1067" s="16">
        <v>42423</v>
      </c>
      <c r="I1067" s="16">
        <v>42423</v>
      </c>
      <c r="J1067" s="18" t="s">
        <v>647</v>
      </c>
      <c r="K1067" s="18"/>
      <c r="L1067" s="30">
        <v>1232.0999999999999</v>
      </c>
      <c r="M1067" s="30"/>
    </row>
    <row r="1068" spans="1:13" ht="45" customHeight="1">
      <c r="A1068" s="7" t="s">
        <v>1036</v>
      </c>
      <c r="B1068" s="31" t="s">
        <v>1046</v>
      </c>
      <c r="C1068" s="31"/>
      <c r="D1068" s="32">
        <f t="shared" si="17"/>
        <v>1</v>
      </c>
      <c r="E1068" s="32"/>
      <c r="F1068" s="33" t="s">
        <v>11</v>
      </c>
      <c r="G1068" s="33"/>
      <c r="H1068" s="16">
        <v>42389</v>
      </c>
      <c r="I1068" s="16">
        <v>42390</v>
      </c>
      <c r="J1068" s="18" t="s">
        <v>647</v>
      </c>
      <c r="K1068" s="18"/>
      <c r="L1068" s="30">
        <v>1041</v>
      </c>
      <c r="M1068" s="30"/>
    </row>
    <row r="1069" spans="1:13" ht="45" customHeight="1">
      <c r="A1069" s="7" t="s">
        <v>1036</v>
      </c>
      <c r="B1069" s="31" t="s">
        <v>1049</v>
      </c>
      <c r="C1069" s="31"/>
      <c r="D1069" s="32">
        <f t="shared" si="17"/>
        <v>1</v>
      </c>
      <c r="E1069" s="32"/>
      <c r="F1069" s="33" t="s">
        <v>28</v>
      </c>
      <c r="G1069" s="33"/>
      <c r="H1069" s="16">
        <v>42459</v>
      </c>
      <c r="I1069" s="16">
        <v>42459</v>
      </c>
      <c r="J1069" s="18" t="s">
        <v>647</v>
      </c>
      <c r="K1069" s="18"/>
      <c r="L1069" s="30">
        <v>345</v>
      </c>
      <c r="M1069" s="30"/>
    </row>
    <row r="1070" spans="1:13" ht="45" customHeight="1">
      <c r="A1070" s="7" t="s">
        <v>1036</v>
      </c>
      <c r="B1070" s="31" t="s">
        <v>1050</v>
      </c>
      <c r="C1070" s="31"/>
      <c r="D1070" s="32">
        <f t="shared" si="17"/>
        <v>1</v>
      </c>
      <c r="E1070" s="32"/>
      <c r="F1070" s="33" t="s">
        <v>28</v>
      </c>
      <c r="G1070" s="33"/>
      <c r="H1070" s="16">
        <v>42459</v>
      </c>
      <c r="I1070" s="16">
        <v>42459</v>
      </c>
      <c r="J1070" s="18" t="s">
        <v>647</v>
      </c>
      <c r="K1070" s="18"/>
      <c r="L1070" s="30">
        <v>256</v>
      </c>
      <c r="M1070" s="30"/>
    </row>
    <row r="1071" spans="1:13" ht="45" customHeight="1">
      <c r="A1071" s="7" t="s">
        <v>1036</v>
      </c>
      <c r="B1071" s="31" t="s">
        <v>1051</v>
      </c>
      <c r="C1071" s="31"/>
      <c r="D1071" s="32">
        <f t="shared" si="17"/>
        <v>1</v>
      </c>
      <c r="E1071" s="32"/>
      <c r="F1071" s="33" t="s">
        <v>28</v>
      </c>
      <c r="G1071" s="33"/>
      <c r="H1071" s="16">
        <v>42431</v>
      </c>
      <c r="I1071" s="16">
        <v>42431</v>
      </c>
      <c r="J1071" s="18" t="s">
        <v>647</v>
      </c>
      <c r="K1071" s="18"/>
      <c r="L1071" s="30">
        <v>30</v>
      </c>
      <c r="M1071" s="30"/>
    </row>
    <row r="1072" spans="1:13" ht="45" customHeight="1">
      <c r="A1072" s="7" t="s">
        <v>1036</v>
      </c>
      <c r="B1072" s="31" t="s">
        <v>1052</v>
      </c>
      <c r="C1072" s="31"/>
      <c r="D1072" s="32">
        <f t="shared" si="17"/>
        <v>1</v>
      </c>
      <c r="E1072" s="32"/>
      <c r="F1072" s="33" t="s">
        <v>28</v>
      </c>
      <c r="G1072" s="33"/>
      <c r="H1072" s="16">
        <v>42433</v>
      </c>
      <c r="I1072" s="16">
        <v>42433</v>
      </c>
      <c r="J1072" s="18" t="s">
        <v>647</v>
      </c>
      <c r="K1072" s="18"/>
      <c r="L1072" s="30">
        <v>297</v>
      </c>
      <c r="M1072" s="30"/>
    </row>
    <row r="1073" spans="1:13" ht="45" customHeight="1">
      <c r="A1073" s="7" t="s">
        <v>1036</v>
      </c>
      <c r="B1073" s="31" t="s">
        <v>1053</v>
      </c>
      <c r="C1073" s="31"/>
      <c r="D1073" s="32">
        <f t="shared" si="17"/>
        <v>1</v>
      </c>
      <c r="E1073" s="32"/>
      <c r="F1073" s="33" t="s">
        <v>28</v>
      </c>
      <c r="G1073" s="33"/>
      <c r="H1073" s="16">
        <v>42412</v>
      </c>
      <c r="I1073" s="16">
        <v>42412</v>
      </c>
      <c r="J1073" s="18" t="s">
        <v>647</v>
      </c>
      <c r="K1073" s="18"/>
      <c r="L1073" s="30">
        <v>662</v>
      </c>
      <c r="M1073" s="30"/>
    </row>
    <row r="1074" spans="1:13" ht="45" customHeight="1">
      <c r="A1074" s="7" t="s">
        <v>1036</v>
      </c>
      <c r="B1074" s="31" t="s">
        <v>1054</v>
      </c>
      <c r="C1074" s="31"/>
      <c r="D1074" s="32">
        <f t="shared" si="17"/>
        <v>1</v>
      </c>
      <c r="E1074" s="32"/>
      <c r="F1074" s="33" t="s">
        <v>28</v>
      </c>
      <c r="G1074" s="33"/>
      <c r="H1074" s="16">
        <v>42431</v>
      </c>
      <c r="I1074" s="16">
        <v>42431</v>
      </c>
      <c r="J1074" s="18" t="s">
        <v>647</v>
      </c>
      <c r="K1074" s="18"/>
      <c r="L1074" s="30">
        <v>376</v>
      </c>
      <c r="M1074" s="30"/>
    </row>
    <row r="1075" spans="1:13" ht="45" customHeight="1">
      <c r="A1075" s="7" t="s">
        <v>1036</v>
      </c>
      <c r="B1075" s="31" t="s">
        <v>1049</v>
      </c>
      <c r="C1075" s="31"/>
      <c r="D1075" s="32">
        <f t="shared" si="17"/>
        <v>1</v>
      </c>
      <c r="E1075" s="32"/>
      <c r="F1075" s="33" t="s">
        <v>28</v>
      </c>
      <c r="G1075" s="33"/>
      <c r="H1075" s="16">
        <v>42459</v>
      </c>
      <c r="I1075" s="16">
        <v>42459</v>
      </c>
      <c r="J1075" s="18" t="s">
        <v>647</v>
      </c>
      <c r="K1075" s="18"/>
      <c r="L1075" s="30">
        <v>185</v>
      </c>
      <c r="M1075" s="30"/>
    </row>
    <row r="1076" spans="1:13" ht="45" customHeight="1">
      <c r="A1076" s="7" t="s">
        <v>1036</v>
      </c>
      <c r="B1076" s="31" t="s">
        <v>1051</v>
      </c>
      <c r="C1076" s="31"/>
      <c r="D1076" s="32">
        <f t="shared" si="17"/>
        <v>1</v>
      </c>
      <c r="E1076" s="32"/>
      <c r="F1076" s="33" t="s">
        <v>28</v>
      </c>
      <c r="G1076" s="33"/>
      <c r="H1076" s="16">
        <v>42431</v>
      </c>
      <c r="I1076" s="16">
        <v>42431</v>
      </c>
      <c r="J1076" s="18" t="s">
        <v>647</v>
      </c>
      <c r="K1076" s="18"/>
      <c r="L1076" s="30">
        <v>485</v>
      </c>
      <c r="M1076" s="30"/>
    </row>
    <row r="1077" spans="1:13" ht="45" customHeight="1">
      <c r="A1077" s="7" t="s">
        <v>1036</v>
      </c>
      <c r="B1077" s="31" t="s">
        <v>1052</v>
      </c>
      <c r="C1077" s="31"/>
      <c r="D1077" s="32">
        <f t="shared" si="17"/>
        <v>1</v>
      </c>
      <c r="E1077" s="32"/>
      <c r="F1077" s="33" t="s">
        <v>28</v>
      </c>
      <c r="G1077" s="33"/>
      <c r="H1077" s="16">
        <v>42433</v>
      </c>
      <c r="I1077" s="16">
        <v>42433</v>
      </c>
      <c r="J1077" s="18" t="s">
        <v>647</v>
      </c>
      <c r="K1077" s="18"/>
      <c r="L1077" s="30">
        <v>229</v>
      </c>
      <c r="M1077" s="30"/>
    </row>
    <row r="1078" spans="1:13" ht="45" customHeight="1">
      <c r="A1078" s="7" t="s">
        <v>1036</v>
      </c>
      <c r="B1078" s="31" t="s">
        <v>1055</v>
      </c>
      <c r="C1078" s="31"/>
      <c r="D1078" s="32">
        <f t="shared" si="17"/>
        <v>1</v>
      </c>
      <c r="E1078" s="32"/>
      <c r="F1078" s="33" t="s">
        <v>28</v>
      </c>
      <c r="G1078" s="33"/>
      <c r="H1078" s="16">
        <v>42437</v>
      </c>
      <c r="I1078" s="16">
        <v>42437</v>
      </c>
      <c r="J1078" s="18" t="s">
        <v>647</v>
      </c>
      <c r="K1078" s="18"/>
      <c r="L1078" s="30">
        <v>901</v>
      </c>
      <c r="M1078" s="30"/>
    </row>
    <row r="1079" spans="1:13" ht="45" customHeight="1">
      <c r="A1079" s="7" t="s">
        <v>1036</v>
      </c>
      <c r="B1079" s="31" t="s">
        <v>1053</v>
      </c>
      <c r="C1079" s="31"/>
      <c r="D1079" s="32">
        <f t="shared" si="17"/>
        <v>1</v>
      </c>
      <c r="E1079" s="32"/>
      <c r="F1079" s="33" t="s">
        <v>28</v>
      </c>
      <c r="G1079" s="33"/>
      <c r="H1079" s="16">
        <v>42412</v>
      </c>
      <c r="I1079" s="16">
        <v>42412</v>
      </c>
      <c r="J1079" s="18" t="s">
        <v>647</v>
      </c>
      <c r="K1079" s="18"/>
      <c r="L1079" s="30">
        <v>229</v>
      </c>
      <c r="M1079" s="30"/>
    </row>
    <row r="1080" spans="1:13" ht="45" customHeight="1">
      <c r="A1080" s="7" t="s">
        <v>1036</v>
      </c>
      <c r="B1080" s="31" t="s">
        <v>1054</v>
      </c>
      <c r="C1080" s="31"/>
      <c r="D1080" s="32">
        <f t="shared" si="17"/>
        <v>1</v>
      </c>
      <c r="E1080" s="32"/>
      <c r="F1080" s="33" t="s">
        <v>28</v>
      </c>
      <c r="G1080" s="33"/>
      <c r="H1080" s="16">
        <v>42431</v>
      </c>
      <c r="I1080" s="16">
        <v>42431</v>
      </c>
      <c r="J1080" s="18" t="s">
        <v>647</v>
      </c>
      <c r="K1080" s="18"/>
      <c r="L1080" s="30">
        <v>229</v>
      </c>
      <c r="M1080" s="30"/>
    </row>
    <row r="1081" spans="1:13" ht="45" customHeight="1">
      <c r="A1081" s="7" t="s">
        <v>1036</v>
      </c>
      <c r="B1081" s="31" t="s">
        <v>1056</v>
      </c>
      <c r="C1081" s="31"/>
      <c r="D1081" s="32">
        <f t="shared" si="17"/>
        <v>1</v>
      </c>
      <c r="E1081" s="32"/>
      <c r="F1081" s="33" t="s">
        <v>28</v>
      </c>
      <c r="G1081" s="33"/>
      <c r="H1081" s="16">
        <v>42443</v>
      </c>
      <c r="I1081" s="16">
        <v>42445</v>
      </c>
      <c r="J1081" s="18" t="s">
        <v>647</v>
      </c>
      <c r="K1081" s="18"/>
      <c r="L1081" s="30">
        <v>1581</v>
      </c>
      <c r="M1081" s="30"/>
    </row>
    <row r="1082" spans="1:13" ht="45" customHeight="1">
      <c r="A1082" s="7" t="s">
        <v>1036</v>
      </c>
      <c r="B1082" s="31" t="s">
        <v>1056</v>
      </c>
      <c r="C1082" s="31"/>
      <c r="D1082" s="32">
        <f t="shared" si="17"/>
        <v>1</v>
      </c>
      <c r="E1082" s="32"/>
      <c r="F1082" s="33" t="s">
        <v>28</v>
      </c>
      <c r="G1082" s="33"/>
      <c r="H1082" s="16">
        <v>42443</v>
      </c>
      <c r="I1082" s="16">
        <v>42445</v>
      </c>
      <c r="J1082" s="18" t="s">
        <v>647</v>
      </c>
      <c r="K1082" s="18"/>
      <c r="L1082" s="30">
        <v>1881</v>
      </c>
      <c r="M1082" s="30"/>
    </row>
    <row r="1083" spans="1:13" ht="45" customHeight="1">
      <c r="A1083" s="7" t="s">
        <v>1036</v>
      </c>
      <c r="B1083" s="31" t="s">
        <v>13</v>
      </c>
      <c r="C1083" s="31"/>
      <c r="D1083" s="32">
        <f t="shared" si="17"/>
        <v>1</v>
      </c>
      <c r="E1083" s="32"/>
      <c r="F1083" s="33" t="s">
        <v>14</v>
      </c>
      <c r="G1083" s="33"/>
      <c r="H1083" s="16">
        <v>42443</v>
      </c>
      <c r="I1083" s="16">
        <v>42443</v>
      </c>
      <c r="J1083" s="18" t="s">
        <v>647</v>
      </c>
      <c r="K1083" s="18"/>
      <c r="L1083" s="30">
        <v>160</v>
      </c>
      <c r="M1083" s="30"/>
    </row>
    <row r="1084" spans="1:13" ht="45" customHeight="1">
      <c r="A1084" s="7" t="s">
        <v>1036</v>
      </c>
      <c r="B1084" s="31" t="s">
        <v>1057</v>
      </c>
      <c r="C1084" s="31"/>
      <c r="D1084" s="32">
        <f t="shared" si="17"/>
        <v>1</v>
      </c>
      <c r="E1084" s="32"/>
      <c r="F1084" s="33" t="s">
        <v>28</v>
      </c>
      <c r="G1084" s="33"/>
      <c r="H1084" s="16">
        <v>42471</v>
      </c>
      <c r="I1084" s="16">
        <v>42471</v>
      </c>
      <c r="J1084" s="18" t="s">
        <v>647</v>
      </c>
      <c r="K1084" s="18"/>
      <c r="L1084" s="30">
        <v>748</v>
      </c>
      <c r="M1084" s="30"/>
    </row>
    <row r="1085" spans="1:13" ht="45" customHeight="1">
      <c r="A1085" s="7" t="s">
        <v>1036</v>
      </c>
      <c r="B1085" s="31" t="s">
        <v>1058</v>
      </c>
      <c r="C1085" s="31"/>
      <c r="D1085" s="32">
        <f t="shared" si="17"/>
        <v>1</v>
      </c>
      <c r="E1085" s="32"/>
      <c r="F1085" s="33" t="s">
        <v>28</v>
      </c>
      <c r="G1085" s="33"/>
      <c r="H1085" s="16">
        <v>42467</v>
      </c>
      <c r="I1085" s="16">
        <v>42467</v>
      </c>
      <c r="J1085" s="18" t="s">
        <v>647</v>
      </c>
      <c r="K1085" s="18"/>
      <c r="L1085" s="30">
        <v>688.13</v>
      </c>
      <c r="M1085" s="30"/>
    </row>
    <row r="1086" spans="1:13" ht="45" customHeight="1">
      <c r="A1086" s="7" t="s">
        <v>1036</v>
      </c>
      <c r="B1086" s="31" t="s">
        <v>1057</v>
      </c>
      <c r="C1086" s="31"/>
      <c r="D1086" s="32">
        <f t="shared" si="17"/>
        <v>1</v>
      </c>
      <c r="E1086" s="32"/>
      <c r="F1086" s="33" t="s">
        <v>28</v>
      </c>
      <c r="G1086" s="33"/>
      <c r="H1086" s="16">
        <v>42471</v>
      </c>
      <c r="I1086" s="16">
        <v>42471</v>
      </c>
      <c r="J1086" s="18" t="s">
        <v>647</v>
      </c>
      <c r="K1086" s="18"/>
      <c r="L1086" s="30">
        <v>162</v>
      </c>
      <c r="M1086" s="30"/>
    </row>
    <row r="1087" spans="1:13" ht="45" customHeight="1">
      <c r="A1087" s="7" t="s">
        <v>1036</v>
      </c>
      <c r="B1087" s="31" t="s">
        <v>1058</v>
      </c>
      <c r="C1087" s="31"/>
      <c r="D1087" s="32">
        <f t="shared" si="17"/>
        <v>1</v>
      </c>
      <c r="E1087" s="32"/>
      <c r="F1087" s="33" t="s">
        <v>28</v>
      </c>
      <c r="G1087" s="33"/>
      <c r="H1087" s="16">
        <v>42467</v>
      </c>
      <c r="I1087" s="16">
        <v>42467</v>
      </c>
      <c r="J1087" s="18" t="s">
        <v>647</v>
      </c>
      <c r="K1087" s="18"/>
      <c r="L1087" s="30">
        <v>604</v>
      </c>
      <c r="M1087" s="30"/>
    </row>
    <row r="1088" spans="1:13" ht="45" customHeight="1">
      <c r="A1088" s="7" t="s">
        <v>1036</v>
      </c>
      <c r="B1088" s="31" t="s">
        <v>1059</v>
      </c>
      <c r="C1088" s="31"/>
      <c r="D1088" s="32">
        <f t="shared" si="17"/>
        <v>1</v>
      </c>
      <c r="E1088" s="32"/>
      <c r="F1088" s="33" t="s">
        <v>11</v>
      </c>
      <c r="G1088" s="33"/>
      <c r="H1088" s="16">
        <v>42423</v>
      </c>
      <c r="I1088" s="16">
        <v>42425</v>
      </c>
      <c r="J1088" s="18" t="s">
        <v>647</v>
      </c>
      <c r="K1088" s="18"/>
      <c r="L1088" s="30">
        <v>6720</v>
      </c>
      <c r="M1088" s="30"/>
    </row>
    <row r="1089" spans="1:13" ht="45" customHeight="1">
      <c r="A1089" s="7" t="s">
        <v>1036</v>
      </c>
      <c r="B1089" s="31" t="s">
        <v>1060</v>
      </c>
      <c r="C1089" s="31"/>
      <c r="D1089" s="32">
        <f t="shared" si="17"/>
        <v>1</v>
      </c>
      <c r="E1089" s="32"/>
      <c r="F1089" s="33" t="s">
        <v>28</v>
      </c>
      <c r="G1089" s="33"/>
      <c r="H1089" s="16">
        <v>42416</v>
      </c>
      <c r="I1089" s="16">
        <v>42416</v>
      </c>
      <c r="J1089" s="18" t="s">
        <v>647</v>
      </c>
      <c r="K1089" s="18"/>
      <c r="L1089" s="30">
        <v>188</v>
      </c>
      <c r="M1089" s="30"/>
    </row>
    <row r="1090" spans="1:13" ht="45" customHeight="1">
      <c r="A1090" s="7" t="s">
        <v>1036</v>
      </c>
      <c r="B1090" s="31" t="s">
        <v>744</v>
      </c>
      <c r="C1090" s="31"/>
      <c r="D1090" s="32">
        <f t="shared" si="17"/>
        <v>1</v>
      </c>
      <c r="E1090" s="32"/>
      <c r="F1090" s="33" t="s">
        <v>28</v>
      </c>
      <c r="G1090" s="33"/>
      <c r="H1090" s="16">
        <v>42429</v>
      </c>
      <c r="I1090" s="16">
        <v>42429</v>
      </c>
      <c r="J1090" s="18" t="s">
        <v>647</v>
      </c>
      <c r="K1090" s="18"/>
      <c r="L1090" s="30">
        <v>188</v>
      </c>
      <c r="M1090" s="30"/>
    </row>
    <row r="1091" spans="1:13" ht="45" customHeight="1">
      <c r="A1091" s="7" t="s">
        <v>1036</v>
      </c>
      <c r="B1091" s="31" t="s">
        <v>1061</v>
      </c>
      <c r="C1091" s="31"/>
      <c r="D1091" s="32">
        <f t="shared" si="17"/>
        <v>1</v>
      </c>
      <c r="E1091" s="32"/>
      <c r="F1091" s="33" t="s">
        <v>28</v>
      </c>
      <c r="G1091" s="33"/>
      <c r="H1091" s="16">
        <v>42439</v>
      </c>
      <c r="I1091" s="16">
        <v>42439</v>
      </c>
      <c r="J1091" s="18" t="s">
        <v>647</v>
      </c>
      <c r="K1091" s="18"/>
      <c r="L1091" s="30">
        <v>564</v>
      </c>
      <c r="M1091" s="30"/>
    </row>
    <row r="1092" spans="1:13" ht="45" customHeight="1">
      <c r="A1092" s="7" t="s">
        <v>1036</v>
      </c>
      <c r="B1092" s="31" t="s">
        <v>1061</v>
      </c>
      <c r="C1092" s="31"/>
      <c r="D1092" s="32">
        <f t="shared" si="17"/>
        <v>1</v>
      </c>
      <c r="E1092" s="32"/>
      <c r="F1092" s="33" t="s">
        <v>28</v>
      </c>
      <c r="G1092" s="33"/>
      <c r="H1092" s="16">
        <v>42439</v>
      </c>
      <c r="I1092" s="16">
        <v>42439</v>
      </c>
      <c r="J1092" s="18" t="s">
        <v>647</v>
      </c>
      <c r="K1092" s="18"/>
      <c r="L1092" s="30">
        <v>229</v>
      </c>
      <c r="M1092" s="30"/>
    </row>
    <row r="1093" spans="1:13" ht="45" customHeight="1">
      <c r="A1093" s="7" t="s">
        <v>1036</v>
      </c>
      <c r="B1093" s="31" t="s">
        <v>744</v>
      </c>
      <c r="C1093" s="31"/>
      <c r="D1093" s="32">
        <f t="shared" si="17"/>
        <v>1</v>
      </c>
      <c r="E1093" s="32"/>
      <c r="F1093" s="33" t="s">
        <v>28</v>
      </c>
      <c r="G1093" s="33"/>
      <c r="H1093" s="16">
        <v>42429</v>
      </c>
      <c r="I1093" s="16">
        <v>42429</v>
      </c>
      <c r="J1093" s="18" t="s">
        <v>647</v>
      </c>
      <c r="K1093" s="18"/>
      <c r="L1093" s="30">
        <v>521</v>
      </c>
      <c r="M1093" s="30"/>
    </row>
    <row r="1094" spans="1:13" ht="45" customHeight="1">
      <c r="A1094" s="7" t="s">
        <v>1036</v>
      </c>
      <c r="B1094" s="31" t="s">
        <v>1060</v>
      </c>
      <c r="C1094" s="31"/>
      <c r="D1094" s="32">
        <f t="shared" si="17"/>
        <v>1</v>
      </c>
      <c r="E1094" s="32"/>
      <c r="F1094" s="33" t="s">
        <v>28</v>
      </c>
      <c r="G1094" s="33"/>
      <c r="H1094" s="16">
        <v>42416</v>
      </c>
      <c r="I1094" s="16">
        <v>42416</v>
      </c>
      <c r="J1094" s="18" t="s">
        <v>647</v>
      </c>
      <c r="K1094" s="18"/>
      <c r="L1094" s="30">
        <v>300.01</v>
      </c>
      <c r="M1094" s="30"/>
    </row>
    <row r="1095" spans="1:13" ht="45" customHeight="1">
      <c r="A1095" s="7" t="s">
        <v>1036</v>
      </c>
      <c r="B1095" s="31" t="s">
        <v>1062</v>
      </c>
      <c r="C1095" s="31"/>
      <c r="D1095" s="32">
        <f t="shared" si="17"/>
        <v>1</v>
      </c>
      <c r="E1095" s="32"/>
      <c r="F1095" s="33" t="s">
        <v>28</v>
      </c>
      <c r="G1095" s="33"/>
      <c r="H1095" s="16">
        <v>42474</v>
      </c>
      <c r="I1095" s="16">
        <v>42474</v>
      </c>
      <c r="J1095" s="18" t="s">
        <v>647</v>
      </c>
      <c r="K1095" s="18"/>
      <c r="L1095" s="30">
        <v>306</v>
      </c>
      <c r="M1095" s="30"/>
    </row>
    <row r="1096" spans="1:13" ht="45" customHeight="1">
      <c r="A1096" s="7" t="s">
        <v>1036</v>
      </c>
      <c r="B1096" s="31" t="s">
        <v>13</v>
      </c>
      <c r="C1096" s="31"/>
      <c r="D1096" s="32">
        <f t="shared" si="17"/>
        <v>1</v>
      </c>
      <c r="E1096" s="32"/>
      <c r="F1096" s="33" t="s">
        <v>14</v>
      </c>
      <c r="G1096" s="33"/>
      <c r="H1096" s="16">
        <v>42474</v>
      </c>
      <c r="I1096" s="16">
        <v>42474</v>
      </c>
      <c r="J1096" s="18" t="s">
        <v>647</v>
      </c>
      <c r="K1096" s="18"/>
      <c r="L1096" s="30">
        <v>70</v>
      </c>
      <c r="M1096" s="30"/>
    </row>
    <row r="1097" spans="1:13" ht="45" customHeight="1">
      <c r="A1097" s="7" t="s">
        <v>1036</v>
      </c>
      <c r="B1097" s="31" t="s">
        <v>1063</v>
      </c>
      <c r="C1097" s="31"/>
      <c r="D1097" s="32">
        <f t="shared" si="17"/>
        <v>1</v>
      </c>
      <c r="E1097" s="32"/>
      <c r="F1097" s="33" t="s">
        <v>28</v>
      </c>
      <c r="G1097" s="33"/>
      <c r="H1097" s="16">
        <v>42488</v>
      </c>
      <c r="I1097" s="16">
        <v>42488</v>
      </c>
      <c r="J1097" s="18" t="s">
        <v>647</v>
      </c>
      <c r="K1097" s="18"/>
      <c r="L1097" s="30">
        <v>679.84</v>
      </c>
      <c r="M1097" s="30"/>
    </row>
    <row r="1098" spans="1:13" ht="45" customHeight="1">
      <c r="A1098" s="7" t="s">
        <v>1036</v>
      </c>
      <c r="B1098" s="31" t="s">
        <v>1064</v>
      </c>
      <c r="C1098" s="31"/>
      <c r="D1098" s="32">
        <f t="shared" si="17"/>
        <v>1</v>
      </c>
      <c r="E1098" s="32"/>
      <c r="F1098" s="33" t="s">
        <v>28</v>
      </c>
      <c r="G1098" s="33"/>
      <c r="H1098" s="16">
        <v>42506</v>
      </c>
      <c r="I1098" s="16">
        <v>42506</v>
      </c>
      <c r="J1098" s="18" t="s">
        <v>647</v>
      </c>
      <c r="K1098" s="18"/>
      <c r="L1098" s="30">
        <v>647</v>
      </c>
      <c r="M1098" s="30"/>
    </row>
    <row r="1099" spans="1:13" ht="45" customHeight="1">
      <c r="A1099" s="7" t="s">
        <v>1036</v>
      </c>
      <c r="B1099" s="31" t="s">
        <v>1065</v>
      </c>
      <c r="C1099" s="31"/>
      <c r="D1099" s="32">
        <f t="shared" si="17"/>
        <v>1</v>
      </c>
      <c r="E1099" s="32"/>
      <c r="F1099" s="33" t="s">
        <v>28</v>
      </c>
      <c r="G1099" s="33"/>
      <c r="H1099" s="16">
        <v>42530</v>
      </c>
      <c r="I1099" s="16">
        <v>42530</v>
      </c>
      <c r="J1099" s="18" t="s">
        <v>647</v>
      </c>
      <c r="K1099" s="18"/>
      <c r="L1099" s="30">
        <v>639.72</v>
      </c>
      <c r="M1099" s="30"/>
    </row>
    <row r="1100" spans="1:13" ht="45" customHeight="1">
      <c r="A1100" s="7" t="s">
        <v>1036</v>
      </c>
      <c r="B1100" s="31" t="s">
        <v>1063</v>
      </c>
      <c r="C1100" s="31"/>
      <c r="D1100" s="32">
        <f t="shared" si="17"/>
        <v>1</v>
      </c>
      <c r="E1100" s="32"/>
      <c r="F1100" s="33" t="s">
        <v>28</v>
      </c>
      <c r="G1100" s="33"/>
      <c r="H1100" s="16">
        <v>42488</v>
      </c>
      <c r="I1100" s="16">
        <v>42488</v>
      </c>
      <c r="J1100" s="18" t="s">
        <v>647</v>
      </c>
      <c r="K1100" s="18"/>
      <c r="L1100" s="30">
        <v>210</v>
      </c>
      <c r="M1100" s="30"/>
    </row>
    <row r="1101" spans="1:13" ht="45" customHeight="1">
      <c r="A1101" s="7" t="s">
        <v>1036</v>
      </c>
      <c r="B1101" s="31" t="s">
        <v>1064</v>
      </c>
      <c r="C1101" s="31"/>
      <c r="D1101" s="32">
        <f t="shared" ref="D1101:D1164" si="18">C1101+1</f>
        <v>1</v>
      </c>
      <c r="E1101" s="32"/>
      <c r="F1101" s="33" t="s">
        <v>28</v>
      </c>
      <c r="G1101" s="33"/>
      <c r="H1101" s="16">
        <v>42506</v>
      </c>
      <c r="I1101" s="16">
        <v>42506</v>
      </c>
      <c r="J1101" s="18" t="s">
        <v>647</v>
      </c>
      <c r="K1101" s="18"/>
      <c r="L1101" s="30">
        <v>549</v>
      </c>
      <c r="M1101" s="30"/>
    </row>
    <row r="1102" spans="1:13" ht="45" customHeight="1">
      <c r="A1102" s="7" t="s">
        <v>1036</v>
      </c>
      <c r="B1102" s="31" t="s">
        <v>1066</v>
      </c>
      <c r="C1102" s="31"/>
      <c r="D1102" s="32">
        <f t="shared" si="18"/>
        <v>1</v>
      </c>
      <c r="E1102" s="32"/>
      <c r="F1102" s="33" t="s">
        <v>28</v>
      </c>
      <c r="G1102" s="33"/>
      <c r="H1102" s="16">
        <v>42544</v>
      </c>
      <c r="I1102" s="16">
        <v>42544</v>
      </c>
      <c r="J1102" s="18" t="s">
        <v>647</v>
      </c>
      <c r="K1102" s="18"/>
      <c r="L1102" s="30">
        <v>688</v>
      </c>
      <c r="M1102" s="30"/>
    </row>
    <row r="1103" spans="1:13" ht="45" customHeight="1">
      <c r="A1103" s="7" t="s">
        <v>1036</v>
      </c>
      <c r="B1103" s="31" t="s">
        <v>1066</v>
      </c>
      <c r="C1103" s="31"/>
      <c r="D1103" s="32">
        <f t="shared" si="18"/>
        <v>1</v>
      </c>
      <c r="E1103" s="32"/>
      <c r="F1103" s="33" t="s">
        <v>28</v>
      </c>
      <c r="G1103" s="33"/>
      <c r="H1103" s="16">
        <v>42544</v>
      </c>
      <c r="I1103" s="16">
        <v>42544</v>
      </c>
      <c r="J1103" s="18" t="s">
        <v>647</v>
      </c>
      <c r="K1103" s="18"/>
      <c r="L1103" s="30">
        <v>608.97</v>
      </c>
      <c r="M1103" s="30"/>
    </row>
    <row r="1104" spans="1:13" ht="45" customHeight="1">
      <c r="A1104" s="7" t="s">
        <v>1036</v>
      </c>
      <c r="B1104" s="31" t="s">
        <v>1066</v>
      </c>
      <c r="C1104" s="31"/>
      <c r="D1104" s="32">
        <f t="shared" si="18"/>
        <v>1</v>
      </c>
      <c r="E1104" s="32"/>
      <c r="F1104" s="33" t="s">
        <v>28</v>
      </c>
      <c r="G1104" s="33"/>
      <c r="H1104" s="16">
        <v>42544</v>
      </c>
      <c r="I1104" s="16">
        <v>42544</v>
      </c>
      <c r="J1104" s="18" t="s">
        <v>647</v>
      </c>
      <c r="K1104" s="18"/>
      <c r="L1104" s="30">
        <v>229</v>
      </c>
      <c r="M1104" s="30"/>
    </row>
    <row r="1105" spans="1:13" ht="45" customHeight="1">
      <c r="A1105" s="7" t="s">
        <v>1036</v>
      </c>
      <c r="B1105" s="31" t="s">
        <v>1067</v>
      </c>
      <c r="C1105" s="31"/>
      <c r="D1105" s="32">
        <f t="shared" si="18"/>
        <v>1</v>
      </c>
      <c r="E1105" s="32"/>
      <c r="F1105" s="33" t="s">
        <v>28</v>
      </c>
      <c r="G1105" s="33"/>
      <c r="H1105" s="16">
        <v>42563</v>
      </c>
      <c r="I1105" s="16">
        <v>42563</v>
      </c>
      <c r="J1105" s="18" t="s">
        <v>647</v>
      </c>
      <c r="K1105" s="18"/>
      <c r="L1105" s="30">
        <v>457.3</v>
      </c>
      <c r="M1105" s="30"/>
    </row>
    <row r="1106" spans="1:13" ht="45" customHeight="1">
      <c r="A1106" s="7" t="s">
        <v>1036</v>
      </c>
      <c r="B1106" s="31" t="s">
        <v>1068</v>
      </c>
      <c r="C1106" s="31"/>
      <c r="D1106" s="32">
        <f t="shared" si="18"/>
        <v>1</v>
      </c>
      <c r="E1106" s="32"/>
      <c r="F1106" s="33" t="s">
        <v>28</v>
      </c>
      <c r="G1106" s="33"/>
      <c r="H1106" s="16">
        <v>42492</v>
      </c>
      <c r="I1106" s="16">
        <v>42493</v>
      </c>
      <c r="J1106" s="18" t="s">
        <v>647</v>
      </c>
      <c r="K1106" s="18"/>
      <c r="L1106" s="30">
        <v>688</v>
      </c>
      <c r="M1106" s="30"/>
    </row>
    <row r="1107" spans="1:13" ht="45" customHeight="1">
      <c r="A1107" s="7" t="s">
        <v>1036</v>
      </c>
      <c r="B1107" s="31" t="s">
        <v>1069</v>
      </c>
      <c r="C1107" s="31"/>
      <c r="D1107" s="32">
        <f t="shared" si="18"/>
        <v>1</v>
      </c>
      <c r="E1107" s="32"/>
      <c r="F1107" s="33" t="s">
        <v>28</v>
      </c>
      <c r="G1107" s="33"/>
      <c r="H1107" s="16">
        <v>42550</v>
      </c>
      <c r="I1107" s="16">
        <v>42550</v>
      </c>
      <c r="J1107" s="18" t="s">
        <v>647</v>
      </c>
      <c r="K1107" s="18"/>
      <c r="L1107" s="30">
        <v>364</v>
      </c>
      <c r="M1107" s="30"/>
    </row>
    <row r="1108" spans="1:13" ht="45" customHeight="1">
      <c r="A1108" s="7" t="s">
        <v>1036</v>
      </c>
      <c r="B1108" s="31" t="s">
        <v>1067</v>
      </c>
      <c r="C1108" s="31"/>
      <c r="D1108" s="32">
        <f t="shared" si="18"/>
        <v>1</v>
      </c>
      <c r="E1108" s="32"/>
      <c r="F1108" s="33" t="s">
        <v>28</v>
      </c>
      <c r="G1108" s="33"/>
      <c r="H1108" s="16">
        <v>42573</v>
      </c>
      <c r="I1108" s="16">
        <v>42573</v>
      </c>
      <c r="J1108" s="18" t="s">
        <v>647</v>
      </c>
      <c r="K1108" s="18"/>
      <c r="L1108" s="30">
        <v>477</v>
      </c>
      <c r="M1108" s="30"/>
    </row>
    <row r="1109" spans="1:13" ht="45" customHeight="1">
      <c r="A1109" s="7" t="s">
        <v>1036</v>
      </c>
      <c r="B1109" s="31" t="s">
        <v>1069</v>
      </c>
      <c r="C1109" s="31"/>
      <c r="D1109" s="32">
        <f t="shared" si="18"/>
        <v>1</v>
      </c>
      <c r="E1109" s="32"/>
      <c r="F1109" s="33" t="s">
        <v>28</v>
      </c>
      <c r="G1109" s="33"/>
      <c r="H1109" s="16">
        <v>42550</v>
      </c>
      <c r="I1109" s="16">
        <v>42550</v>
      </c>
      <c r="J1109" s="18" t="s">
        <v>647</v>
      </c>
      <c r="K1109" s="18"/>
      <c r="L1109" s="30">
        <v>229</v>
      </c>
      <c r="M1109" s="30"/>
    </row>
    <row r="1110" spans="1:13" ht="45" customHeight="1">
      <c r="A1110" s="7" t="s">
        <v>1036</v>
      </c>
      <c r="B1110" s="31" t="s">
        <v>1070</v>
      </c>
      <c r="C1110" s="31"/>
      <c r="D1110" s="32">
        <f t="shared" si="18"/>
        <v>1</v>
      </c>
      <c r="E1110" s="32"/>
      <c r="F1110" s="33" t="s">
        <v>28</v>
      </c>
      <c r="G1110" s="33"/>
      <c r="H1110" s="16">
        <v>42562</v>
      </c>
      <c r="I1110" s="16">
        <v>42562</v>
      </c>
      <c r="J1110" s="18" t="s">
        <v>647</v>
      </c>
      <c r="K1110" s="18"/>
      <c r="L1110" s="30">
        <v>594</v>
      </c>
      <c r="M1110" s="30"/>
    </row>
    <row r="1111" spans="1:13" ht="45" customHeight="1">
      <c r="A1111" s="7" t="s">
        <v>1036</v>
      </c>
      <c r="B1111" s="31" t="s">
        <v>1071</v>
      </c>
      <c r="C1111" s="31"/>
      <c r="D1111" s="32">
        <f t="shared" si="18"/>
        <v>1</v>
      </c>
      <c r="E1111" s="32"/>
      <c r="F1111" s="33" t="s">
        <v>28</v>
      </c>
      <c r="G1111" s="33"/>
      <c r="H1111" s="16">
        <v>42562</v>
      </c>
      <c r="I1111" s="16">
        <v>42562</v>
      </c>
      <c r="J1111" s="18" t="s">
        <v>647</v>
      </c>
      <c r="K1111" s="18"/>
      <c r="L1111" s="30">
        <v>590</v>
      </c>
      <c r="M1111" s="30"/>
    </row>
    <row r="1112" spans="1:13" ht="45" customHeight="1">
      <c r="A1112" s="7" t="s">
        <v>1036</v>
      </c>
      <c r="B1112" s="31" t="s">
        <v>1072</v>
      </c>
      <c r="C1112" s="31"/>
      <c r="D1112" s="32">
        <f t="shared" si="18"/>
        <v>1</v>
      </c>
      <c r="E1112" s="32"/>
      <c r="F1112" s="33" t="s">
        <v>28</v>
      </c>
      <c r="G1112" s="33"/>
      <c r="H1112" s="16">
        <v>42522</v>
      </c>
      <c r="I1112" s="16">
        <v>42552</v>
      </c>
      <c r="J1112" s="18" t="s">
        <v>647</v>
      </c>
      <c r="K1112" s="18"/>
      <c r="L1112" s="30">
        <v>538</v>
      </c>
      <c r="M1112" s="30"/>
    </row>
    <row r="1113" spans="1:13" ht="45" customHeight="1">
      <c r="A1113" s="7" t="s">
        <v>1036</v>
      </c>
      <c r="B1113" s="31" t="s">
        <v>1070</v>
      </c>
      <c r="C1113" s="31"/>
      <c r="D1113" s="32">
        <f t="shared" si="18"/>
        <v>1</v>
      </c>
      <c r="E1113" s="32"/>
      <c r="F1113" s="33" t="s">
        <v>28</v>
      </c>
      <c r="G1113" s="33"/>
      <c r="H1113" s="16">
        <v>42562</v>
      </c>
      <c r="I1113" s="16">
        <v>42562</v>
      </c>
      <c r="J1113" s="18" t="s">
        <v>647</v>
      </c>
      <c r="K1113" s="18"/>
      <c r="L1113" s="30">
        <v>128.01</v>
      </c>
      <c r="M1113" s="30"/>
    </row>
    <row r="1114" spans="1:13" ht="45" customHeight="1">
      <c r="A1114" s="7" t="s">
        <v>1036</v>
      </c>
      <c r="B1114" s="31" t="s">
        <v>1073</v>
      </c>
      <c r="C1114" s="31"/>
      <c r="D1114" s="32">
        <f t="shared" si="18"/>
        <v>1</v>
      </c>
      <c r="E1114" s="32"/>
      <c r="F1114" s="33" t="s">
        <v>179</v>
      </c>
      <c r="G1114" s="33"/>
      <c r="H1114" s="16">
        <v>42590</v>
      </c>
      <c r="I1114" s="16">
        <v>42590</v>
      </c>
      <c r="J1114" s="18" t="s">
        <v>647</v>
      </c>
      <c r="K1114" s="18"/>
      <c r="L1114" s="30">
        <v>608</v>
      </c>
      <c r="M1114" s="30"/>
    </row>
    <row r="1115" spans="1:13" ht="45" customHeight="1">
      <c r="A1115" s="7" t="s">
        <v>1036</v>
      </c>
      <c r="B1115" s="31" t="s">
        <v>1073</v>
      </c>
      <c r="C1115" s="31"/>
      <c r="D1115" s="32">
        <f t="shared" si="18"/>
        <v>1</v>
      </c>
      <c r="E1115" s="32"/>
      <c r="F1115" s="33" t="s">
        <v>179</v>
      </c>
      <c r="G1115" s="33"/>
      <c r="H1115" s="16">
        <v>42638</v>
      </c>
      <c r="I1115" s="16">
        <v>42638</v>
      </c>
      <c r="J1115" s="18" t="s">
        <v>647</v>
      </c>
      <c r="K1115" s="18"/>
      <c r="L1115" s="30">
        <v>520.78</v>
      </c>
      <c r="M1115" s="30"/>
    </row>
    <row r="1116" spans="1:13" ht="45" customHeight="1">
      <c r="A1116" s="7" t="s">
        <v>1036</v>
      </c>
      <c r="B1116" s="31" t="s">
        <v>1074</v>
      </c>
      <c r="C1116" s="31"/>
      <c r="D1116" s="32">
        <f t="shared" si="18"/>
        <v>1</v>
      </c>
      <c r="E1116" s="32"/>
      <c r="F1116" s="33" t="s">
        <v>28</v>
      </c>
      <c r="G1116" s="33"/>
      <c r="H1116" s="16">
        <v>42580</v>
      </c>
      <c r="I1116" s="16">
        <v>42580</v>
      </c>
      <c r="J1116" s="18" t="s">
        <v>647</v>
      </c>
      <c r="K1116" s="18"/>
      <c r="L1116" s="30">
        <v>172</v>
      </c>
      <c r="M1116" s="30"/>
    </row>
    <row r="1117" spans="1:13" ht="45" customHeight="1">
      <c r="A1117" s="7" t="s">
        <v>1036</v>
      </c>
      <c r="B1117" s="31" t="s">
        <v>1075</v>
      </c>
      <c r="C1117" s="31"/>
      <c r="D1117" s="32">
        <f t="shared" si="18"/>
        <v>1</v>
      </c>
      <c r="E1117" s="32"/>
      <c r="F1117" s="33" t="s">
        <v>28</v>
      </c>
      <c r="G1117" s="33"/>
      <c r="H1117" s="16">
        <v>42607</v>
      </c>
      <c r="I1117" s="16">
        <v>42608</v>
      </c>
      <c r="J1117" s="18" t="s">
        <v>647</v>
      </c>
      <c r="K1117" s="18"/>
      <c r="L1117" s="30">
        <v>712</v>
      </c>
      <c r="M1117" s="30"/>
    </row>
    <row r="1118" spans="1:13" ht="45" customHeight="1">
      <c r="A1118" s="7" t="s">
        <v>1036</v>
      </c>
      <c r="B1118" s="31" t="s">
        <v>1075</v>
      </c>
      <c r="C1118" s="31"/>
      <c r="D1118" s="32">
        <f t="shared" si="18"/>
        <v>1</v>
      </c>
      <c r="E1118" s="32"/>
      <c r="F1118" s="33" t="s">
        <v>28</v>
      </c>
      <c r="G1118" s="33"/>
      <c r="H1118" s="16">
        <v>42607</v>
      </c>
      <c r="I1118" s="16">
        <v>42608</v>
      </c>
      <c r="J1118" s="18" t="s">
        <v>647</v>
      </c>
      <c r="K1118" s="18"/>
      <c r="L1118" s="30">
        <v>292</v>
      </c>
      <c r="M1118" s="30"/>
    </row>
    <row r="1119" spans="1:13" ht="45" customHeight="1">
      <c r="A1119" s="7" t="s">
        <v>1036</v>
      </c>
      <c r="B1119" s="31" t="s">
        <v>1074</v>
      </c>
      <c r="C1119" s="31"/>
      <c r="D1119" s="32">
        <f t="shared" si="18"/>
        <v>1</v>
      </c>
      <c r="E1119" s="32"/>
      <c r="F1119" s="33" t="s">
        <v>28</v>
      </c>
      <c r="G1119" s="33"/>
      <c r="H1119" s="16">
        <v>42580</v>
      </c>
      <c r="I1119" s="16">
        <v>42580</v>
      </c>
      <c r="J1119" s="18" t="s">
        <v>647</v>
      </c>
      <c r="K1119" s="18"/>
      <c r="L1119" s="30">
        <v>220</v>
      </c>
      <c r="M1119" s="30"/>
    </row>
    <row r="1120" spans="1:13" ht="45" customHeight="1">
      <c r="A1120" s="7" t="s">
        <v>1036</v>
      </c>
      <c r="B1120" s="31" t="s">
        <v>1076</v>
      </c>
      <c r="C1120" s="31"/>
      <c r="D1120" s="32">
        <f t="shared" si="18"/>
        <v>1</v>
      </c>
      <c r="E1120" s="32"/>
      <c r="F1120" s="33" t="s">
        <v>28</v>
      </c>
      <c r="G1120" s="33"/>
      <c r="H1120" s="16">
        <v>42618</v>
      </c>
      <c r="I1120" s="16">
        <v>42618</v>
      </c>
      <c r="J1120" s="18" t="s">
        <v>647</v>
      </c>
      <c r="K1120" s="18"/>
      <c r="L1120" s="30">
        <v>1441</v>
      </c>
      <c r="M1120" s="30"/>
    </row>
    <row r="1121" spans="1:13" ht="45" customHeight="1">
      <c r="A1121" s="7" t="s">
        <v>1036</v>
      </c>
      <c r="B1121" s="31" t="s">
        <v>1077</v>
      </c>
      <c r="C1121" s="31"/>
      <c r="D1121" s="32">
        <f t="shared" si="18"/>
        <v>1</v>
      </c>
      <c r="E1121" s="32"/>
      <c r="F1121" s="33" t="s">
        <v>28</v>
      </c>
      <c r="G1121" s="33"/>
      <c r="H1121" s="16">
        <v>42633</v>
      </c>
      <c r="I1121" s="16">
        <v>42633</v>
      </c>
      <c r="J1121" s="18" t="s">
        <v>647</v>
      </c>
      <c r="K1121" s="18"/>
      <c r="L1121" s="30">
        <v>705</v>
      </c>
      <c r="M1121" s="30"/>
    </row>
    <row r="1122" spans="1:13" ht="45" customHeight="1">
      <c r="A1122" s="7" t="s">
        <v>1036</v>
      </c>
      <c r="B1122" s="31" t="s">
        <v>1078</v>
      </c>
      <c r="C1122" s="31"/>
      <c r="D1122" s="32">
        <f t="shared" si="18"/>
        <v>1</v>
      </c>
      <c r="E1122" s="32"/>
      <c r="F1122" s="33" t="s">
        <v>28</v>
      </c>
      <c r="G1122" s="33"/>
      <c r="H1122" s="16">
        <v>42649</v>
      </c>
      <c r="I1122" s="16">
        <v>42649</v>
      </c>
      <c r="J1122" s="18" t="s">
        <v>647</v>
      </c>
      <c r="K1122" s="18"/>
      <c r="L1122" s="30">
        <v>648</v>
      </c>
      <c r="M1122" s="30"/>
    </row>
    <row r="1123" spans="1:13" ht="45" customHeight="1">
      <c r="A1123" s="7" t="s">
        <v>1036</v>
      </c>
      <c r="B1123" s="31" t="s">
        <v>1079</v>
      </c>
      <c r="C1123" s="31"/>
      <c r="D1123" s="32">
        <f t="shared" si="18"/>
        <v>1</v>
      </c>
      <c r="E1123" s="32"/>
      <c r="F1123" s="33" t="s">
        <v>28</v>
      </c>
      <c r="G1123" s="33"/>
      <c r="H1123" s="16">
        <v>42602</v>
      </c>
      <c r="I1123" s="16">
        <v>42602</v>
      </c>
      <c r="J1123" s="18" t="s">
        <v>647</v>
      </c>
      <c r="K1123" s="18"/>
      <c r="L1123" s="30">
        <v>603.09</v>
      </c>
      <c r="M1123" s="30"/>
    </row>
    <row r="1124" spans="1:13" ht="45" customHeight="1">
      <c r="A1124" s="7" t="s">
        <v>1036</v>
      </c>
      <c r="B1124" s="31" t="s">
        <v>1080</v>
      </c>
      <c r="C1124" s="31"/>
      <c r="D1124" s="32">
        <f t="shared" si="18"/>
        <v>1</v>
      </c>
      <c r="E1124" s="32"/>
      <c r="F1124" s="33" t="s">
        <v>28</v>
      </c>
      <c r="G1124" s="33"/>
      <c r="H1124" s="16">
        <v>42576</v>
      </c>
      <c r="I1124" s="16">
        <v>42576</v>
      </c>
      <c r="J1124" s="18" t="s">
        <v>647</v>
      </c>
      <c r="K1124" s="18"/>
      <c r="L1124" s="30">
        <v>588.20000000000005</v>
      </c>
      <c r="M1124" s="30"/>
    </row>
    <row r="1125" spans="1:13" ht="45" customHeight="1">
      <c r="A1125" s="7" t="s">
        <v>1036</v>
      </c>
      <c r="B1125" s="31" t="s">
        <v>1076</v>
      </c>
      <c r="C1125" s="31"/>
      <c r="D1125" s="32">
        <f t="shared" si="18"/>
        <v>1</v>
      </c>
      <c r="E1125" s="32"/>
      <c r="F1125" s="33" t="s">
        <v>28</v>
      </c>
      <c r="G1125" s="33"/>
      <c r="H1125" s="16">
        <v>42618</v>
      </c>
      <c r="I1125" s="16">
        <v>42618</v>
      </c>
      <c r="J1125" s="18" t="s">
        <v>647</v>
      </c>
      <c r="K1125" s="18"/>
      <c r="L1125" s="30">
        <v>1145</v>
      </c>
      <c r="M1125" s="30"/>
    </row>
    <row r="1126" spans="1:13" ht="45" customHeight="1">
      <c r="A1126" s="7" t="s">
        <v>1036</v>
      </c>
      <c r="B1126" s="31" t="s">
        <v>1077</v>
      </c>
      <c r="C1126" s="31"/>
      <c r="D1126" s="32">
        <f t="shared" si="18"/>
        <v>1</v>
      </c>
      <c r="E1126" s="32"/>
      <c r="F1126" s="33" t="s">
        <v>28</v>
      </c>
      <c r="G1126" s="33"/>
      <c r="H1126" s="16">
        <v>42633</v>
      </c>
      <c r="I1126" s="16">
        <v>42633</v>
      </c>
      <c r="J1126" s="18" t="s">
        <v>647</v>
      </c>
      <c r="K1126" s="18"/>
      <c r="L1126" s="30">
        <v>669</v>
      </c>
      <c r="M1126" s="30"/>
    </row>
    <row r="1127" spans="1:13" ht="45" customHeight="1">
      <c r="A1127" s="7" t="s">
        <v>1036</v>
      </c>
      <c r="B1127" s="31" t="s">
        <v>1078</v>
      </c>
      <c r="C1127" s="31"/>
      <c r="D1127" s="32">
        <f t="shared" si="18"/>
        <v>1</v>
      </c>
      <c r="E1127" s="32"/>
      <c r="F1127" s="33" t="s">
        <v>28</v>
      </c>
      <c r="G1127" s="33"/>
      <c r="H1127" s="16">
        <v>42649</v>
      </c>
      <c r="I1127" s="16">
        <v>42649</v>
      </c>
      <c r="J1127" s="18" t="s">
        <v>647</v>
      </c>
      <c r="K1127" s="18"/>
      <c r="L1127" s="30">
        <v>584</v>
      </c>
      <c r="M1127" s="30"/>
    </row>
    <row r="1128" spans="1:13" ht="45" customHeight="1">
      <c r="A1128" s="7" t="s">
        <v>1036</v>
      </c>
      <c r="B1128" s="31" t="s">
        <v>13</v>
      </c>
      <c r="C1128" s="31"/>
      <c r="D1128" s="32">
        <f t="shared" si="18"/>
        <v>1</v>
      </c>
      <c r="E1128" s="32"/>
      <c r="F1128" s="33" t="s">
        <v>14</v>
      </c>
      <c r="G1128" s="33"/>
      <c r="H1128" s="16">
        <v>42649</v>
      </c>
      <c r="I1128" s="16">
        <v>42649</v>
      </c>
      <c r="J1128" s="18" t="s">
        <v>647</v>
      </c>
      <c r="K1128" s="18"/>
      <c r="L1128" s="30">
        <v>505</v>
      </c>
      <c r="M1128" s="30"/>
    </row>
    <row r="1129" spans="1:13" ht="45" customHeight="1">
      <c r="A1129" s="7" t="s">
        <v>1036</v>
      </c>
      <c r="B1129" s="31" t="s">
        <v>1081</v>
      </c>
      <c r="C1129" s="31"/>
      <c r="D1129" s="32">
        <f t="shared" si="18"/>
        <v>1</v>
      </c>
      <c r="E1129" s="32"/>
      <c r="F1129" s="33" t="s">
        <v>28</v>
      </c>
      <c r="G1129" s="33"/>
      <c r="H1129" s="16">
        <v>42615</v>
      </c>
      <c r="I1129" s="16">
        <v>42615</v>
      </c>
      <c r="J1129" s="18" t="s">
        <v>647</v>
      </c>
      <c r="K1129" s="18"/>
      <c r="L1129" s="30">
        <v>188</v>
      </c>
      <c r="M1129" s="30"/>
    </row>
    <row r="1130" spans="1:13" ht="45" customHeight="1">
      <c r="A1130" s="7" t="s">
        <v>1036</v>
      </c>
      <c r="B1130" s="31" t="s">
        <v>1082</v>
      </c>
      <c r="C1130" s="31"/>
      <c r="D1130" s="32">
        <f t="shared" si="18"/>
        <v>1</v>
      </c>
      <c r="E1130" s="32"/>
      <c r="F1130" s="33" t="s">
        <v>28</v>
      </c>
      <c r="G1130" s="33"/>
      <c r="H1130" s="16">
        <v>42639</v>
      </c>
      <c r="I1130" s="16">
        <v>42639</v>
      </c>
      <c r="J1130" s="18" t="s">
        <v>647</v>
      </c>
      <c r="K1130" s="18"/>
      <c r="L1130" s="30">
        <v>688</v>
      </c>
      <c r="M1130" s="30"/>
    </row>
    <row r="1131" spans="1:13" ht="45" customHeight="1">
      <c r="A1131" s="7" t="s">
        <v>1036</v>
      </c>
      <c r="B1131" s="31" t="s">
        <v>1083</v>
      </c>
      <c r="C1131" s="31"/>
      <c r="D1131" s="32">
        <f t="shared" si="18"/>
        <v>1</v>
      </c>
      <c r="E1131" s="32"/>
      <c r="F1131" s="33" t="s">
        <v>28</v>
      </c>
      <c r="G1131" s="33"/>
      <c r="H1131" s="16">
        <v>42643</v>
      </c>
      <c r="I1131" s="16">
        <v>42643</v>
      </c>
      <c r="J1131" s="18" t="s">
        <v>647</v>
      </c>
      <c r="K1131" s="18"/>
      <c r="L1131" s="30">
        <v>488</v>
      </c>
      <c r="M1131" s="30"/>
    </row>
    <row r="1132" spans="1:13" ht="45" customHeight="1">
      <c r="A1132" s="7" t="s">
        <v>1036</v>
      </c>
      <c r="B1132" s="31" t="s">
        <v>1084</v>
      </c>
      <c r="C1132" s="31"/>
      <c r="D1132" s="32">
        <f t="shared" si="18"/>
        <v>1</v>
      </c>
      <c r="E1132" s="32"/>
      <c r="F1132" s="33" t="s">
        <v>28</v>
      </c>
      <c r="G1132" s="33"/>
      <c r="H1132" s="16">
        <v>42632</v>
      </c>
      <c r="I1132" s="16">
        <v>42633</v>
      </c>
      <c r="J1132" s="18" t="s">
        <v>647</v>
      </c>
      <c r="K1132" s="18"/>
      <c r="L1132" s="30">
        <v>360</v>
      </c>
      <c r="M1132" s="30"/>
    </row>
    <row r="1133" spans="1:13" ht="45" customHeight="1">
      <c r="A1133" s="7" t="s">
        <v>1036</v>
      </c>
      <c r="B1133" s="31" t="s">
        <v>1085</v>
      </c>
      <c r="C1133" s="31"/>
      <c r="D1133" s="32">
        <f t="shared" si="18"/>
        <v>1</v>
      </c>
      <c r="E1133" s="32"/>
      <c r="F1133" s="33" t="s">
        <v>28</v>
      </c>
      <c r="G1133" s="33"/>
      <c r="H1133" s="16">
        <v>42493</v>
      </c>
      <c r="I1133" s="16">
        <v>42493</v>
      </c>
      <c r="J1133" s="18" t="s">
        <v>647</v>
      </c>
      <c r="K1133" s="18"/>
      <c r="L1133" s="30">
        <v>188</v>
      </c>
      <c r="M1133" s="30"/>
    </row>
    <row r="1134" spans="1:13" ht="45" customHeight="1">
      <c r="A1134" s="7" t="s">
        <v>1036</v>
      </c>
      <c r="B1134" s="31" t="s">
        <v>1086</v>
      </c>
      <c r="C1134" s="31"/>
      <c r="D1134" s="32">
        <f t="shared" si="18"/>
        <v>1</v>
      </c>
      <c r="E1134" s="32"/>
      <c r="F1134" s="33" t="s">
        <v>28</v>
      </c>
      <c r="G1134" s="33"/>
      <c r="H1134" s="16">
        <v>42657</v>
      </c>
      <c r="I1134" s="16">
        <v>42657</v>
      </c>
      <c r="J1134" s="18" t="s">
        <v>647</v>
      </c>
      <c r="K1134" s="18"/>
      <c r="L1134" s="30">
        <v>35</v>
      </c>
      <c r="M1134" s="30"/>
    </row>
    <row r="1135" spans="1:13" ht="45" customHeight="1">
      <c r="A1135" s="7" t="s">
        <v>1036</v>
      </c>
      <c r="B1135" s="31" t="s">
        <v>1086</v>
      </c>
      <c r="C1135" s="31"/>
      <c r="D1135" s="32">
        <f t="shared" si="18"/>
        <v>1</v>
      </c>
      <c r="E1135" s="32"/>
      <c r="F1135" s="33" t="s">
        <v>28</v>
      </c>
      <c r="G1135" s="33"/>
      <c r="H1135" s="16">
        <v>42657</v>
      </c>
      <c r="I1135" s="16">
        <v>42657</v>
      </c>
      <c r="J1135" s="18" t="s">
        <v>647</v>
      </c>
      <c r="K1135" s="18"/>
      <c r="L1135" s="30">
        <v>132</v>
      </c>
      <c r="M1135" s="30"/>
    </row>
    <row r="1136" spans="1:13" ht="45" customHeight="1">
      <c r="A1136" s="7" t="s">
        <v>1036</v>
      </c>
      <c r="B1136" s="31" t="s">
        <v>1086</v>
      </c>
      <c r="C1136" s="31"/>
      <c r="D1136" s="32">
        <f t="shared" si="18"/>
        <v>1</v>
      </c>
      <c r="E1136" s="32"/>
      <c r="F1136" s="33" t="s">
        <v>28</v>
      </c>
      <c r="G1136" s="33"/>
      <c r="H1136" s="16">
        <v>42657</v>
      </c>
      <c r="I1136" s="16">
        <v>42657</v>
      </c>
      <c r="J1136" s="18" t="s">
        <v>647</v>
      </c>
      <c r="K1136" s="18"/>
      <c r="L1136" s="30">
        <v>515</v>
      </c>
      <c r="M1136" s="30"/>
    </row>
    <row r="1137" spans="1:13" ht="45" customHeight="1">
      <c r="A1137" s="7" t="s">
        <v>1036</v>
      </c>
      <c r="B1137" s="31" t="s">
        <v>13</v>
      </c>
      <c r="C1137" s="31"/>
      <c r="D1137" s="32">
        <f t="shared" si="18"/>
        <v>1</v>
      </c>
      <c r="E1137" s="32"/>
      <c r="F1137" s="33" t="s">
        <v>14</v>
      </c>
      <c r="G1137" s="33"/>
      <c r="H1137" s="16">
        <v>42657</v>
      </c>
      <c r="I1137" s="16">
        <v>42657</v>
      </c>
      <c r="J1137" s="18" t="s">
        <v>647</v>
      </c>
      <c r="K1137" s="18"/>
      <c r="L1137" s="30">
        <v>125</v>
      </c>
      <c r="M1137" s="30"/>
    </row>
    <row r="1138" spans="1:13" ht="45" customHeight="1">
      <c r="A1138" s="7" t="s">
        <v>1036</v>
      </c>
      <c r="B1138" s="31" t="e">
        <f>+#REF!</f>
        <v>#REF!</v>
      </c>
      <c r="C1138" s="31"/>
      <c r="D1138" s="32">
        <f t="shared" si="18"/>
        <v>1</v>
      </c>
      <c r="E1138" s="32"/>
      <c r="F1138" s="33" t="s">
        <v>11</v>
      </c>
      <c r="G1138" s="33"/>
      <c r="H1138" s="16">
        <v>42649</v>
      </c>
      <c r="I1138" s="16">
        <v>42649</v>
      </c>
      <c r="J1138" s="18" t="s">
        <v>647</v>
      </c>
      <c r="K1138" s="18"/>
      <c r="L1138" s="30">
        <v>4412</v>
      </c>
      <c r="M1138" s="30"/>
    </row>
    <row r="1139" spans="1:13" ht="45" customHeight="1">
      <c r="A1139" s="7" t="s">
        <v>1036</v>
      </c>
      <c r="B1139" s="31" t="s">
        <v>1087</v>
      </c>
      <c r="C1139" s="31"/>
      <c r="D1139" s="32">
        <f t="shared" si="18"/>
        <v>1</v>
      </c>
      <c r="E1139" s="32"/>
      <c r="F1139" s="33" t="s">
        <v>28</v>
      </c>
      <c r="G1139" s="33"/>
      <c r="H1139" s="16">
        <v>42625</v>
      </c>
      <c r="I1139" s="16">
        <v>42625</v>
      </c>
      <c r="J1139" s="18" t="s">
        <v>647</v>
      </c>
      <c r="K1139" s="18"/>
      <c r="L1139" s="30">
        <v>538</v>
      </c>
      <c r="M1139" s="30"/>
    </row>
    <row r="1140" spans="1:13" ht="45" customHeight="1">
      <c r="A1140" s="7" t="s">
        <v>1036</v>
      </c>
      <c r="B1140" s="31" t="s">
        <v>1088</v>
      </c>
      <c r="C1140" s="31"/>
      <c r="D1140" s="32">
        <f t="shared" si="18"/>
        <v>1</v>
      </c>
      <c r="E1140" s="32"/>
      <c r="F1140" s="33" t="s">
        <v>28</v>
      </c>
      <c r="G1140" s="33"/>
      <c r="H1140" s="16">
        <v>42653</v>
      </c>
      <c r="I1140" s="16">
        <v>42653</v>
      </c>
      <c r="J1140" s="18" t="s">
        <v>647</v>
      </c>
      <c r="K1140" s="18"/>
      <c r="L1140" s="30">
        <v>688</v>
      </c>
      <c r="M1140" s="30"/>
    </row>
    <row r="1141" spans="1:13" ht="45" customHeight="1">
      <c r="A1141" s="7" t="s">
        <v>1036</v>
      </c>
      <c r="B1141" s="31" t="s">
        <v>1089</v>
      </c>
      <c r="C1141" s="31"/>
      <c r="D1141" s="32">
        <f t="shared" si="18"/>
        <v>1</v>
      </c>
      <c r="E1141" s="32"/>
      <c r="F1141" s="33" t="s">
        <v>28</v>
      </c>
      <c r="G1141" s="33"/>
      <c r="H1141" s="16">
        <v>42654</v>
      </c>
      <c r="I1141" s="16">
        <v>42657</v>
      </c>
      <c r="J1141" s="18" t="s">
        <v>647</v>
      </c>
      <c r="K1141" s="18"/>
      <c r="L1141" s="30">
        <v>688</v>
      </c>
      <c r="M1141" s="30"/>
    </row>
    <row r="1142" spans="1:13" ht="45" customHeight="1">
      <c r="A1142" s="7" t="s">
        <v>1036</v>
      </c>
      <c r="B1142" s="31" t="s">
        <v>1090</v>
      </c>
      <c r="C1142" s="31"/>
      <c r="D1142" s="32">
        <f t="shared" si="18"/>
        <v>1</v>
      </c>
      <c r="E1142" s="32"/>
      <c r="F1142" s="33" t="s">
        <v>28</v>
      </c>
      <c r="G1142" s="33"/>
      <c r="H1142" s="16">
        <v>42643</v>
      </c>
      <c r="I1142" s="16">
        <v>42647</v>
      </c>
      <c r="J1142" s="18" t="s">
        <v>647</v>
      </c>
      <c r="K1142" s="18"/>
      <c r="L1142" s="30">
        <v>292</v>
      </c>
      <c r="M1142" s="30"/>
    </row>
    <row r="1143" spans="1:13" ht="45" customHeight="1">
      <c r="A1143" s="7" t="s">
        <v>1036</v>
      </c>
      <c r="B1143" s="31" t="s">
        <v>1087</v>
      </c>
      <c r="C1143" s="31"/>
      <c r="D1143" s="32">
        <f t="shared" si="18"/>
        <v>1</v>
      </c>
      <c r="E1143" s="32"/>
      <c r="F1143" s="33" t="s">
        <v>28</v>
      </c>
      <c r="G1143" s="33"/>
      <c r="H1143" s="16">
        <v>42625</v>
      </c>
      <c r="I1143" s="16">
        <v>42625</v>
      </c>
      <c r="J1143" s="18" t="s">
        <v>647</v>
      </c>
      <c r="K1143" s="18"/>
      <c r="L1143" s="30">
        <v>117</v>
      </c>
      <c r="M1143" s="30"/>
    </row>
    <row r="1144" spans="1:13" ht="45" customHeight="1">
      <c r="A1144" s="7" t="s">
        <v>1036</v>
      </c>
      <c r="B1144" s="31" t="s">
        <v>1091</v>
      </c>
      <c r="C1144" s="31"/>
      <c r="D1144" s="32">
        <f t="shared" si="18"/>
        <v>1</v>
      </c>
      <c r="E1144" s="32"/>
      <c r="F1144" s="33" t="s">
        <v>28</v>
      </c>
      <c r="G1144" s="33"/>
      <c r="H1144" s="16">
        <v>42681</v>
      </c>
      <c r="I1144" s="16">
        <v>42681</v>
      </c>
      <c r="J1144" s="18" t="s">
        <v>647</v>
      </c>
      <c r="K1144" s="18"/>
      <c r="L1144" s="30">
        <v>589.36</v>
      </c>
      <c r="M1144" s="30"/>
    </row>
    <row r="1145" spans="1:13" ht="45" customHeight="1">
      <c r="A1145" s="7" t="s">
        <v>1036</v>
      </c>
      <c r="B1145" s="31" t="s">
        <v>1092</v>
      </c>
      <c r="C1145" s="31"/>
      <c r="D1145" s="32">
        <f t="shared" si="18"/>
        <v>1</v>
      </c>
      <c r="E1145" s="32"/>
      <c r="F1145" s="33" t="s">
        <v>28</v>
      </c>
      <c r="G1145" s="33"/>
      <c r="H1145" s="16">
        <v>42685</v>
      </c>
      <c r="I1145" s="16">
        <v>42685</v>
      </c>
      <c r="J1145" s="18" t="s">
        <v>647</v>
      </c>
      <c r="K1145" s="18"/>
      <c r="L1145" s="30">
        <v>621.69000000000005</v>
      </c>
      <c r="M1145" s="30"/>
    </row>
    <row r="1146" spans="1:13" ht="45" customHeight="1">
      <c r="A1146" s="7" t="s">
        <v>1036</v>
      </c>
      <c r="B1146" s="31" t="s">
        <v>1093</v>
      </c>
      <c r="C1146" s="31"/>
      <c r="D1146" s="32">
        <f t="shared" si="18"/>
        <v>1</v>
      </c>
      <c r="E1146" s="32"/>
      <c r="F1146" s="33" t="s">
        <v>28</v>
      </c>
      <c r="G1146" s="33"/>
      <c r="H1146" s="16">
        <v>42662</v>
      </c>
      <c r="I1146" s="16">
        <v>42662</v>
      </c>
      <c r="J1146" s="18" t="s">
        <v>647</v>
      </c>
      <c r="K1146" s="18"/>
      <c r="L1146" s="30">
        <v>688</v>
      </c>
      <c r="M1146" s="30"/>
    </row>
    <row r="1147" spans="1:13" ht="45" customHeight="1">
      <c r="A1147" s="7" t="s">
        <v>1036</v>
      </c>
      <c r="B1147" s="31" t="s">
        <v>1094</v>
      </c>
      <c r="C1147" s="31"/>
      <c r="D1147" s="32">
        <f t="shared" si="18"/>
        <v>1</v>
      </c>
      <c r="E1147" s="32"/>
      <c r="F1147" s="33" t="s">
        <v>28</v>
      </c>
      <c r="G1147" s="33"/>
      <c r="H1147" s="16">
        <v>42667</v>
      </c>
      <c r="I1147" s="16">
        <v>42664</v>
      </c>
      <c r="J1147" s="18" t="s">
        <v>647</v>
      </c>
      <c r="K1147" s="18"/>
      <c r="L1147" s="30">
        <v>588.04999999999995</v>
      </c>
      <c r="M1147" s="30"/>
    </row>
    <row r="1148" spans="1:13" ht="45" customHeight="1">
      <c r="A1148" s="7" t="s">
        <v>1036</v>
      </c>
      <c r="B1148" s="31" t="s">
        <v>1091</v>
      </c>
      <c r="C1148" s="31"/>
      <c r="D1148" s="32">
        <f t="shared" si="18"/>
        <v>1</v>
      </c>
      <c r="E1148" s="32"/>
      <c r="F1148" s="33" t="s">
        <v>28</v>
      </c>
      <c r="G1148" s="33"/>
      <c r="H1148" s="16">
        <v>42681</v>
      </c>
      <c r="I1148" s="16">
        <v>42681</v>
      </c>
      <c r="J1148" s="18" t="s">
        <v>647</v>
      </c>
      <c r="K1148" s="18"/>
      <c r="L1148" s="30">
        <v>223</v>
      </c>
      <c r="M1148" s="30"/>
    </row>
    <row r="1149" spans="1:13" ht="45" customHeight="1">
      <c r="A1149" s="7" t="s">
        <v>1036</v>
      </c>
      <c r="B1149" s="31" t="s">
        <v>1093</v>
      </c>
      <c r="C1149" s="31"/>
      <c r="D1149" s="32">
        <f t="shared" si="18"/>
        <v>1</v>
      </c>
      <c r="E1149" s="32"/>
      <c r="F1149" s="33" t="s">
        <v>28</v>
      </c>
      <c r="G1149" s="33"/>
      <c r="H1149" s="16">
        <v>42662</v>
      </c>
      <c r="I1149" s="16">
        <v>42662</v>
      </c>
      <c r="J1149" s="18" t="s">
        <v>647</v>
      </c>
      <c r="K1149" s="18"/>
      <c r="L1149" s="30">
        <v>270</v>
      </c>
      <c r="M1149" s="30"/>
    </row>
    <row r="1150" spans="1:13" ht="45" customHeight="1">
      <c r="A1150" s="7" t="s">
        <v>1036</v>
      </c>
      <c r="B1150" s="31" t="s">
        <v>1095</v>
      </c>
      <c r="C1150" s="31"/>
      <c r="D1150" s="32">
        <f t="shared" si="18"/>
        <v>1</v>
      </c>
      <c r="E1150" s="32"/>
      <c r="F1150" s="33" t="s">
        <v>28</v>
      </c>
      <c r="G1150" s="33"/>
      <c r="H1150" s="16">
        <v>42674</v>
      </c>
      <c r="I1150" s="16">
        <v>42674</v>
      </c>
      <c r="J1150" s="18" t="s">
        <v>647</v>
      </c>
      <c r="K1150" s="18"/>
      <c r="L1150" s="30">
        <v>188</v>
      </c>
      <c r="M1150" s="30"/>
    </row>
    <row r="1151" spans="1:13" ht="45" customHeight="1">
      <c r="A1151" s="7" t="s">
        <v>1036</v>
      </c>
      <c r="B1151" s="31" t="s">
        <v>1096</v>
      </c>
      <c r="C1151" s="31"/>
      <c r="D1151" s="32">
        <f t="shared" si="18"/>
        <v>1</v>
      </c>
      <c r="E1151" s="32"/>
      <c r="F1151" s="33" t="s">
        <v>28</v>
      </c>
      <c r="G1151" s="33"/>
      <c r="H1151" s="16">
        <v>42670</v>
      </c>
      <c r="I1151" s="16">
        <v>42670</v>
      </c>
      <c r="J1151" s="18" t="s">
        <v>647</v>
      </c>
      <c r="K1151" s="18"/>
      <c r="L1151" s="30">
        <v>652.11</v>
      </c>
      <c r="M1151" s="30"/>
    </row>
    <row r="1152" spans="1:13" ht="45" customHeight="1">
      <c r="A1152" s="7" t="s">
        <v>1036</v>
      </c>
      <c r="B1152" s="31" t="s">
        <v>1095</v>
      </c>
      <c r="C1152" s="31"/>
      <c r="D1152" s="32">
        <f t="shared" si="18"/>
        <v>1</v>
      </c>
      <c r="E1152" s="32"/>
      <c r="F1152" s="33" t="s">
        <v>28</v>
      </c>
      <c r="G1152" s="33"/>
      <c r="H1152" s="16">
        <v>42674</v>
      </c>
      <c r="I1152" s="16">
        <v>42674</v>
      </c>
      <c r="J1152" s="18" t="s">
        <v>647</v>
      </c>
      <c r="K1152" s="18"/>
      <c r="L1152" s="30">
        <v>292</v>
      </c>
      <c r="M1152" s="30"/>
    </row>
    <row r="1153" spans="1:13" ht="45" customHeight="1">
      <c r="A1153" s="7" t="s">
        <v>1036</v>
      </c>
      <c r="B1153" s="31" t="s">
        <v>1097</v>
      </c>
      <c r="C1153" s="31"/>
      <c r="D1153" s="32">
        <f t="shared" si="18"/>
        <v>1</v>
      </c>
      <c r="E1153" s="32"/>
      <c r="F1153" s="33" t="s">
        <v>11</v>
      </c>
      <c r="G1153" s="33"/>
      <c r="H1153" s="16">
        <v>42685</v>
      </c>
      <c r="I1153" s="16">
        <v>42685</v>
      </c>
      <c r="J1153" s="18" t="s">
        <v>647</v>
      </c>
      <c r="K1153" s="18"/>
      <c r="L1153" s="30">
        <v>94</v>
      </c>
      <c r="M1153" s="30"/>
    </row>
    <row r="1154" spans="1:13" ht="45" customHeight="1">
      <c r="A1154" s="7" t="s">
        <v>1036</v>
      </c>
      <c r="B1154" s="31" t="s">
        <v>1097</v>
      </c>
      <c r="C1154" s="31"/>
      <c r="D1154" s="32">
        <f t="shared" si="18"/>
        <v>1</v>
      </c>
      <c r="E1154" s="32"/>
      <c r="F1154" s="33" t="s">
        <v>11</v>
      </c>
      <c r="G1154" s="33"/>
      <c r="H1154" s="16">
        <v>42688</v>
      </c>
      <c r="I1154" s="16">
        <v>42688</v>
      </c>
      <c r="J1154" s="18" t="s">
        <v>647</v>
      </c>
      <c r="K1154" s="18"/>
      <c r="L1154" s="30">
        <v>316</v>
      </c>
      <c r="M1154" s="30"/>
    </row>
    <row r="1155" spans="1:13" ht="45" customHeight="1">
      <c r="A1155" s="7" t="s">
        <v>329</v>
      </c>
      <c r="B1155" s="31" t="s">
        <v>333</v>
      </c>
      <c r="C1155" s="31"/>
      <c r="D1155" s="32">
        <f t="shared" si="18"/>
        <v>1</v>
      </c>
      <c r="E1155" s="32"/>
      <c r="F1155" s="33" t="s">
        <v>11</v>
      </c>
      <c r="G1155" s="33"/>
      <c r="H1155" s="16">
        <v>42422</v>
      </c>
      <c r="I1155" s="16">
        <v>42423</v>
      </c>
      <c r="J1155" s="18" t="s">
        <v>647</v>
      </c>
      <c r="K1155" s="18"/>
      <c r="L1155" s="30">
        <v>4848</v>
      </c>
      <c r="M1155" s="30"/>
    </row>
    <row r="1156" spans="1:13" ht="45" customHeight="1">
      <c r="A1156" s="7" t="s">
        <v>329</v>
      </c>
      <c r="B1156" s="31" t="s">
        <v>333</v>
      </c>
      <c r="C1156" s="31"/>
      <c r="D1156" s="32">
        <f t="shared" si="18"/>
        <v>1</v>
      </c>
      <c r="E1156" s="32"/>
      <c r="F1156" s="33" t="s">
        <v>11</v>
      </c>
      <c r="G1156" s="33"/>
      <c r="H1156" s="16">
        <v>42422</v>
      </c>
      <c r="I1156" s="16">
        <v>42423</v>
      </c>
      <c r="J1156" s="18" t="s">
        <v>647</v>
      </c>
      <c r="K1156" s="18"/>
      <c r="L1156" s="30">
        <v>4404</v>
      </c>
      <c r="M1156" s="30"/>
    </row>
    <row r="1157" spans="1:13" ht="45" customHeight="1">
      <c r="A1157" s="7" t="s">
        <v>329</v>
      </c>
      <c r="B1157" s="31" t="s">
        <v>333</v>
      </c>
      <c r="C1157" s="31"/>
      <c r="D1157" s="32">
        <f t="shared" si="18"/>
        <v>1</v>
      </c>
      <c r="E1157" s="32"/>
      <c r="F1157" s="33" t="s">
        <v>11</v>
      </c>
      <c r="G1157" s="33"/>
      <c r="H1157" s="16">
        <v>42389</v>
      </c>
      <c r="I1157" s="16">
        <v>42391</v>
      </c>
      <c r="J1157" s="18" t="s">
        <v>647</v>
      </c>
      <c r="K1157" s="18"/>
      <c r="L1157" s="30">
        <v>4504</v>
      </c>
      <c r="M1157" s="30"/>
    </row>
    <row r="1158" spans="1:13" ht="45" customHeight="1">
      <c r="A1158" s="7" t="s">
        <v>329</v>
      </c>
      <c r="B1158" s="31" t="s">
        <v>1098</v>
      </c>
      <c r="C1158" s="31"/>
      <c r="D1158" s="32">
        <f t="shared" si="18"/>
        <v>1</v>
      </c>
      <c r="E1158" s="32"/>
      <c r="F1158" s="33" t="s">
        <v>11</v>
      </c>
      <c r="G1158" s="33"/>
      <c r="H1158" s="16">
        <v>42509</v>
      </c>
      <c r="I1158" s="16">
        <v>42510</v>
      </c>
      <c r="J1158" s="18" t="s">
        <v>647</v>
      </c>
      <c r="K1158" s="18"/>
      <c r="L1158" s="30">
        <v>5209</v>
      </c>
      <c r="M1158" s="30"/>
    </row>
    <row r="1159" spans="1:13" ht="45" customHeight="1">
      <c r="A1159" s="7" t="s">
        <v>329</v>
      </c>
      <c r="B1159" s="31" t="s">
        <v>1099</v>
      </c>
      <c r="C1159" s="31"/>
      <c r="D1159" s="32">
        <f t="shared" si="18"/>
        <v>1</v>
      </c>
      <c r="E1159" s="32"/>
      <c r="F1159" s="33" t="s">
        <v>11</v>
      </c>
      <c r="G1159" s="33"/>
      <c r="H1159" s="16">
        <v>42536</v>
      </c>
      <c r="I1159" s="16">
        <v>42537</v>
      </c>
      <c r="J1159" s="18" t="s">
        <v>647</v>
      </c>
      <c r="K1159" s="18"/>
      <c r="L1159" s="30">
        <v>3036.01</v>
      </c>
      <c r="M1159" s="30"/>
    </row>
    <row r="1160" spans="1:13" ht="45" customHeight="1">
      <c r="A1160" s="7" t="s">
        <v>329</v>
      </c>
      <c r="B1160" s="31" t="s">
        <v>1100</v>
      </c>
      <c r="C1160" s="31"/>
      <c r="D1160" s="32">
        <f t="shared" si="18"/>
        <v>1</v>
      </c>
      <c r="E1160" s="32"/>
      <c r="F1160" s="33" t="s">
        <v>11</v>
      </c>
      <c r="G1160" s="33"/>
      <c r="H1160" s="16">
        <v>42543</v>
      </c>
      <c r="I1160" s="16">
        <v>42543</v>
      </c>
      <c r="J1160" s="18" t="s">
        <v>647</v>
      </c>
      <c r="K1160" s="18"/>
      <c r="L1160" s="30">
        <v>4178</v>
      </c>
      <c r="M1160" s="30"/>
    </row>
    <row r="1161" spans="1:13" ht="45" customHeight="1">
      <c r="A1161" s="7" t="s">
        <v>329</v>
      </c>
      <c r="B1161" s="31" t="s">
        <v>1101</v>
      </c>
      <c r="C1161" s="31"/>
      <c r="D1161" s="32">
        <f t="shared" si="18"/>
        <v>1</v>
      </c>
      <c r="E1161" s="32"/>
      <c r="F1161" s="33" t="s">
        <v>11</v>
      </c>
      <c r="G1161" s="33"/>
      <c r="H1161" s="16">
        <v>42562</v>
      </c>
      <c r="I1161" s="16">
        <v>42563</v>
      </c>
      <c r="J1161" s="18" t="s">
        <v>647</v>
      </c>
      <c r="K1161" s="18"/>
      <c r="L1161" s="30">
        <v>9853</v>
      </c>
      <c r="M1161" s="30"/>
    </row>
    <row r="1162" spans="1:13" ht="45" customHeight="1">
      <c r="A1162" s="7" t="s">
        <v>329</v>
      </c>
      <c r="B1162" s="31" t="s">
        <v>1102</v>
      </c>
      <c r="C1162" s="31"/>
      <c r="D1162" s="32">
        <f t="shared" si="18"/>
        <v>1</v>
      </c>
      <c r="E1162" s="32"/>
      <c r="F1162" s="33" t="s">
        <v>28</v>
      </c>
      <c r="G1162" s="33"/>
      <c r="H1162" s="16">
        <v>42640</v>
      </c>
      <c r="I1162" s="16">
        <v>42640</v>
      </c>
      <c r="J1162" s="18" t="s">
        <v>647</v>
      </c>
      <c r="K1162" s="18"/>
      <c r="L1162" s="30">
        <v>352</v>
      </c>
      <c r="M1162" s="30"/>
    </row>
    <row r="1163" spans="1:13" ht="45" customHeight="1">
      <c r="A1163" s="7" t="s">
        <v>329</v>
      </c>
      <c r="B1163" s="31" t="s">
        <v>1102</v>
      </c>
      <c r="C1163" s="31"/>
      <c r="D1163" s="32">
        <f t="shared" si="18"/>
        <v>1</v>
      </c>
      <c r="E1163" s="32"/>
      <c r="F1163" s="33" t="s">
        <v>28</v>
      </c>
      <c r="G1163" s="33"/>
      <c r="H1163" s="16">
        <v>42640</v>
      </c>
      <c r="I1163" s="16">
        <v>42640</v>
      </c>
      <c r="J1163" s="18" t="s">
        <v>647</v>
      </c>
      <c r="K1163" s="18"/>
      <c r="L1163" s="30">
        <v>171</v>
      </c>
      <c r="M1163" s="30"/>
    </row>
    <row r="1164" spans="1:13" ht="45" customHeight="1">
      <c r="A1164" s="7" t="s">
        <v>329</v>
      </c>
      <c r="B1164" s="31" t="e">
        <f>+#REF!</f>
        <v>#REF!</v>
      </c>
      <c r="C1164" s="31"/>
      <c r="D1164" s="32">
        <f t="shared" si="18"/>
        <v>1</v>
      </c>
      <c r="E1164" s="32"/>
      <c r="F1164" s="33" t="s">
        <v>11</v>
      </c>
      <c r="G1164" s="33"/>
      <c r="H1164" s="16">
        <v>42480</v>
      </c>
      <c r="I1164" s="16">
        <v>42481</v>
      </c>
      <c r="J1164" s="18" t="s">
        <v>647</v>
      </c>
      <c r="K1164" s="18"/>
      <c r="L1164" s="30">
        <v>1578.01</v>
      </c>
      <c r="M1164" s="30"/>
    </row>
    <row r="1165" spans="1:13" ht="45" customHeight="1">
      <c r="A1165" s="7" t="s">
        <v>335</v>
      </c>
      <c r="B1165" s="31" t="s">
        <v>13</v>
      </c>
      <c r="C1165" s="31"/>
      <c r="D1165" s="32">
        <f t="shared" ref="D1165:D1228" si="19">C1165+1</f>
        <v>1</v>
      </c>
      <c r="E1165" s="32"/>
      <c r="F1165" s="33" t="s">
        <v>14</v>
      </c>
      <c r="G1165" s="33"/>
      <c r="H1165" s="16">
        <v>42384</v>
      </c>
      <c r="I1165" s="16">
        <v>42384</v>
      </c>
      <c r="J1165" s="18" t="s">
        <v>647</v>
      </c>
      <c r="K1165" s="18"/>
      <c r="L1165" s="30">
        <v>1620</v>
      </c>
      <c r="M1165" s="30"/>
    </row>
    <row r="1166" spans="1:13" ht="45" customHeight="1">
      <c r="A1166" s="7" t="s">
        <v>335</v>
      </c>
      <c r="B1166" s="31" t="s">
        <v>1103</v>
      </c>
      <c r="C1166" s="31"/>
      <c r="D1166" s="32">
        <f t="shared" si="19"/>
        <v>1</v>
      </c>
      <c r="E1166" s="32"/>
      <c r="F1166" s="33" t="s">
        <v>28</v>
      </c>
      <c r="G1166" s="33"/>
      <c r="H1166" s="16">
        <v>42388</v>
      </c>
      <c r="I1166" s="16">
        <v>42389</v>
      </c>
      <c r="J1166" s="18" t="s">
        <v>647</v>
      </c>
      <c r="K1166" s="18"/>
      <c r="L1166" s="30">
        <v>1040</v>
      </c>
      <c r="M1166" s="30"/>
    </row>
    <row r="1167" spans="1:13" ht="45" customHeight="1">
      <c r="A1167" s="7" t="s">
        <v>335</v>
      </c>
      <c r="B1167" s="31" t="s">
        <v>1104</v>
      </c>
      <c r="C1167" s="31"/>
      <c r="D1167" s="32">
        <f t="shared" si="19"/>
        <v>1</v>
      </c>
      <c r="E1167" s="32"/>
      <c r="F1167" s="33" t="s">
        <v>11</v>
      </c>
      <c r="G1167" s="33"/>
      <c r="H1167" s="16">
        <v>42389</v>
      </c>
      <c r="I1167" s="16">
        <v>42389</v>
      </c>
      <c r="J1167" s="18" t="s">
        <v>647</v>
      </c>
      <c r="K1167" s="18"/>
      <c r="L1167" s="30">
        <v>322</v>
      </c>
      <c r="M1167" s="30"/>
    </row>
    <row r="1168" spans="1:13" ht="45" customHeight="1">
      <c r="A1168" s="7" t="s">
        <v>335</v>
      </c>
      <c r="B1168" s="31" t="s">
        <v>1104</v>
      </c>
      <c r="C1168" s="31"/>
      <c r="D1168" s="32">
        <f t="shared" si="19"/>
        <v>1</v>
      </c>
      <c r="E1168" s="32"/>
      <c r="F1168" s="33" t="s">
        <v>28</v>
      </c>
      <c r="G1168" s="33"/>
      <c r="H1168" s="16">
        <v>42388</v>
      </c>
      <c r="I1168" s="16">
        <v>42389</v>
      </c>
      <c r="J1168" s="18" t="s">
        <v>647</v>
      </c>
      <c r="K1168" s="18"/>
      <c r="L1168" s="30">
        <v>220</v>
      </c>
      <c r="M1168" s="30"/>
    </row>
    <row r="1169" spans="1:13" ht="45" customHeight="1">
      <c r="A1169" s="7" t="s">
        <v>335</v>
      </c>
      <c r="B1169" s="31" t="s">
        <v>1104</v>
      </c>
      <c r="C1169" s="31"/>
      <c r="D1169" s="32">
        <f t="shared" si="19"/>
        <v>1</v>
      </c>
      <c r="E1169" s="32"/>
      <c r="F1169" s="33" t="s">
        <v>11</v>
      </c>
      <c r="G1169" s="33"/>
      <c r="H1169" s="16">
        <v>42389</v>
      </c>
      <c r="I1169" s="16">
        <v>42389</v>
      </c>
      <c r="J1169" s="18" t="s">
        <v>647</v>
      </c>
      <c r="K1169" s="18"/>
      <c r="L1169" s="30">
        <v>138</v>
      </c>
      <c r="M1169" s="30"/>
    </row>
    <row r="1170" spans="1:13" ht="45" customHeight="1">
      <c r="A1170" s="7" t="s">
        <v>335</v>
      </c>
      <c r="B1170" s="31" t="s">
        <v>13</v>
      </c>
      <c r="C1170" s="31"/>
      <c r="D1170" s="32">
        <f t="shared" si="19"/>
        <v>1</v>
      </c>
      <c r="E1170" s="32"/>
      <c r="F1170" s="33" t="s">
        <v>14</v>
      </c>
      <c r="G1170" s="33"/>
      <c r="H1170" s="16">
        <v>42389</v>
      </c>
      <c r="I1170" s="16">
        <v>42389</v>
      </c>
      <c r="J1170" s="18" t="s">
        <v>647</v>
      </c>
      <c r="K1170" s="18"/>
      <c r="L1170" s="30">
        <v>1341</v>
      </c>
      <c r="M1170" s="30"/>
    </row>
    <row r="1171" spans="1:13" ht="45" customHeight="1">
      <c r="A1171" s="7" t="s">
        <v>335</v>
      </c>
      <c r="B1171" s="31" t="s">
        <v>13</v>
      </c>
      <c r="C1171" s="31"/>
      <c r="D1171" s="32">
        <f t="shared" si="19"/>
        <v>1</v>
      </c>
      <c r="E1171" s="32"/>
      <c r="F1171" s="33" t="s">
        <v>14</v>
      </c>
      <c r="G1171" s="33"/>
      <c r="H1171" s="16">
        <v>42423</v>
      </c>
      <c r="I1171" s="16">
        <v>42423</v>
      </c>
      <c r="J1171" s="18" t="s">
        <v>647</v>
      </c>
      <c r="K1171" s="18"/>
      <c r="L1171" s="30">
        <v>1485</v>
      </c>
      <c r="M1171" s="30"/>
    </row>
    <row r="1172" spans="1:13" ht="45" customHeight="1">
      <c r="A1172" s="7" t="s">
        <v>335</v>
      </c>
      <c r="B1172" s="31" t="s">
        <v>745</v>
      </c>
      <c r="C1172" s="31"/>
      <c r="D1172" s="32">
        <f t="shared" si="19"/>
        <v>1</v>
      </c>
      <c r="E1172" s="32"/>
      <c r="F1172" s="33" t="s">
        <v>11</v>
      </c>
      <c r="G1172" s="33"/>
      <c r="H1172" s="16">
        <v>42389</v>
      </c>
      <c r="I1172" s="16">
        <v>42389</v>
      </c>
      <c r="J1172" s="18" t="s">
        <v>647</v>
      </c>
      <c r="K1172" s="18"/>
      <c r="L1172" s="30">
        <v>7433</v>
      </c>
      <c r="M1172" s="30"/>
    </row>
    <row r="1173" spans="1:13" ht="45" customHeight="1">
      <c r="A1173" s="7" t="s">
        <v>335</v>
      </c>
      <c r="B1173" s="31" t="s">
        <v>13</v>
      </c>
      <c r="C1173" s="31"/>
      <c r="D1173" s="32">
        <f t="shared" si="19"/>
        <v>1</v>
      </c>
      <c r="E1173" s="32"/>
      <c r="F1173" s="33" t="s">
        <v>14</v>
      </c>
      <c r="G1173" s="33"/>
      <c r="H1173" s="16">
        <v>42457</v>
      </c>
      <c r="I1173" s="16">
        <v>42457</v>
      </c>
      <c r="J1173" s="18" t="s">
        <v>647</v>
      </c>
      <c r="K1173" s="18"/>
      <c r="L1173" s="30">
        <v>432</v>
      </c>
      <c r="M1173" s="30"/>
    </row>
    <row r="1174" spans="1:13" ht="45" customHeight="1">
      <c r="A1174" s="7" t="s">
        <v>335</v>
      </c>
      <c r="B1174" s="31" t="s">
        <v>1105</v>
      </c>
      <c r="C1174" s="31"/>
      <c r="D1174" s="32">
        <f t="shared" si="19"/>
        <v>1</v>
      </c>
      <c r="E1174" s="32"/>
      <c r="F1174" s="33" t="s">
        <v>11</v>
      </c>
      <c r="G1174" s="33"/>
      <c r="H1174" s="16">
        <v>42423</v>
      </c>
      <c r="I1174" s="16">
        <v>42424</v>
      </c>
      <c r="J1174" s="18" t="s">
        <v>647</v>
      </c>
      <c r="K1174" s="18"/>
      <c r="L1174" s="30">
        <v>329</v>
      </c>
      <c r="M1174" s="30"/>
    </row>
    <row r="1175" spans="1:13" ht="45" customHeight="1">
      <c r="A1175" s="7" t="s">
        <v>335</v>
      </c>
      <c r="B1175" s="31" t="s">
        <v>1105</v>
      </c>
      <c r="C1175" s="31"/>
      <c r="D1175" s="32">
        <f t="shared" si="19"/>
        <v>1</v>
      </c>
      <c r="E1175" s="32"/>
      <c r="F1175" s="33" t="s">
        <v>11</v>
      </c>
      <c r="G1175" s="33"/>
      <c r="H1175" s="16">
        <v>42423</v>
      </c>
      <c r="I1175" s="16">
        <v>42424</v>
      </c>
      <c r="J1175" s="18" t="s">
        <v>647</v>
      </c>
      <c r="K1175" s="18"/>
      <c r="L1175" s="30">
        <v>725.52</v>
      </c>
      <c r="M1175" s="30"/>
    </row>
    <row r="1176" spans="1:13" ht="45" customHeight="1">
      <c r="A1176" s="7" t="s">
        <v>335</v>
      </c>
      <c r="B1176" s="31" t="s">
        <v>13</v>
      </c>
      <c r="C1176" s="31"/>
      <c r="D1176" s="32">
        <f t="shared" si="19"/>
        <v>1</v>
      </c>
      <c r="E1176" s="32"/>
      <c r="F1176" s="33" t="s">
        <v>14</v>
      </c>
      <c r="G1176" s="33"/>
      <c r="H1176" s="16">
        <v>42440</v>
      </c>
      <c r="I1176" s="16">
        <v>42440</v>
      </c>
      <c r="J1176" s="18" t="s">
        <v>647</v>
      </c>
      <c r="K1176" s="18"/>
      <c r="L1176" s="30">
        <v>1737</v>
      </c>
      <c r="M1176" s="30"/>
    </row>
    <row r="1177" spans="1:13" ht="45" customHeight="1">
      <c r="A1177" s="7" t="s">
        <v>335</v>
      </c>
      <c r="B1177" s="31" t="s">
        <v>1059</v>
      </c>
      <c r="C1177" s="31"/>
      <c r="D1177" s="32">
        <f t="shared" si="19"/>
        <v>1</v>
      </c>
      <c r="E1177" s="32"/>
      <c r="F1177" s="33" t="s">
        <v>11</v>
      </c>
      <c r="G1177" s="33"/>
      <c r="H1177" s="16">
        <v>42423</v>
      </c>
      <c r="I1177" s="16">
        <v>42425</v>
      </c>
      <c r="J1177" s="18" t="s">
        <v>647</v>
      </c>
      <c r="K1177" s="18"/>
      <c r="L1177" s="30">
        <v>6720</v>
      </c>
      <c r="M1177" s="30"/>
    </row>
    <row r="1178" spans="1:13" ht="45" customHeight="1">
      <c r="A1178" s="7" t="s">
        <v>335</v>
      </c>
      <c r="B1178" s="31" t="s">
        <v>13</v>
      </c>
      <c r="C1178" s="31"/>
      <c r="D1178" s="32">
        <f t="shared" si="19"/>
        <v>1</v>
      </c>
      <c r="E1178" s="32"/>
      <c r="F1178" s="33" t="s">
        <v>14</v>
      </c>
      <c r="G1178" s="33"/>
      <c r="H1178" s="16">
        <v>42416</v>
      </c>
      <c r="I1178" s="16">
        <v>42416</v>
      </c>
      <c r="J1178" s="18" t="s">
        <v>647</v>
      </c>
      <c r="K1178" s="18"/>
      <c r="L1178" s="30">
        <v>2808</v>
      </c>
      <c r="M1178" s="30"/>
    </row>
    <row r="1179" spans="1:13" ht="45" customHeight="1">
      <c r="A1179" s="7" t="s">
        <v>335</v>
      </c>
      <c r="B1179" s="31" t="s">
        <v>13</v>
      </c>
      <c r="C1179" s="31"/>
      <c r="D1179" s="32">
        <f t="shared" si="19"/>
        <v>1</v>
      </c>
      <c r="E1179" s="32"/>
      <c r="F1179" s="33" t="s">
        <v>14</v>
      </c>
      <c r="G1179" s="33"/>
      <c r="H1179" s="16">
        <v>42424</v>
      </c>
      <c r="I1179" s="16">
        <v>42424</v>
      </c>
      <c r="J1179" s="18" t="s">
        <v>647</v>
      </c>
      <c r="K1179" s="18"/>
      <c r="L1179" s="30">
        <v>1620</v>
      </c>
      <c r="M1179" s="30"/>
    </row>
    <row r="1180" spans="1:13" ht="45" customHeight="1">
      <c r="A1180" s="7" t="s">
        <v>335</v>
      </c>
      <c r="B1180" s="31" t="s">
        <v>13</v>
      </c>
      <c r="C1180" s="31"/>
      <c r="D1180" s="32">
        <f t="shared" si="19"/>
        <v>1</v>
      </c>
      <c r="E1180" s="32"/>
      <c r="F1180" s="33" t="s">
        <v>14</v>
      </c>
      <c r="G1180" s="33"/>
      <c r="H1180" s="16">
        <v>42506</v>
      </c>
      <c r="I1180" s="16">
        <v>42506</v>
      </c>
      <c r="J1180" s="18" t="s">
        <v>647</v>
      </c>
      <c r="K1180" s="18"/>
      <c r="L1180" s="30">
        <v>1530</v>
      </c>
      <c r="M1180" s="30"/>
    </row>
    <row r="1181" spans="1:13" ht="45" customHeight="1">
      <c r="A1181" s="7" t="s">
        <v>335</v>
      </c>
      <c r="B1181" s="31" t="s">
        <v>13</v>
      </c>
      <c r="C1181" s="31"/>
      <c r="D1181" s="32">
        <f t="shared" si="19"/>
        <v>1</v>
      </c>
      <c r="E1181" s="32"/>
      <c r="F1181" s="33" t="s">
        <v>14</v>
      </c>
      <c r="G1181" s="33"/>
      <c r="H1181" s="16">
        <v>42515</v>
      </c>
      <c r="I1181" s="16">
        <v>42515</v>
      </c>
      <c r="J1181" s="18" t="s">
        <v>647</v>
      </c>
      <c r="K1181" s="18"/>
      <c r="L1181" s="30">
        <v>1098</v>
      </c>
      <c r="M1181" s="30"/>
    </row>
    <row r="1182" spans="1:13" ht="45" customHeight="1">
      <c r="A1182" s="7" t="s">
        <v>335</v>
      </c>
      <c r="B1182" s="31" t="s">
        <v>13</v>
      </c>
      <c r="C1182" s="31"/>
      <c r="D1182" s="32">
        <f t="shared" si="19"/>
        <v>1</v>
      </c>
      <c r="E1182" s="32"/>
      <c r="F1182" s="33" t="s">
        <v>14</v>
      </c>
      <c r="G1182" s="33"/>
      <c r="H1182" s="16">
        <v>42531</v>
      </c>
      <c r="I1182" s="16">
        <v>42531</v>
      </c>
      <c r="J1182" s="18" t="s">
        <v>647</v>
      </c>
      <c r="K1182" s="18"/>
      <c r="L1182" s="30">
        <v>432</v>
      </c>
      <c r="M1182" s="30"/>
    </row>
    <row r="1183" spans="1:13" ht="45" customHeight="1">
      <c r="A1183" s="7" t="s">
        <v>335</v>
      </c>
      <c r="B1183" s="31" t="s">
        <v>13</v>
      </c>
      <c r="C1183" s="31"/>
      <c r="D1183" s="32">
        <f t="shared" si="19"/>
        <v>1</v>
      </c>
      <c r="E1183" s="32"/>
      <c r="F1183" s="33" t="s">
        <v>14</v>
      </c>
      <c r="G1183" s="33"/>
      <c r="H1183" s="16">
        <v>42506</v>
      </c>
      <c r="I1183" s="16">
        <v>42506</v>
      </c>
      <c r="J1183" s="18" t="s">
        <v>647</v>
      </c>
      <c r="K1183" s="18"/>
      <c r="L1183" s="30">
        <v>819</v>
      </c>
      <c r="M1183" s="30"/>
    </row>
    <row r="1184" spans="1:13" ht="45" customHeight="1">
      <c r="A1184" s="7" t="s">
        <v>335</v>
      </c>
      <c r="B1184" s="31" t="s">
        <v>13</v>
      </c>
      <c r="C1184" s="31"/>
      <c r="D1184" s="32">
        <f t="shared" si="19"/>
        <v>1</v>
      </c>
      <c r="E1184" s="32"/>
      <c r="F1184" s="33" t="s">
        <v>14</v>
      </c>
      <c r="G1184" s="33"/>
      <c r="H1184" s="16">
        <v>42565</v>
      </c>
      <c r="I1184" s="16">
        <v>42565</v>
      </c>
      <c r="J1184" s="18" t="s">
        <v>647</v>
      </c>
      <c r="K1184" s="18"/>
      <c r="L1184" s="30">
        <v>1332</v>
      </c>
      <c r="M1184" s="30"/>
    </row>
    <row r="1185" spans="1:13" ht="45" customHeight="1">
      <c r="A1185" s="7" t="s">
        <v>335</v>
      </c>
      <c r="B1185" s="31" t="s">
        <v>13</v>
      </c>
      <c r="C1185" s="31"/>
      <c r="D1185" s="32">
        <f t="shared" si="19"/>
        <v>1</v>
      </c>
      <c r="E1185" s="32"/>
      <c r="F1185" s="33" t="s">
        <v>14</v>
      </c>
      <c r="G1185" s="33"/>
      <c r="H1185" s="16">
        <v>42550</v>
      </c>
      <c r="I1185" s="16">
        <v>42550</v>
      </c>
      <c r="J1185" s="18" t="s">
        <v>647</v>
      </c>
      <c r="K1185" s="18"/>
      <c r="L1185" s="30">
        <v>855</v>
      </c>
      <c r="M1185" s="30"/>
    </row>
    <row r="1186" spans="1:13" ht="45" customHeight="1">
      <c r="A1186" s="7" t="s">
        <v>335</v>
      </c>
      <c r="B1186" s="31" t="s">
        <v>13</v>
      </c>
      <c r="C1186" s="31"/>
      <c r="D1186" s="32">
        <f t="shared" si="19"/>
        <v>1</v>
      </c>
      <c r="E1186" s="32"/>
      <c r="F1186" s="33" t="s">
        <v>14</v>
      </c>
      <c r="G1186" s="33"/>
      <c r="H1186" s="16">
        <v>42576</v>
      </c>
      <c r="I1186" s="16">
        <v>42576</v>
      </c>
      <c r="J1186" s="18" t="s">
        <v>647</v>
      </c>
      <c r="K1186" s="18"/>
      <c r="L1186" s="30">
        <v>432</v>
      </c>
      <c r="M1186" s="30"/>
    </row>
    <row r="1187" spans="1:13" ht="45" customHeight="1">
      <c r="A1187" s="7" t="s">
        <v>335</v>
      </c>
      <c r="B1187" s="31" t="s">
        <v>13</v>
      </c>
      <c r="C1187" s="31"/>
      <c r="D1187" s="32">
        <f t="shared" si="19"/>
        <v>1</v>
      </c>
      <c r="E1187" s="32"/>
      <c r="F1187" s="33" t="s">
        <v>14</v>
      </c>
      <c r="G1187" s="33"/>
      <c r="H1187" s="16">
        <v>42601</v>
      </c>
      <c r="I1187" s="16">
        <v>42601</v>
      </c>
      <c r="J1187" s="18" t="s">
        <v>647</v>
      </c>
      <c r="K1187" s="18"/>
      <c r="L1187" s="30">
        <v>630</v>
      </c>
      <c r="M1187" s="30"/>
    </row>
    <row r="1188" spans="1:13" ht="45" customHeight="1">
      <c r="A1188" s="7" t="s">
        <v>335</v>
      </c>
      <c r="B1188" s="31" t="s">
        <v>13</v>
      </c>
      <c r="C1188" s="31"/>
      <c r="D1188" s="32">
        <f t="shared" si="19"/>
        <v>1</v>
      </c>
      <c r="E1188" s="32"/>
      <c r="F1188" s="33" t="s">
        <v>14</v>
      </c>
      <c r="G1188" s="33"/>
      <c r="H1188" s="16">
        <v>42627</v>
      </c>
      <c r="I1188" s="16">
        <v>42627</v>
      </c>
      <c r="J1188" s="18" t="s">
        <v>647</v>
      </c>
      <c r="K1188" s="18"/>
      <c r="L1188" s="30">
        <v>783</v>
      </c>
      <c r="M1188" s="30"/>
    </row>
    <row r="1189" spans="1:13" ht="45" customHeight="1">
      <c r="A1189" s="7" t="s">
        <v>335</v>
      </c>
      <c r="B1189" s="31" t="s">
        <v>13</v>
      </c>
      <c r="C1189" s="31"/>
      <c r="D1189" s="32">
        <f t="shared" si="19"/>
        <v>1</v>
      </c>
      <c r="E1189" s="32"/>
      <c r="F1189" s="33" t="s">
        <v>14</v>
      </c>
      <c r="G1189" s="33"/>
      <c r="H1189" s="16">
        <v>42605</v>
      </c>
      <c r="I1189" s="16">
        <v>42605</v>
      </c>
      <c r="J1189" s="18" t="s">
        <v>647</v>
      </c>
      <c r="K1189" s="18"/>
      <c r="L1189" s="30">
        <v>432</v>
      </c>
      <c r="M1189" s="30"/>
    </row>
    <row r="1190" spans="1:13" ht="45" customHeight="1">
      <c r="A1190" s="7" t="s">
        <v>335</v>
      </c>
      <c r="B1190" s="31" t="s">
        <v>13</v>
      </c>
      <c r="C1190" s="31"/>
      <c r="D1190" s="32">
        <f t="shared" si="19"/>
        <v>1</v>
      </c>
      <c r="E1190" s="32"/>
      <c r="F1190" s="33" t="s">
        <v>14</v>
      </c>
      <c r="G1190" s="33"/>
      <c r="H1190" s="16">
        <v>42640</v>
      </c>
      <c r="I1190" s="16">
        <v>42640</v>
      </c>
      <c r="J1190" s="18" t="s">
        <v>647</v>
      </c>
      <c r="K1190" s="18"/>
      <c r="L1190" s="30">
        <v>720</v>
      </c>
      <c r="M1190" s="30"/>
    </row>
    <row r="1191" spans="1:13" ht="45" customHeight="1">
      <c r="A1191" s="7" t="s">
        <v>335</v>
      </c>
      <c r="B1191" s="31" t="s">
        <v>13</v>
      </c>
      <c r="C1191" s="31"/>
      <c r="D1191" s="32">
        <f t="shared" si="19"/>
        <v>1</v>
      </c>
      <c r="E1191" s="32"/>
      <c r="F1191" s="33" t="s">
        <v>14</v>
      </c>
      <c r="G1191" s="33"/>
      <c r="H1191" s="16">
        <v>42639</v>
      </c>
      <c r="I1191" s="16">
        <v>42639</v>
      </c>
      <c r="J1191" s="18" t="s">
        <v>647</v>
      </c>
      <c r="K1191" s="18"/>
      <c r="L1191" s="30">
        <v>828</v>
      </c>
      <c r="M1191" s="30"/>
    </row>
    <row r="1192" spans="1:13" ht="45" customHeight="1">
      <c r="A1192" s="7" t="s">
        <v>335</v>
      </c>
      <c r="B1192" s="31" t="s">
        <v>13</v>
      </c>
      <c r="C1192" s="31"/>
      <c r="D1192" s="32">
        <f t="shared" si="19"/>
        <v>1</v>
      </c>
      <c r="E1192" s="32"/>
      <c r="F1192" s="33" t="s">
        <v>14</v>
      </c>
      <c r="G1192" s="33"/>
      <c r="H1192" s="16">
        <v>42641</v>
      </c>
      <c r="I1192" s="16">
        <v>42641</v>
      </c>
      <c r="J1192" s="18" t="s">
        <v>647</v>
      </c>
      <c r="K1192" s="18"/>
      <c r="L1192" s="30">
        <v>873</v>
      </c>
      <c r="M1192" s="30"/>
    </row>
    <row r="1193" spans="1:13" ht="45" customHeight="1">
      <c r="A1193" s="7" t="s">
        <v>335</v>
      </c>
      <c r="B1193" s="31" t="s">
        <v>13</v>
      </c>
      <c r="C1193" s="31"/>
      <c r="D1193" s="32">
        <f t="shared" si="19"/>
        <v>1</v>
      </c>
      <c r="E1193" s="32"/>
      <c r="F1193" s="33" t="s">
        <v>14</v>
      </c>
      <c r="G1193" s="33"/>
      <c r="H1193" s="16">
        <v>42622</v>
      </c>
      <c r="I1193" s="16">
        <v>42622</v>
      </c>
      <c r="J1193" s="18" t="s">
        <v>647</v>
      </c>
      <c r="K1193" s="18"/>
      <c r="L1193" s="30">
        <v>2781</v>
      </c>
      <c r="M1193" s="30"/>
    </row>
    <row r="1194" spans="1:13" ht="45" customHeight="1">
      <c r="A1194" s="7" t="s">
        <v>335</v>
      </c>
      <c r="B1194" s="31" t="s">
        <v>13</v>
      </c>
      <c r="C1194" s="31"/>
      <c r="D1194" s="32">
        <f t="shared" si="19"/>
        <v>1</v>
      </c>
      <c r="E1194" s="32"/>
      <c r="F1194" s="33" t="s">
        <v>14</v>
      </c>
      <c r="G1194" s="33"/>
      <c r="H1194" s="16">
        <v>42625</v>
      </c>
      <c r="I1194" s="16">
        <v>42625</v>
      </c>
      <c r="J1194" s="18" t="s">
        <v>647</v>
      </c>
      <c r="K1194" s="18"/>
      <c r="L1194" s="30">
        <v>2898</v>
      </c>
      <c r="M1194" s="30"/>
    </row>
    <row r="1195" spans="1:13" ht="45" customHeight="1">
      <c r="A1195" s="7" t="s">
        <v>340</v>
      </c>
      <c r="B1195" s="31" t="s">
        <v>13</v>
      </c>
      <c r="C1195" s="31"/>
      <c r="D1195" s="32">
        <f t="shared" si="19"/>
        <v>1</v>
      </c>
      <c r="E1195" s="32"/>
      <c r="F1195" s="33" t="s">
        <v>14</v>
      </c>
      <c r="G1195" s="33"/>
      <c r="H1195" s="16">
        <v>42384</v>
      </c>
      <c r="I1195" s="16">
        <v>42384</v>
      </c>
      <c r="J1195" s="18" t="s">
        <v>647</v>
      </c>
      <c r="K1195" s="18"/>
      <c r="L1195" s="30">
        <v>1890</v>
      </c>
      <c r="M1195" s="30"/>
    </row>
    <row r="1196" spans="1:13" ht="45" customHeight="1">
      <c r="A1196" s="7" t="s">
        <v>340</v>
      </c>
      <c r="B1196" s="31" t="s">
        <v>13</v>
      </c>
      <c r="C1196" s="31"/>
      <c r="D1196" s="32">
        <f t="shared" si="19"/>
        <v>1</v>
      </c>
      <c r="E1196" s="32"/>
      <c r="F1196" s="33" t="s">
        <v>14</v>
      </c>
      <c r="G1196" s="33"/>
      <c r="H1196" s="16">
        <v>42389</v>
      </c>
      <c r="I1196" s="16">
        <v>42389</v>
      </c>
      <c r="J1196" s="18" t="s">
        <v>647</v>
      </c>
      <c r="K1196" s="18"/>
      <c r="L1196" s="30">
        <v>1802</v>
      </c>
      <c r="M1196" s="30"/>
    </row>
    <row r="1197" spans="1:13" ht="45" customHeight="1">
      <c r="A1197" s="7" t="s">
        <v>340</v>
      </c>
      <c r="B1197" s="31" t="s">
        <v>1106</v>
      </c>
      <c r="C1197" s="31"/>
      <c r="D1197" s="32">
        <f t="shared" si="19"/>
        <v>1</v>
      </c>
      <c r="E1197" s="32"/>
      <c r="F1197" s="33" t="s">
        <v>28</v>
      </c>
      <c r="G1197" s="33"/>
      <c r="H1197" s="16">
        <v>42415</v>
      </c>
      <c r="I1197" s="16">
        <v>42415</v>
      </c>
      <c r="J1197" s="18" t="s">
        <v>647</v>
      </c>
      <c r="K1197" s="18"/>
      <c r="L1197" s="30">
        <v>535</v>
      </c>
      <c r="M1197" s="30"/>
    </row>
    <row r="1198" spans="1:13" ht="45" customHeight="1">
      <c r="A1198" s="7" t="s">
        <v>340</v>
      </c>
      <c r="B1198" s="31" t="s">
        <v>13</v>
      </c>
      <c r="C1198" s="31"/>
      <c r="D1198" s="32">
        <f t="shared" si="19"/>
        <v>1</v>
      </c>
      <c r="E1198" s="32"/>
      <c r="F1198" s="33" t="s">
        <v>14</v>
      </c>
      <c r="G1198" s="33"/>
      <c r="H1198" s="16">
        <v>42415</v>
      </c>
      <c r="I1198" s="16">
        <v>42415</v>
      </c>
      <c r="J1198" s="18" t="s">
        <v>647</v>
      </c>
      <c r="K1198" s="18"/>
      <c r="L1198" s="30">
        <v>972</v>
      </c>
      <c r="M1198" s="30"/>
    </row>
    <row r="1199" spans="1:13" ht="45" customHeight="1">
      <c r="A1199" s="7" t="s">
        <v>340</v>
      </c>
      <c r="B1199" s="31" t="s">
        <v>13</v>
      </c>
      <c r="C1199" s="31"/>
      <c r="D1199" s="32">
        <f t="shared" si="19"/>
        <v>1</v>
      </c>
      <c r="E1199" s="32"/>
      <c r="F1199" s="33" t="s">
        <v>14</v>
      </c>
      <c r="G1199" s="33"/>
      <c r="H1199" s="16">
        <v>42419</v>
      </c>
      <c r="I1199" s="16">
        <v>42420</v>
      </c>
      <c r="J1199" s="18" t="s">
        <v>647</v>
      </c>
      <c r="K1199" s="18"/>
      <c r="L1199" s="30">
        <v>1692</v>
      </c>
      <c r="M1199" s="30"/>
    </row>
    <row r="1200" spans="1:13" ht="45" customHeight="1">
      <c r="A1200" s="7" t="s">
        <v>340</v>
      </c>
      <c r="B1200" s="31" t="s">
        <v>13</v>
      </c>
      <c r="C1200" s="31"/>
      <c r="D1200" s="32">
        <f t="shared" si="19"/>
        <v>1</v>
      </c>
      <c r="E1200" s="32"/>
      <c r="F1200" s="33" t="s">
        <v>14</v>
      </c>
      <c r="G1200" s="33"/>
      <c r="H1200" s="16">
        <v>42382</v>
      </c>
      <c r="I1200" s="16">
        <v>42382</v>
      </c>
      <c r="J1200" s="18" t="s">
        <v>647</v>
      </c>
      <c r="K1200" s="18"/>
      <c r="L1200" s="30">
        <v>1755</v>
      </c>
      <c r="M1200" s="30"/>
    </row>
    <row r="1201" spans="1:13" ht="45" customHeight="1">
      <c r="A1201" s="7" t="s">
        <v>340</v>
      </c>
      <c r="B1201" s="31" t="s">
        <v>13</v>
      </c>
      <c r="C1201" s="31"/>
      <c r="D1201" s="32">
        <f t="shared" si="19"/>
        <v>1</v>
      </c>
      <c r="E1201" s="32"/>
      <c r="F1201" s="33" t="s">
        <v>14</v>
      </c>
      <c r="G1201" s="33"/>
      <c r="H1201" s="16">
        <v>42382</v>
      </c>
      <c r="I1201" s="16">
        <v>42382</v>
      </c>
      <c r="J1201" s="18" t="s">
        <v>647</v>
      </c>
      <c r="K1201" s="18"/>
      <c r="L1201" s="30">
        <v>405</v>
      </c>
      <c r="M1201" s="30"/>
    </row>
    <row r="1202" spans="1:13" ht="45" customHeight="1">
      <c r="A1202" s="7" t="s">
        <v>340</v>
      </c>
      <c r="B1202" s="31" t="s">
        <v>1107</v>
      </c>
      <c r="C1202" s="31"/>
      <c r="D1202" s="32">
        <f t="shared" si="19"/>
        <v>1</v>
      </c>
      <c r="E1202" s="32"/>
      <c r="F1202" s="33" t="s">
        <v>11</v>
      </c>
      <c r="G1202" s="33"/>
      <c r="H1202" s="16">
        <v>42430</v>
      </c>
      <c r="I1202" s="16">
        <v>42430</v>
      </c>
      <c r="J1202" s="18" t="s">
        <v>647</v>
      </c>
      <c r="K1202" s="18"/>
      <c r="L1202" s="30">
        <v>1393</v>
      </c>
      <c r="M1202" s="30"/>
    </row>
    <row r="1203" spans="1:13" ht="45" customHeight="1">
      <c r="A1203" s="7" t="s">
        <v>340</v>
      </c>
      <c r="B1203" s="31" t="s">
        <v>13</v>
      </c>
      <c r="C1203" s="31"/>
      <c r="D1203" s="32">
        <f t="shared" si="19"/>
        <v>1</v>
      </c>
      <c r="E1203" s="32"/>
      <c r="F1203" s="33" t="s">
        <v>14</v>
      </c>
      <c r="G1203" s="33"/>
      <c r="H1203" s="16">
        <v>42430</v>
      </c>
      <c r="I1203" s="16">
        <v>42430</v>
      </c>
      <c r="J1203" s="18" t="s">
        <v>647</v>
      </c>
      <c r="K1203" s="18"/>
      <c r="L1203" s="30">
        <v>1395</v>
      </c>
      <c r="M1203" s="30"/>
    </row>
    <row r="1204" spans="1:13" ht="45" customHeight="1">
      <c r="A1204" s="7" t="s">
        <v>340</v>
      </c>
      <c r="B1204" s="31" t="s">
        <v>1108</v>
      </c>
      <c r="C1204" s="31"/>
      <c r="D1204" s="32">
        <f t="shared" si="19"/>
        <v>1</v>
      </c>
      <c r="E1204" s="32"/>
      <c r="F1204" s="33" t="s">
        <v>1109</v>
      </c>
      <c r="G1204" s="33"/>
      <c r="H1204" s="16">
        <v>42383</v>
      </c>
      <c r="I1204" s="16">
        <v>42383</v>
      </c>
      <c r="J1204" s="18" t="s">
        <v>647</v>
      </c>
      <c r="K1204" s="18"/>
      <c r="L1204" s="30">
        <v>534</v>
      </c>
      <c r="M1204" s="30"/>
    </row>
    <row r="1205" spans="1:13" ht="45" customHeight="1">
      <c r="A1205" s="7" t="s">
        <v>340</v>
      </c>
      <c r="B1205" s="31" t="s">
        <v>13</v>
      </c>
      <c r="C1205" s="31"/>
      <c r="D1205" s="32">
        <f t="shared" si="19"/>
        <v>1</v>
      </c>
      <c r="E1205" s="32"/>
      <c r="F1205" s="33" t="s">
        <v>14</v>
      </c>
      <c r="G1205" s="33"/>
      <c r="H1205" s="16">
        <v>42383</v>
      </c>
      <c r="I1205" s="16">
        <v>42383</v>
      </c>
      <c r="J1205" s="18" t="s">
        <v>647</v>
      </c>
      <c r="K1205" s="18"/>
      <c r="L1205" s="30">
        <v>1080</v>
      </c>
      <c r="M1205" s="30"/>
    </row>
    <row r="1206" spans="1:13" ht="45" customHeight="1">
      <c r="A1206" s="7" t="s">
        <v>340</v>
      </c>
      <c r="B1206" s="31" t="s">
        <v>13</v>
      </c>
      <c r="C1206" s="31"/>
      <c r="D1206" s="32">
        <f t="shared" si="19"/>
        <v>1</v>
      </c>
      <c r="E1206" s="32"/>
      <c r="F1206" s="33" t="s">
        <v>14</v>
      </c>
      <c r="G1206" s="33"/>
      <c r="H1206" s="16">
        <v>42440</v>
      </c>
      <c r="I1206" s="16">
        <v>42440</v>
      </c>
      <c r="J1206" s="18" t="s">
        <v>647</v>
      </c>
      <c r="K1206" s="18"/>
      <c r="L1206" s="30">
        <v>3557</v>
      </c>
      <c r="M1206" s="30"/>
    </row>
    <row r="1207" spans="1:13" ht="45" customHeight="1">
      <c r="A1207" s="7" t="s">
        <v>340</v>
      </c>
      <c r="B1207" s="31" t="s">
        <v>13</v>
      </c>
      <c r="C1207" s="31"/>
      <c r="D1207" s="32">
        <f t="shared" si="19"/>
        <v>1</v>
      </c>
      <c r="E1207" s="32"/>
      <c r="F1207" s="33" t="s">
        <v>14</v>
      </c>
      <c r="G1207" s="33"/>
      <c r="H1207" s="16">
        <v>42479</v>
      </c>
      <c r="I1207" s="16">
        <v>42479</v>
      </c>
      <c r="J1207" s="18" t="s">
        <v>647</v>
      </c>
      <c r="K1207" s="18"/>
      <c r="L1207" s="30">
        <v>1440</v>
      </c>
      <c r="M1207" s="30"/>
    </row>
    <row r="1208" spans="1:13" ht="45" customHeight="1">
      <c r="A1208" s="7" t="s">
        <v>340</v>
      </c>
      <c r="B1208" s="31" t="s">
        <v>1110</v>
      </c>
      <c r="C1208" s="31"/>
      <c r="D1208" s="32">
        <f t="shared" si="19"/>
        <v>1</v>
      </c>
      <c r="E1208" s="32"/>
      <c r="F1208" s="33" t="s">
        <v>346</v>
      </c>
      <c r="G1208" s="33"/>
      <c r="H1208" s="16">
        <v>42380</v>
      </c>
      <c r="I1208" s="16">
        <v>42380</v>
      </c>
      <c r="J1208" s="18" t="s">
        <v>647</v>
      </c>
      <c r="K1208" s="18"/>
      <c r="L1208" s="30">
        <v>176</v>
      </c>
      <c r="M1208" s="30"/>
    </row>
    <row r="1209" spans="1:13" ht="45" customHeight="1">
      <c r="A1209" s="7" t="s">
        <v>340</v>
      </c>
      <c r="B1209" s="31" t="s">
        <v>1111</v>
      </c>
      <c r="C1209" s="31"/>
      <c r="D1209" s="32">
        <f t="shared" si="19"/>
        <v>1</v>
      </c>
      <c r="E1209" s="32"/>
      <c r="F1209" s="33" t="s">
        <v>346</v>
      </c>
      <c r="G1209" s="33"/>
      <c r="H1209" s="16">
        <v>42390</v>
      </c>
      <c r="I1209" s="16">
        <v>42390</v>
      </c>
      <c r="J1209" s="18" t="s">
        <v>647</v>
      </c>
      <c r="K1209" s="18"/>
      <c r="L1209" s="30">
        <v>219</v>
      </c>
      <c r="M1209" s="30"/>
    </row>
    <row r="1210" spans="1:13" ht="45" customHeight="1">
      <c r="A1210" s="7" t="s">
        <v>340</v>
      </c>
      <c r="B1210" s="31" t="s">
        <v>13</v>
      </c>
      <c r="C1210" s="31"/>
      <c r="D1210" s="32">
        <f t="shared" si="19"/>
        <v>1</v>
      </c>
      <c r="E1210" s="32"/>
      <c r="F1210" s="33" t="s">
        <v>14</v>
      </c>
      <c r="G1210" s="33"/>
      <c r="H1210" s="16">
        <v>42390</v>
      </c>
      <c r="I1210" s="16">
        <v>42390</v>
      </c>
      <c r="J1210" s="18" t="s">
        <v>647</v>
      </c>
      <c r="K1210" s="18"/>
      <c r="L1210" s="30">
        <v>1656</v>
      </c>
      <c r="M1210" s="30"/>
    </row>
    <row r="1211" spans="1:13" ht="45" customHeight="1">
      <c r="A1211" s="7" t="s">
        <v>340</v>
      </c>
      <c r="B1211" s="31" t="s">
        <v>13</v>
      </c>
      <c r="C1211" s="31"/>
      <c r="D1211" s="32">
        <f t="shared" si="19"/>
        <v>1</v>
      </c>
      <c r="E1211" s="32"/>
      <c r="F1211" s="33" t="s">
        <v>14</v>
      </c>
      <c r="G1211" s="33"/>
      <c r="H1211" s="16">
        <v>42424</v>
      </c>
      <c r="I1211" s="16">
        <v>42424</v>
      </c>
      <c r="J1211" s="18" t="s">
        <v>647</v>
      </c>
      <c r="K1211" s="18"/>
      <c r="L1211" s="30">
        <v>1800</v>
      </c>
      <c r="M1211" s="30"/>
    </row>
    <row r="1212" spans="1:13" ht="45" customHeight="1">
      <c r="A1212" s="7" t="s">
        <v>340</v>
      </c>
      <c r="B1212" s="31" t="s">
        <v>13</v>
      </c>
      <c r="C1212" s="31"/>
      <c r="D1212" s="32">
        <f t="shared" si="19"/>
        <v>1</v>
      </c>
      <c r="E1212" s="32"/>
      <c r="F1212" s="33" t="s">
        <v>14</v>
      </c>
      <c r="G1212" s="33"/>
      <c r="H1212" s="16">
        <v>42506</v>
      </c>
      <c r="I1212" s="16">
        <v>42506</v>
      </c>
      <c r="J1212" s="18" t="s">
        <v>647</v>
      </c>
      <c r="K1212" s="18"/>
      <c r="L1212" s="30">
        <v>2160</v>
      </c>
      <c r="M1212" s="30"/>
    </row>
    <row r="1213" spans="1:13" ht="45" customHeight="1">
      <c r="A1213" s="7" t="s">
        <v>340</v>
      </c>
      <c r="B1213" s="31" t="s">
        <v>1112</v>
      </c>
      <c r="C1213" s="31"/>
      <c r="D1213" s="32">
        <f t="shared" si="19"/>
        <v>1</v>
      </c>
      <c r="E1213" s="32"/>
      <c r="F1213" s="33" t="s">
        <v>28</v>
      </c>
      <c r="G1213" s="33"/>
      <c r="H1213" s="16">
        <v>42446</v>
      </c>
      <c r="I1213" s="16">
        <v>42446</v>
      </c>
      <c r="J1213" s="18" t="s">
        <v>647</v>
      </c>
      <c r="K1213" s="18"/>
      <c r="L1213" s="30">
        <v>188</v>
      </c>
      <c r="M1213" s="30"/>
    </row>
    <row r="1214" spans="1:13" ht="45" customHeight="1">
      <c r="A1214" s="7" t="s">
        <v>340</v>
      </c>
      <c r="B1214" s="31" t="s">
        <v>1113</v>
      </c>
      <c r="C1214" s="31"/>
      <c r="D1214" s="32">
        <f t="shared" si="19"/>
        <v>1</v>
      </c>
      <c r="E1214" s="32"/>
      <c r="F1214" s="33" t="s">
        <v>28</v>
      </c>
      <c r="G1214" s="33"/>
      <c r="H1214" s="16">
        <v>42469</v>
      </c>
      <c r="I1214" s="16">
        <v>42469</v>
      </c>
      <c r="J1214" s="18" t="s">
        <v>647</v>
      </c>
      <c r="K1214" s="18"/>
      <c r="L1214" s="30">
        <v>594</v>
      </c>
      <c r="M1214" s="30"/>
    </row>
    <row r="1215" spans="1:13" ht="45" customHeight="1">
      <c r="A1215" s="7" t="s">
        <v>340</v>
      </c>
      <c r="B1215" s="31" t="s">
        <v>1112</v>
      </c>
      <c r="C1215" s="31"/>
      <c r="D1215" s="32">
        <f t="shared" si="19"/>
        <v>1</v>
      </c>
      <c r="E1215" s="32"/>
      <c r="F1215" s="33" t="s">
        <v>28</v>
      </c>
      <c r="G1215" s="33"/>
      <c r="H1215" s="16">
        <v>42446</v>
      </c>
      <c r="I1215" s="16">
        <v>42446</v>
      </c>
      <c r="J1215" s="18" t="s">
        <v>647</v>
      </c>
      <c r="K1215" s="18"/>
      <c r="L1215" s="30">
        <v>300</v>
      </c>
      <c r="M1215" s="30"/>
    </row>
    <row r="1216" spans="1:13" ht="45" customHeight="1">
      <c r="A1216" s="7" t="s">
        <v>340</v>
      </c>
      <c r="B1216" s="31" t="s">
        <v>1113</v>
      </c>
      <c r="C1216" s="31"/>
      <c r="D1216" s="32">
        <f t="shared" si="19"/>
        <v>1</v>
      </c>
      <c r="E1216" s="32"/>
      <c r="F1216" s="33" t="s">
        <v>28</v>
      </c>
      <c r="G1216" s="33"/>
      <c r="H1216" s="16">
        <v>42469</v>
      </c>
      <c r="I1216" s="16">
        <v>42469</v>
      </c>
      <c r="J1216" s="18" t="s">
        <v>647</v>
      </c>
      <c r="K1216" s="18"/>
      <c r="L1216" s="30">
        <v>496</v>
      </c>
      <c r="M1216" s="30"/>
    </row>
    <row r="1217" spans="1:13" ht="45" customHeight="1">
      <c r="A1217" s="7" t="s">
        <v>340</v>
      </c>
      <c r="B1217" s="31" t="s">
        <v>13</v>
      </c>
      <c r="C1217" s="31"/>
      <c r="D1217" s="32">
        <f t="shared" si="19"/>
        <v>1</v>
      </c>
      <c r="E1217" s="32"/>
      <c r="F1217" s="33" t="s">
        <v>14</v>
      </c>
      <c r="G1217" s="33"/>
      <c r="H1217" s="16">
        <v>42469</v>
      </c>
      <c r="I1217" s="16">
        <v>42469</v>
      </c>
      <c r="J1217" s="18" t="s">
        <v>647</v>
      </c>
      <c r="K1217" s="18"/>
      <c r="L1217" s="30">
        <v>1251</v>
      </c>
      <c r="M1217" s="30"/>
    </row>
    <row r="1218" spans="1:13" ht="45" customHeight="1">
      <c r="A1218" s="7" t="s">
        <v>340</v>
      </c>
      <c r="B1218" s="31" t="s">
        <v>1114</v>
      </c>
      <c r="C1218" s="31"/>
      <c r="D1218" s="32">
        <f t="shared" si="19"/>
        <v>1</v>
      </c>
      <c r="E1218" s="32"/>
      <c r="F1218" s="33" t="s">
        <v>28</v>
      </c>
      <c r="G1218" s="33"/>
      <c r="H1218" s="16">
        <v>42452</v>
      </c>
      <c r="I1218" s="16">
        <v>42452</v>
      </c>
      <c r="J1218" s="18" t="s">
        <v>647</v>
      </c>
      <c r="K1218" s="18"/>
      <c r="L1218" s="30">
        <v>447.01</v>
      </c>
      <c r="M1218" s="30"/>
    </row>
    <row r="1219" spans="1:13" ht="45" customHeight="1">
      <c r="A1219" s="7" t="s">
        <v>340</v>
      </c>
      <c r="B1219" s="31" t="s">
        <v>13</v>
      </c>
      <c r="C1219" s="31"/>
      <c r="D1219" s="32">
        <f t="shared" si="19"/>
        <v>1</v>
      </c>
      <c r="E1219" s="32"/>
      <c r="F1219" s="33" t="s">
        <v>14</v>
      </c>
      <c r="G1219" s="33"/>
      <c r="H1219" s="16">
        <v>42452</v>
      </c>
      <c r="I1219" s="16">
        <v>42452</v>
      </c>
      <c r="J1219" s="18" t="s">
        <v>647</v>
      </c>
      <c r="K1219" s="18"/>
      <c r="L1219" s="30">
        <v>3461</v>
      </c>
      <c r="M1219" s="30"/>
    </row>
    <row r="1220" spans="1:13" ht="45" customHeight="1">
      <c r="A1220" s="7" t="s">
        <v>340</v>
      </c>
      <c r="B1220" s="31" t="s">
        <v>1115</v>
      </c>
      <c r="C1220" s="31"/>
      <c r="D1220" s="32">
        <f t="shared" si="19"/>
        <v>1</v>
      </c>
      <c r="E1220" s="32"/>
      <c r="F1220" s="33" t="s">
        <v>28</v>
      </c>
      <c r="G1220" s="33"/>
      <c r="H1220" s="16">
        <v>42515</v>
      </c>
      <c r="I1220" s="16">
        <v>42515</v>
      </c>
      <c r="J1220" s="18" t="s">
        <v>647</v>
      </c>
      <c r="K1220" s="18"/>
      <c r="L1220" s="30">
        <v>455</v>
      </c>
      <c r="M1220" s="30"/>
    </row>
    <row r="1221" spans="1:13" ht="45" customHeight="1">
      <c r="A1221" s="7" t="s">
        <v>340</v>
      </c>
      <c r="B1221" s="31" t="s">
        <v>1116</v>
      </c>
      <c r="C1221" s="31"/>
      <c r="D1221" s="32">
        <f t="shared" si="19"/>
        <v>1</v>
      </c>
      <c r="E1221" s="32"/>
      <c r="F1221" s="33" t="s">
        <v>28</v>
      </c>
      <c r="G1221" s="33"/>
      <c r="H1221" s="16">
        <v>42515</v>
      </c>
      <c r="I1221" s="16">
        <v>42515</v>
      </c>
      <c r="J1221" s="18" t="s">
        <v>647</v>
      </c>
      <c r="K1221" s="18"/>
      <c r="L1221" s="30">
        <v>609.26</v>
      </c>
      <c r="M1221" s="30"/>
    </row>
    <row r="1222" spans="1:13" ht="45" customHeight="1">
      <c r="A1222" s="7" t="s">
        <v>340</v>
      </c>
      <c r="B1222" s="31" t="s">
        <v>13</v>
      </c>
      <c r="C1222" s="31"/>
      <c r="D1222" s="32">
        <f t="shared" si="19"/>
        <v>1</v>
      </c>
      <c r="E1222" s="32"/>
      <c r="F1222" s="33" t="s">
        <v>14</v>
      </c>
      <c r="G1222" s="33"/>
      <c r="H1222" s="16">
        <v>42515</v>
      </c>
      <c r="I1222" s="16">
        <v>42515</v>
      </c>
      <c r="J1222" s="18" t="s">
        <v>647</v>
      </c>
      <c r="K1222" s="18"/>
      <c r="L1222" s="30">
        <v>2177</v>
      </c>
      <c r="M1222" s="30"/>
    </row>
    <row r="1223" spans="1:13" ht="45" customHeight="1">
      <c r="A1223" s="7" t="s">
        <v>340</v>
      </c>
      <c r="B1223" s="31" t="s">
        <v>13</v>
      </c>
      <c r="C1223" s="31"/>
      <c r="D1223" s="32">
        <f t="shared" si="19"/>
        <v>1</v>
      </c>
      <c r="E1223" s="32"/>
      <c r="F1223" s="33" t="s">
        <v>14</v>
      </c>
      <c r="G1223" s="33"/>
      <c r="H1223" s="16">
        <v>42536</v>
      </c>
      <c r="I1223" s="16">
        <v>42536</v>
      </c>
      <c r="J1223" s="18" t="s">
        <v>647</v>
      </c>
      <c r="K1223" s="18"/>
      <c r="L1223" s="30">
        <v>720</v>
      </c>
      <c r="M1223" s="30"/>
    </row>
    <row r="1224" spans="1:13" ht="45" customHeight="1">
      <c r="A1224" s="7" t="s">
        <v>340</v>
      </c>
      <c r="B1224" s="31" t="s">
        <v>13</v>
      </c>
      <c r="C1224" s="31"/>
      <c r="D1224" s="32">
        <f t="shared" si="19"/>
        <v>1</v>
      </c>
      <c r="E1224" s="32"/>
      <c r="F1224" s="33" t="s">
        <v>14</v>
      </c>
      <c r="G1224" s="33"/>
      <c r="H1224" s="16">
        <v>42537</v>
      </c>
      <c r="I1224" s="16">
        <v>42537</v>
      </c>
      <c r="J1224" s="18" t="s">
        <v>647</v>
      </c>
      <c r="K1224" s="18"/>
      <c r="L1224" s="30">
        <v>1515</v>
      </c>
      <c r="M1224" s="30"/>
    </row>
    <row r="1225" spans="1:13" ht="45" customHeight="1">
      <c r="A1225" s="7" t="s">
        <v>340</v>
      </c>
      <c r="B1225" s="31" t="s">
        <v>13</v>
      </c>
      <c r="C1225" s="31"/>
      <c r="D1225" s="32">
        <f t="shared" si="19"/>
        <v>1</v>
      </c>
      <c r="E1225" s="32"/>
      <c r="F1225" s="33" t="s">
        <v>14</v>
      </c>
      <c r="G1225" s="33"/>
      <c r="H1225" s="16">
        <v>42487</v>
      </c>
      <c r="I1225" s="16">
        <v>42487</v>
      </c>
      <c r="J1225" s="18" t="s">
        <v>647</v>
      </c>
      <c r="K1225" s="18"/>
      <c r="L1225" s="30">
        <v>1908</v>
      </c>
      <c r="M1225" s="30"/>
    </row>
    <row r="1226" spans="1:13" ht="45" customHeight="1">
      <c r="A1226" s="7" t="s">
        <v>340</v>
      </c>
      <c r="B1226" s="31" t="s">
        <v>13</v>
      </c>
      <c r="C1226" s="31"/>
      <c r="D1226" s="32">
        <f t="shared" si="19"/>
        <v>1</v>
      </c>
      <c r="E1226" s="32"/>
      <c r="F1226" s="33" t="s">
        <v>14</v>
      </c>
      <c r="G1226" s="33"/>
      <c r="H1226" s="16">
        <v>42566</v>
      </c>
      <c r="I1226" s="16">
        <v>42566</v>
      </c>
      <c r="J1226" s="18" t="s">
        <v>647</v>
      </c>
      <c r="K1226" s="18"/>
      <c r="L1226" s="30">
        <v>2214</v>
      </c>
      <c r="M1226" s="30"/>
    </row>
    <row r="1227" spans="1:13" ht="45" customHeight="1">
      <c r="A1227" s="7" t="s">
        <v>340</v>
      </c>
      <c r="B1227" s="31" t="s">
        <v>1117</v>
      </c>
      <c r="C1227" s="31"/>
      <c r="D1227" s="32">
        <f t="shared" si="19"/>
        <v>1</v>
      </c>
      <c r="E1227" s="32"/>
      <c r="F1227" s="33" t="s">
        <v>1118</v>
      </c>
      <c r="G1227" s="33"/>
      <c r="H1227" s="16">
        <v>42571</v>
      </c>
      <c r="I1227" s="16">
        <v>42571</v>
      </c>
      <c r="J1227" s="18" t="s">
        <v>647</v>
      </c>
      <c r="K1227" s="18"/>
      <c r="L1227" s="30">
        <v>324</v>
      </c>
      <c r="M1227" s="30"/>
    </row>
    <row r="1228" spans="1:13" ht="45" customHeight="1">
      <c r="A1228" s="7" t="s">
        <v>340</v>
      </c>
      <c r="B1228" s="31" t="s">
        <v>13</v>
      </c>
      <c r="C1228" s="31"/>
      <c r="D1228" s="32">
        <f t="shared" si="19"/>
        <v>1</v>
      </c>
      <c r="E1228" s="32"/>
      <c r="F1228" s="33" t="s">
        <v>14</v>
      </c>
      <c r="G1228" s="33"/>
      <c r="H1228" s="16">
        <v>42571</v>
      </c>
      <c r="I1228" s="16">
        <v>42571</v>
      </c>
      <c r="J1228" s="18" t="s">
        <v>647</v>
      </c>
      <c r="K1228" s="18"/>
      <c r="L1228" s="30">
        <v>2655</v>
      </c>
      <c r="M1228" s="30"/>
    </row>
    <row r="1229" spans="1:13" ht="45" customHeight="1">
      <c r="A1229" s="7" t="s">
        <v>340</v>
      </c>
      <c r="B1229" s="31" t="s">
        <v>13</v>
      </c>
      <c r="C1229" s="31"/>
      <c r="D1229" s="32">
        <f t="shared" ref="D1229:D1292" si="20">C1229+1</f>
        <v>1</v>
      </c>
      <c r="E1229" s="32"/>
      <c r="F1229" s="33" t="s">
        <v>14</v>
      </c>
      <c r="G1229" s="33"/>
      <c r="H1229" s="16">
        <v>42506</v>
      </c>
      <c r="I1229" s="16">
        <v>42506</v>
      </c>
      <c r="J1229" s="18" t="s">
        <v>647</v>
      </c>
      <c r="K1229" s="18"/>
      <c r="L1229" s="30">
        <v>2547</v>
      </c>
      <c r="M1229" s="30"/>
    </row>
    <row r="1230" spans="1:13" ht="45" customHeight="1">
      <c r="A1230" s="7" t="s">
        <v>340</v>
      </c>
      <c r="B1230" s="31" t="s">
        <v>13</v>
      </c>
      <c r="C1230" s="31"/>
      <c r="D1230" s="32">
        <f t="shared" si="20"/>
        <v>1</v>
      </c>
      <c r="E1230" s="32"/>
      <c r="F1230" s="33" t="s">
        <v>14</v>
      </c>
      <c r="G1230" s="33"/>
      <c r="H1230" s="16">
        <v>42548</v>
      </c>
      <c r="I1230" s="16">
        <v>42548</v>
      </c>
      <c r="J1230" s="18" t="s">
        <v>647</v>
      </c>
      <c r="K1230" s="18"/>
      <c r="L1230" s="30">
        <v>1386</v>
      </c>
      <c r="M1230" s="30"/>
    </row>
    <row r="1231" spans="1:13" ht="45" customHeight="1">
      <c r="A1231" s="7" t="s">
        <v>340</v>
      </c>
      <c r="B1231" s="31" t="s">
        <v>13</v>
      </c>
      <c r="C1231" s="31"/>
      <c r="D1231" s="32">
        <f t="shared" si="20"/>
        <v>1</v>
      </c>
      <c r="E1231" s="32"/>
      <c r="F1231" s="33" t="s">
        <v>14</v>
      </c>
      <c r="G1231" s="33"/>
      <c r="H1231" s="16">
        <v>42565</v>
      </c>
      <c r="I1231" s="16">
        <v>42565</v>
      </c>
      <c r="J1231" s="18" t="s">
        <v>647</v>
      </c>
      <c r="K1231" s="18"/>
      <c r="L1231" s="30">
        <v>3080</v>
      </c>
      <c r="M1231" s="30"/>
    </row>
    <row r="1232" spans="1:13" ht="45" customHeight="1">
      <c r="A1232" s="7" t="s">
        <v>340</v>
      </c>
      <c r="B1232" s="31" t="s">
        <v>13</v>
      </c>
      <c r="C1232" s="31"/>
      <c r="D1232" s="32">
        <f t="shared" si="20"/>
        <v>1</v>
      </c>
      <c r="E1232" s="32"/>
      <c r="F1232" s="33" t="s">
        <v>14</v>
      </c>
      <c r="G1232" s="33"/>
      <c r="H1232" s="16">
        <v>42576</v>
      </c>
      <c r="I1232" s="16">
        <v>42576</v>
      </c>
      <c r="J1232" s="18" t="s">
        <v>647</v>
      </c>
      <c r="K1232" s="18"/>
      <c r="L1232" s="30">
        <v>2759</v>
      </c>
      <c r="M1232" s="30"/>
    </row>
    <row r="1233" spans="1:13" ht="45" customHeight="1">
      <c r="A1233" s="7" t="s">
        <v>340</v>
      </c>
      <c r="B1233" s="31" t="s">
        <v>13</v>
      </c>
      <c r="C1233" s="31"/>
      <c r="D1233" s="32">
        <f t="shared" si="20"/>
        <v>1</v>
      </c>
      <c r="E1233" s="32"/>
      <c r="F1233" s="33" t="s">
        <v>14</v>
      </c>
      <c r="G1233" s="33"/>
      <c r="H1233" s="16">
        <v>42601</v>
      </c>
      <c r="I1233" s="16">
        <v>42601</v>
      </c>
      <c r="J1233" s="18" t="s">
        <v>647</v>
      </c>
      <c r="K1233" s="18"/>
      <c r="L1233" s="30">
        <v>1386</v>
      </c>
      <c r="M1233" s="30"/>
    </row>
    <row r="1234" spans="1:13" ht="45" customHeight="1">
      <c r="A1234" s="7" t="s">
        <v>340</v>
      </c>
      <c r="B1234" s="31" t="s">
        <v>1119</v>
      </c>
      <c r="C1234" s="31"/>
      <c r="D1234" s="32">
        <f t="shared" si="20"/>
        <v>1</v>
      </c>
      <c r="E1234" s="32"/>
      <c r="F1234" s="33" t="s">
        <v>1120</v>
      </c>
      <c r="G1234" s="33"/>
      <c r="H1234" s="16">
        <v>42564</v>
      </c>
      <c r="I1234" s="16">
        <v>42564</v>
      </c>
      <c r="J1234" s="18" t="s">
        <v>647</v>
      </c>
      <c r="K1234" s="18"/>
      <c r="L1234" s="30">
        <v>528</v>
      </c>
      <c r="M1234" s="30"/>
    </row>
    <row r="1235" spans="1:13" ht="45" customHeight="1">
      <c r="A1235" s="7" t="s">
        <v>340</v>
      </c>
      <c r="B1235" s="31" t="s">
        <v>1119</v>
      </c>
      <c r="C1235" s="31"/>
      <c r="D1235" s="32">
        <f t="shared" si="20"/>
        <v>1</v>
      </c>
      <c r="E1235" s="32"/>
      <c r="F1235" s="33" t="s">
        <v>1120</v>
      </c>
      <c r="G1235" s="33"/>
      <c r="H1235" s="16">
        <v>42564</v>
      </c>
      <c r="I1235" s="16">
        <v>42564</v>
      </c>
      <c r="J1235" s="18" t="s">
        <v>647</v>
      </c>
      <c r="K1235" s="18"/>
      <c r="L1235" s="30">
        <v>255</v>
      </c>
      <c r="M1235" s="30"/>
    </row>
    <row r="1236" spans="1:13" ht="45" customHeight="1">
      <c r="A1236" s="7" t="s">
        <v>340</v>
      </c>
      <c r="B1236" s="31" t="s">
        <v>13</v>
      </c>
      <c r="C1236" s="31"/>
      <c r="D1236" s="32">
        <f t="shared" si="20"/>
        <v>1</v>
      </c>
      <c r="E1236" s="32"/>
      <c r="F1236" s="33" t="s">
        <v>14</v>
      </c>
      <c r="G1236" s="33"/>
      <c r="H1236" s="16">
        <v>42564</v>
      </c>
      <c r="I1236" s="16">
        <v>42564</v>
      </c>
      <c r="J1236" s="18" t="s">
        <v>647</v>
      </c>
      <c r="K1236" s="18"/>
      <c r="L1236" s="30">
        <v>1432</v>
      </c>
      <c r="M1236" s="30"/>
    </row>
    <row r="1237" spans="1:13" ht="45" customHeight="1">
      <c r="A1237" s="7" t="s">
        <v>340</v>
      </c>
      <c r="B1237" s="31" t="s">
        <v>1121</v>
      </c>
      <c r="C1237" s="31"/>
      <c r="D1237" s="32">
        <f t="shared" si="20"/>
        <v>1</v>
      </c>
      <c r="E1237" s="32"/>
      <c r="F1237" s="33" t="s">
        <v>346</v>
      </c>
      <c r="G1237" s="33"/>
      <c r="H1237" s="16">
        <v>42604</v>
      </c>
      <c r="I1237" s="16">
        <v>42604</v>
      </c>
      <c r="J1237" s="18" t="s">
        <v>647</v>
      </c>
      <c r="K1237" s="18"/>
      <c r="L1237" s="30">
        <v>162</v>
      </c>
      <c r="M1237" s="30"/>
    </row>
    <row r="1238" spans="1:13" ht="45" customHeight="1">
      <c r="A1238" s="7" t="s">
        <v>340</v>
      </c>
      <c r="B1238" s="31" t="s">
        <v>1122</v>
      </c>
      <c r="C1238" s="31"/>
      <c r="D1238" s="32">
        <f t="shared" si="20"/>
        <v>1</v>
      </c>
      <c r="E1238" s="32"/>
      <c r="F1238" s="33" t="s">
        <v>14</v>
      </c>
      <c r="G1238" s="33"/>
      <c r="H1238" s="16">
        <v>42611</v>
      </c>
      <c r="I1238" s="16">
        <v>42615</v>
      </c>
      <c r="J1238" s="18" t="s">
        <v>647</v>
      </c>
      <c r="K1238" s="18"/>
      <c r="L1238" s="30">
        <v>180</v>
      </c>
      <c r="M1238" s="30"/>
    </row>
    <row r="1239" spans="1:13" ht="45" customHeight="1">
      <c r="A1239" s="7" t="s">
        <v>340</v>
      </c>
      <c r="B1239" s="31" t="s">
        <v>13</v>
      </c>
      <c r="C1239" s="31"/>
      <c r="D1239" s="32">
        <f t="shared" si="20"/>
        <v>1</v>
      </c>
      <c r="E1239" s="32"/>
      <c r="F1239" s="33" t="s">
        <v>14</v>
      </c>
      <c r="G1239" s="33"/>
      <c r="H1239" s="16">
        <v>42605</v>
      </c>
      <c r="I1239" s="16">
        <v>42605</v>
      </c>
      <c r="J1239" s="18" t="s">
        <v>647</v>
      </c>
      <c r="K1239" s="18"/>
      <c r="L1239" s="30">
        <v>1881</v>
      </c>
      <c r="M1239" s="30"/>
    </row>
    <row r="1240" spans="1:13" ht="45" customHeight="1">
      <c r="A1240" s="7" t="s">
        <v>340</v>
      </c>
      <c r="B1240" s="31" t="s">
        <v>13</v>
      </c>
      <c r="C1240" s="31"/>
      <c r="D1240" s="32">
        <f t="shared" si="20"/>
        <v>1</v>
      </c>
      <c r="E1240" s="32"/>
      <c r="F1240" s="33" t="s">
        <v>14</v>
      </c>
      <c r="G1240" s="33"/>
      <c r="H1240" s="16">
        <v>42592</v>
      </c>
      <c r="I1240" s="16">
        <v>42592</v>
      </c>
      <c r="J1240" s="18" t="s">
        <v>647</v>
      </c>
      <c r="K1240" s="18"/>
      <c r="L1240" s="30">
        <v>1185</v>
      </c>
      <c r="M1240" s="30"/>
    </row>
    <row r="1241" spans="1:13" ht="45" customHeight="1">
      <c r="A1241" s="7" t="s">
        <v>340</v>
      </c>
      <c r="B1241" s="31" t="s">
        <v>13</v>
      </c>
      <c r="C1241" s="31"/>
      <c r="D1241" s="32">
        <f t="shared" si="20"/>
        <v>1</v>
      </c>
      <c r="E1241" s="32"/>
      <c r="F1241" s="33" t="s">
        <v>14</v>
      </c>
      <c r="G1241" s="33"/>
      <c r="H1241" s="16">
        <v>42638</v>
      </c>
      <c r="I1241" s="16">
        <v>42638</v>
      </c>
      <c r="J1241" s="18" t="s">
        <v>647</v>
      </c>
      <c r="K1241" s="18"/>
      <c r="L1241" s="30">
        <v>1075</v>
      </c>
      <c r="M1241" s="30"/>
    </row>
    <row r="1242" spans="1:13" ht="45" customHeight="1">
      <c r="A1242" s="7" t="s">
        <v>340</v>
      </c>
      <c r="B1242" s="31" t="s">
        <v>13</v>
      </c>
      <c r="C1242" s="31"/>
      <c r="D1242" s="32">
        <f t="shared" si="20"/>
        <v>1</v>
      </c>
      <c r="E1242" s="32"/>
      <c r="F1242" s="33" t="s">
        <v>14</v>
      </c>
      <c r="G1242" s="33"/>
      <c r="H1242" s="16">
        <v>42640</v>
      </c>
      <c r="I1242" s="16">
        <v>42640</v>
      </c>
      <c r="J1242" s="18" t="s">
        <v>647</v>
      </c>
      <c r="K1242" s="18"/>
      <c r="L1242" s="30">
        <v>859</v>
      </c>
      <c r="M1242" s="30"/>
    </row>
    <row r="1243" spans="1:13" ht="45" customHeight="1">
      <c r="A1243" s="7" t="s">
        <v>340</v>
      </c>
      <c r="B1243" s="31" t="s">
        <v>1123</v>
      </c>
      <c r="C1243" s="31"/>
      <c r="D1243" s="32">
        <f t="shared" si="20"/>
        <v>1</v>
      </c>
      <c r="E1243" s="32"/>
      <c r="F1243" s="33" t="s">
        <v>1124</v>
      </c>
      <c r="G1243" s="33"/>
      <c r="H1243" s="16">
        <v>42634</v>
      </c>
      <c r="I1243" s="16">
        <v>42634</v>
      </c>
      <c r="J1243" s="18" t="s">
        <v>647</v>
      </c>
      <c r="K1243" s="18"/>
      <c r="L1243" s="30">
        <v>162</v>
      </c>
      <c r="M1243" s="30"/>
    </row>
    <row r="1244" spans="1:13" ht="45" customHeight="1">
      <c r="A1244" s="7" t="s">
        <v>340</v>
      </c>
      <c r="B1244" s="31" t="s">
        <v>13</v>
      </c>
      <c r="C1244" s="31"/>
      <c r="D1244" s="32">
        <f t="shared" si="20"/>
        <v>1</v>
      </c>
      <c r="E1244" s="32"/>
      <c r="F1244" s="33" t="s">
        <v>14</v>
      </c>
      <c r="G1244" s="33"/>
      <c r="H1244" s="16">
        <v>42634</v>
      </c>
      <c r="I1244" s="16">
        <v>42634</v>
      </c>
      <c r="J1244" s="18" t="s">
        <v>647</v>
      </c>
      <c r="K1244" s="18"/>
      <c r="L1244" s="30">
        <v>1314</v>
      </c>
      <c r="M1244" s="30"/>
    </row>
    <row r="1245" spans="1:13" ht="45" customHeight="1">
      <c r="A1245" s="7" t="s">
        <v>340</v>
      </c>
      <c r="B1245" s="31" t="s">
        <v>13</v>
      </c>
      <c r="C1245" s="31"/>
      <c r="D1245" s="32">
        <f t="shared" si="20"/>
        <v>1</v>
      </c>
      <c r="E1245" s="32"/>
      <c r="F1245" s="33" t="s">
        <v>14</v>
      </c>
      <c r="G1245" s="33"/>
      <c r="H1245" s="16">
        <v>42649</v>
      </c>
      <c r="I1245" s="16">
        <v>42649</v>
      </c>
      <c r="J1245" s="18" t="s">
        <v>647</v>
      </c>
      <c r="K1245" s="18"/>
      <c r="L1245" s="30">
        <v>3024</v>
      </c>
      <c r="M1245" s="30"/>
    </row>
    <row r="1246" spans="1:13" ht="45" customHeight="1">
      <c r="A1246" s="7" t="s">
        <v>340</v>
      </c>
      <c r="B1246" s="31" t="s">
        <v>13</v>
      </c>
      <c r="C1246" s="31"/>
      <c r="D1246" s="32">
        <f t="shared" si="20"/>
        <v>1</v>
      </c>
      <c r="E1246" s="32"/>
      <c r="F1246" s="33" t="s">
        <v>14</v>
      </c>
      <c r="G1246" s="33"/>
      <c r="H1246" s="16">
        <v>42622</v>
      </c>
      <c r="I1246" s="16">
        <v>42622</v>
      </c>
      <c r="J1246" s="18" t="s">
        <v>647</v>
      </c>
      <c r="K1246" s="18"/>
      <c r="L1246" s="30">
        <v>828</v>
      </c>
      <c r="M1246" s="30"/>
    </row>
    <row r="1247" spans="1:13" ht="45" customHeight="1">
      <c r="A1247" s="7" t="s">
        <v>340</v>
      </c>
      <c r="B1247" s="31" t="s">
        <v>1125</v>
      </c>
      <c r="C1247" s="31"/>
      <c r="D1247" s="32">
        <f t="shared" si="20"/>
        <v>1</v>
      </c>
      <c r="E1247" s="32"/>
      <c r="F1247" s="33" t="s">
        <v>11</v>
      </c>
      <c r="G1247" s="33"/>
      <c r="H1247" s="16">
        <v>42641</v>
      </c>
      <c r="I1247" s="16">
        <v>42643</v>
      </c>
      <c r="J1247" s="18" t="s">
        <v>647</v>
      </c>
      <c r="K1247" s="18"/>
      <c r="L1247" s="30">
        <v>1676</v>
      </c>
      <c r="M1247" s="30"/>
    </row>
    <row r="1248" spans="1:13" ht="45" customHeight="1">
      <c r="A1248" s="7" t="s">
        <v>340</v>
      </c>
      <c r="B1248" s="31" t="s">
        <v>13</v>
      </c>
      <c r="C1248" s="31"/>
      <c r="D1248" s="32">
        <f t="shared" si="20"/>
        <v>1</v>
      </c>
      <c r="E1248" s="32"/>
      <c r="F1248" s="33" t="s">
        <v>14</v>
      </c>
      <c r="G1248" s="33"/>
      <c r="H1248" s="16">
        <v>42688</v>
      </c>
      <c r="I1248" s="16">
        <v>42688</v>
      </c>
      <c r="J1248" s="18" t="s">
        <v>647</v>
      </c>
      <c r="K1248" s="18"/>
      <c r="L1248" s="30">
        <v>4059</v>
      </c>
      <c r="M1248" s="30"/>
    </row>
    <row r="1249" spans="1:13" ht="45" customHeight="1">
      <c r="A1249" s="7" t="s">
        <v>340</v>
      </c>
      <c r="B1249" s="31" t="s">
        <v>1126</v>
      </c>
      <c r="C1249" s="31"/>
      <c r="D1249" s="32">
        <f t="shared" si="20"/>
        <v>1</v>
      </c>
      <c r="E1249" s="32"/>
      <c r="F1249" s="33" t="s">
        <v>14</v>
      </c>
      <c r="G1249" s="33"/>
      <c r="H1249" s="16">
        <v>42660</v>
      </c>
      <c r="I1249" s="16">
        <v>42663</v>
      </c>
      <c r="J1249" s="18" t="s">
        <v>647</v>
      </c>
      <c r="K1249" s="18"/>
      <c r="L1249" s="30">
        <v>171</v>
      </c>
      <c r="M1249" s="30"/>
    </row>
    <row r="1250" spans="1:13" ht="45" customHeight="1">
      <c r="A1250" s="7" t="s">
        <v>340</v>
      </c>
      <c r="B1250" s="31" t="s">
        <v>13</v>
      </c>
      <c r="C1250" s="31"/>
      <c r="D1250" s="32">
        <f t="shared" si="20"/>
        <v>1</v>
      </c>
      <c r="E1250" s="32"/>
      <c r="F1250" s="33" t="s">
        <v>14</v>
      </c>
      <c r="G1250" s="33"/>
      <c r="H1250" s="16">
        <v>42660</v>
      </c>
      <c r="I1250" s="16">
        <v>42663</v>
      </c>
      <c r="J1250" s="18" t="s">
        <v>647</v>
      </c>
      <c r="K1250" s="18"/>
      <c r="L1250" s="30">
        <v>2754</v>
      </c>
      <c r="M1250" s="30"/>
    </row>
    <row r="1251" spans="1:13" ht="45" customHeight="1">
      <c r="A1251" s="7" t="s">
        <v>340</v>
      </c>
      <c r="B1251" s="31" t="s">
        <v>1127</v>
      </c>
      <c r="C1251" s="31"/>
      <c r="D1251" s="32">
        <f t="shared" si="20"/>
        <v>1</v>
      </c>
      <c r="E1251" s="32"/>
      <c r="F1251" s="33" t="s">
        <v>1124</v>
      </c>
      <c r="G1251" s="33"/>
      <c r="H1251" s="16">
        <v>42651</v>
      </c>
      <c r="I1251" s="16">
        <v>42651</v>
      </c>
      <c r="J1251" s="18" t="s">
        <v>647</v>
      </c>
      <c r="K1251" s="18"/>
      <c r="L1251" s="30">
        <v>682.3</v>
      </c>
      <c r="M1251" s="30"/>
    </row>
    <row r="1252" spans="1:13" ht="45" customHeight="1">
      <c r="A1252" s="7" t="s">
        <v>340</v>
      </c>
      <c r="B1252" s="31" t="s">
        <v>1128</v>
      </c>
      <c r="C1252" s="31"/>
      <c r="D1252" s="32">
        <f t="shared" si="20"/>
        <v>1</v>
      </c>
      <c r="E1252" s="32"/>
      <c r="F1252" s="33" t="s">
        <v>1124</v>
      </c>
      <c r="G1252" s="33"/>
      <c r="H1252" s="16">
        <v>42661</v>
      </c>
      <c r="I1252" s="16">
        <v>42661</v>
      </c>
      <c r="J1252" s="18" t="s">
        <v>647</v>
      </c>
      <c r="K1252" s="18"/>
      <c r="L1252" s="30">
        <v>162</v>
      </c>
      <c r="M1252" s="30"/>
    </row>
    <row r="1253" spans="1:13" ht="45" customHeight="1">
      <c r="A1253" s="7" t="s">
        <v>340</v>
      </c>
      <c r="B1253" s="31" t="s">
        <v>13</v>
      </c>
      <c r="C1253" s="31"/>
      <c r="D1253" s="32">
        <f t="shared" si="20"/>
        <v>1</v>
      </c>
      <c r="E1253" s="32"/>
      <c r="F1253" s="33" t="s">
        <v>14</v>
      </c>
      <c r="G1253" s="33"/>
      <c r="H1253" s="16">
        <v>42661</v>
      </c>
      <c r="I1253" s="16">
        <v>42661</v>
      </c>
      <c r="J1253" s="18" t="s">
        <v>647</v>
      </c>
      <c r="K1253" s="18"/>
      <c r="L1253" s="30">
        <v>675</v>
      </c>
      <c r="M1253" s="30"/>
    </row>
    <row r="1254" spans="1:13" ht="45" customHeight="1">
      <c r="A1254" s="7" t="s">
        <v>340</v>
      </c>
      <c r="B1254" s="31" t="s">
        <v>13</v>
      </c>
      <c r="C1254" s="31"/>
      <c r="D1254" s="32">
        <f t="shared" si="20"/>
        <v>1</v>
      </c>
      <c r="E1254" s="32"/>
      <c r="F1254" s="33" t="s">
        <v>14</v>
      </c>
      <c r="G1254" s="33"/>
      <c r="H1254" s="16">
        <v>42674</v>
      </c>
      <c r="I1254" s="16">
        <v>42674</v>
      </c>
      <c r="J1254" s="18" t="s">
        <v>647</v>
      </c>
      <c r="K1254" s="18"/>
      <c r="L1254" s="30">
        <v>1748</v>
      </c>
      <c r="M1254" s="30"/>
    </row>
    <row r="1255" spans="1:13" ht="45" customHeight="1">
      <c r="A1255" s="7" t="s">
        <v>340</v>
      </c>
      <c r="B1255" s="31" t="s">
        <v>13</v>
      </c>
      <c r="C1255" s="31"/>
      <c r="D1255" s="32">
        <f t="shared" si="20"/>
        <v>1</v>
      </c>
      <c r="E1255" s="32"/>
      <c r="F1255" s="33" t="s">
        <v>14</v>
      </c>
      <c r="G1255" s="33"/>
      <c r="H1255" s="16">
        <v>42706</v>
      </c>
      <c r="I1255" s="16">
        <v>42706</v>
      </c>
      <c r="J1255" s="18" t="s">
        <v>647</v>
      </c>
      <c r="K1255" s="18"/>
      <c r="L1255" s="30">
        <v>1737</v>
      </c>
      <c r="M1255" s="30"/>
    </row>
    <row r="1256" spans="1:13" ht="45" customHeight="1">
      <c r="A1256" s="7" t="s">
        <v>370</v>
      </c>
      <c r="B1256" s="31" t="s">
        <v>1129</v>
      </c>
      <c r="C1256" s="31"/>
      <c r="D1256" s="32">
        <f t="shared" si="20"/>
        <v>1</v>
      </c>
      <c r="E1256" s="32"/>
      <c r="F1256" s="33" t="s">
        <v>1130</v>
      </c>
      <c r="G1256" s="33"/>
      <c r="H1256" s="16">
        <v>42416</v>
      </c>
      <c r="I1256" s="16">
        <v>42419</v>
      </c>
      <c r="J1256" s="18" t="s">
        <v>647</v>
      </c>
      <c r="K1256" s="18"/>
      <c r="L1256" s="30">
        <v>1975.02</v>
      </c>
      <c r="M1256" s="30"/>
    </row>
    <row r="1257" spans="1:13" ht="45" customHeight="1">
      <c r="A1257" s="7" t="s">
        <v>370</v>
      </c>
      <c r="B1257" s="31" t="s">
        <v>1129</v>
      </c>
      <c r="C1257" s="31"/>
      <c r="D1257" s="32">
        <f t="shared" si="20"/>
        <v>1</v>
      </c>
      <c r="E1257" s="32"/>
      <c r="F1257" s="33" t="s">
        <v>1130</v>
      </c>
      <c r="G1257" s="33"/>
      <c r="H1257" s="16">
        <v>42416</v>
      </c>
      <c r="I1257" s="16">
        <v>42419</v>
      </c>
      <c r="J1257" s="18" t="s">
        <v>647</v>
      </c>
      <c r="K1257" s="18"/>
      <c r="L1257" s="30">
        <v>785</v>
      </c>
      <c r="M1257" s="30"/>
    </row>
    <row r="1258" spans="1:13" ht="45" customHeight="1">
      <c r="A1258" s="7" t="s">
        <v>370</v>
      </c>
      <c r="B1258" s="31" t="s">
        <v>1131</v>
      </c>
      <c r="C1258" s="31"/>
      <c r="D1258" s="32">
        <f t="shared" si="20"/>
        <v>1</v>
      </c>
      <c r="E1258" s="32"/>
      <c r="F1258" s="33" t="s">
        <v>11</v>
      </c>
      <c r="G1258" s="33"/>
      <c r="H1258" s="16">
        <v>42485</v>
      </c>
      <c r="I1258" s="16">
        <v>42485</v>
      </c>
      <c r="J1258" s="18" t="s">
        <v>647</v>
      </c>
      <c r="K1258" s="18"/>
      <c r="L1258" s="30">
        <v>1075</v>
      </c>
      <c r="M1258" s="30"/>
    </row>
    <row r="1259" spans="1:13" ht="45" customHeight="1">
      <c r="A1259" s="7" t="s">
        <v>370</v>
      </c>
      <c r="B1259" s="31" t="s">
        <v>1132</v>
      </c>
      <c r="C1259" s="31"/>
      <c r="D1259" s="32">
        <f t="shared" si="20"/>
        <v>1</v>
      </c>
      <c r="E1259" s="32"/>
      <c r="F1259" s="33" t="s">
        <v>11</v>
      </c>
      <c r="G1259" s="33"/>
      <c r="H1259" s="16">
        <v>42485</v>
      </c>
      <c r="I1259" s="16">
        <v>42486</v>
      </c>
      <c r="J1259" s="18" t="s">
        <v>647</v>
      </c>
      <c r="K1259" s="18"/>
      <c r="L1259" s="30">
        <v>2599</v>
      </c>
      <c r="M1259" s="30"/>
    </row>
    <row r="1260" spans="1:13" ht="45" customHeight="1">
      <c r="A1260" s="7" t="s">
        <v>370</v>
      </c>
      <c r="B1260" s="31" t="s">
        <v>1133</v>
      </c>
      <c r="C1260" s="31"/>
      <c r="D1260" s="32">
        <f t="shared" si="20"/>
        <v>1</v>
      </c>
      <c r="E1260" s="32"/>
      <c r="F1260" s="33" t="s">
        <v>1134</v>
      </c>
      <c r="G1260" s="33"/>
      <c r="H1260" s="16">
        <v>42601</v>
      </c>
      <c r="I1260" s="16">
        <v>42605</v>
      </c>
      <c r="J1260" s="18" t="s">
        <v>647</v>
      </c>
      <c r="K1260" s="18"/>
      <c r="L1260" s="30">
        <v>1657.3</v>
      </c>
      <c r="M1260" s="30"/>
    </row>
    <row r="1261" spans="1:13" ht="45" customHeight="1">
      <c r="A1261" s="7" t="s">
        <v>370</v>
      </c>
      <c r="B1261" s="31" t="s">
        <v>1133</v>
      </c>
      <c r="C1261" s="31"/>
      <c r="D1261" s="32">
        <f t="shared" si="20"/>
        <v>1</v>
      </c>
      <c r="E1261" s="32"/>
      <c r="F1261" s="33" t="s">
        <v>1134</v>
      </c>
      <c r="G1261" s="33"/>
      <c r="H1261" s="16">
        <v>42601</v>
      </c>
      <c r="I1261" s="16">
        <v>42605</v>
      </c>
      <c r="J1261" s="18" t="s">
        <v>647</v>
      </c>
      <c r="K1261" s="18"/>
      <c r="L1261" s="30">
        <v>3068.78</v>
      </c>
      <c r="M1261" s="30"/>
    </row>
    <row r="1262" spans="1:13" ht="45" customHeight="1">
      <c r="A1262" s="7" t="s">
        <v>370</v>
      </c>
      <c r="B1262" s="31" t="s">
        <v>1135</v>
      </c>
      <c r="C1262" s="31"/>
      <c r="D1262" s="32">
        <f t="shared" si="20"/>
        <v>1</v>
      </c>
      <c r="E1262" s="32"/>
      <c r="F1262" s="33" t="s">
        <v>11</v>
      </c>
      <c r="G1262" s="33"/>
      <c r="H1262" s="16">
        <v>42624</v>
      </c>
      <c r="I1262" s="16">
        <v>42624</v>
      </c>
      <c r="J1262" s="18" t="s">
        <v>647</v>
      </c>
      <c r="K1262" s="18"/>
      <c r="L1262" s="30">
        <v>690</v>
      </c>
      <c r="M1262" s="30"/>
    </row>
    <row r="1263" spans="1:13" ht="45" customHeight="1">
      <c r="A1263" s="7" t="s">
        <v>370</v>
      </c>
      <c r="B1263" s="31" t="s">
        <v>1135</v>
      </c>
      <c r="C1263" s="31"/>
      <c r="D1263" s="32">
        <f t="shared" si="20"/>
        <v>1</v>
      </c>
      <c r="E1263" s="32"/>
      <c r="F1263" s="33" t="s">
        <v>11</v>
      </c>
      <c r="G1263" s="33"/>
      <c r="H1263" s="16">
        <v>42625</v>
      </c>
      <c r="I1263" s="16">
        <v>42624</v>
      </c>
      <c r="J1263" s="18" t="s">
        <v>647</v>
      </c>
      <c r="K1263" s="18"/>
      <c r="L1263" s="30">
        <v>574</v>
      </c>
      <c r="M1263" s="30"/>
    </row>
    <row r="1264" spans="1:13" ht="45" customHeight="1">
      <c r="A1264" s="7" t="s">
        <v>370</v>
      </c>
      <c r="B1264" s="31" t="s">
        <v>1136</v>
      </c>
      <c r="C1264" s="31"/>
      <c r="D1264" s="32">
        <f t="shared" si="20"/>
        <v>1</v>
      </c>
      <c r="E1264" s="32"/>
      <c r="F1264" s="33" t="s">
        <v>11</v>
      </c>
      <c r="G1264" s="33"/>
      <c r="H1264" s="16">
        <v>42624</v>
      </c>
      <c r="I1264" s="16">
        <v>42625</v>
      </c>
      <c r="J1264" s="18" t="s">
        <v>647</v>
      </c>
      <c r="K1264" s="18"/>
      <c r="L1264" s="30">
        <v>6044</v>
      </c>
      <c r="M1264" s="30"/>
    </row>
    <row r="1265" spans="1:13" ht="45" customHeight="1">
      <c r="A1265" s="7" t="s">
        <v>370</v>
      </c>
      <c r="B1265" s="31" t="e">
        <f>+#REF!</f>
        <v>#REF!</v>
      </c>
      <c r="C1265" s="31"/>
      <c r="D1265" s="32">
        <f t="shared" si="20"/>
        <v>1</v>
      </c>
      <c r="E1265" s="32"/>
      <c r="F1265" s="33" t="s">
        <v>11</v>
      </c>
      <c r="G1265" s="33"/>
      <c r="H1265" s="16">
        <v>42670</v>
      </c>
      <c r="I1265" s="16">
        <v>42674</v>
      </c>
      <c r="J1265" s="18" t="s">
        <v>647</v>
      </c>
      <c r="K1265" s="18"/>
      <c r="L1265" s="30">
        <v>3371</v>
      </c>
      <c r="M1265" s="30"/>
    </row>
    <row r="1266" spans="1:13" ht="45" customHeight="1">
      <c r="A1266" s="7" t="s">
        <v>370</v>
      </c>
      <c r="B1266" s="31" t="s">
        <v>1137</v>
      </c>
      <c r="C1266" s="31"/>
      <c r="D1266" s="32">
        <f t="shared" si="20"/>
        <v>1</v>
      </c>
      <c r="E1266" s="32"/>
      <c r="F1266" s="33" t="s">
        <v>14</v>
      </c>
      <c r="G1266" s="33"/>
      <c r="H1266" s="16">
        <v>42684</v>
      </c>
      <c r="I1266" s="16">
        <v>42684</v>
      </c>
      <c r="J1266" s="18" t="s">
        <v>647</v>
      </c>
      <c r="K1266" s="18"/>
      <c r="L1266" s="30">
        <v>500.01</v>
      </c>
      <c r="M1266" s="30"/>
    </row>
    <row r="1267" spans="1:13" ht="45" customHeight="1">
      <c r="A1267" s="7" t="s">
        <v>370</v>
      </c>
      <c r="B1267" s="31" t="s">
        <v>1138</v>
      </c>
      <c r="C1267" s="31"/>
      <c r="D1267" s="32">
        <f t="shared" si="20"/>
        <v>1</v>
      </c>
      <c r="E1267" s="32"/>
      <c r="F1267" s="33" t="s">
        <v>11</v>
      </c>
      <c r="G1267" s="33"/>
      <c r="H1267" s="16">
        <v>42670</v>
      </c>
      <c r="I1267" s="16">
        <v>42671</v>
      </c>
      <c r="J1267" s="18" t="s">
        <v>647</v>
      </c>
      <c r="K1267" s="18"/>
      <c r="L1267" s="30">
        <v>575</v>
      </c>
      <c r="M1267" s="30"/>
    </row>
    <row r="1268" spans="1:13" ht="45" customHeight="1">
      <c r="A1268" s="7" t="s">
        <v>377</v>
      </c>
      <c r="B1268" s="31" t="s">
        <v>1139</v>
      </c>
      <c r="C1268" s="31"/>
      <c r="D1268" s="32">
        <f t="shared" si="20"/>
        <v>1</v>
      </c>
      <c r="E1268" s="32"/>
      <c r="F1268" s="33" t="s">
        <v>11</v>
      </c>
      <c r="G1268" s="33"/>
      <c r="H1268" s="16">
        <v>42418</v>
      </c>
      <c r="I1268" s="16">
        <v>42418</v>
      </c>
      <c r="J1268" s="18" t="s">
        <v>647</v>
      </c>
      <c r="K1268" s="18"/>
      <c r="L1268" s="30">
        <v>3548</v>
      </c>
      <c r="M1268" s="30"/>
    </row>
    <row r="1269" spans="1:13" ht="45" customHeight="1">
      <c r="A1269" s="7" t="s">
        <v>377</v>
      </c>
      <c r="B1269" s="31" t="s">
        <v>1140</v>
      </c>
      <c r="C1269" s="31"/>
      <c r="D1269" s="32">
        <f t="shared" si="20"/>
        <v>1</v>
      </c>
      <c r="E1269" s="32"/>
      <c r="F1269" s="33" t="s">
        <v>28</v>
      </c>
      <c r="G1269" s="33"/>
      <c r="H1269" s="16">
        <v>42398</v>
      </c>
      <c r="I1269" s="16">
        <v>42398</v>
      </c>
      <c r="J1269" s="18" t="s">
        <v>647</v>
      </c>
      <c r="K1269" s="18"/>
      <c r="L1269" s="30">
        <v>688</v>
      </c>
      <c r="M1269" s="30"/>
    </row>
    <row r="1270" spans="1:13" ht="45" customHeight="1">
      <c r="A1270" s="7" t="s">
        <v>377</v>
      </c>
      <c r="B1270" s="31" t="s">
        <v>1140</v>
      </c>
      <c r="C1270" s="31"/>
      <c r="D1270" s="32">
        <f t="shared" si="20"/>
        <v>1</v>
      </c>
      <c r="E1270" s="32"/>
      <c r="F1270" s="33" t="s">
        <v>28</v>
      </c>
      <c r="G1270" s="33"/>
      <c r="H1270" s="16">
        <v>42394</v>
      </c>
      <c r="I1270" s="16">
        <v>42398</v>
      </c>
      <c r="J1270" s="18" t="s">
        <v>647</v>
      </c>
      <c r="K1270" s="18"/>
      <c r="L1270" s="30">
        <v>400</v>
      </c>
      <c r="M1270" s="30"/>
    </row>
    <row r="1271" spans="1:13" ht="45" customHeight="1">
      <c r="A1271" s="7" t="s">
        <v>377</v>
      </c>
      <c r="B1271" s="31" t="s">
        <v>745</v>
      </c>
      <c r="C1271" s="31"/>
      <c r="D1271" s="32">
        <f t="shared" si="20"/>
        <v>1</v>
      </c>
      <c r="E1271" s="32"/>
      <c r="F1271" s="33" t="s">
        <v>11</v>
      </c>
      <c r="G1271" s="33"/>
      <c r="H1271" s="16">
        <v>42389</v>
      </c>
      <c r="I1271" s="16">
        <v>42389</v>
      </c>
      <c r="J1271" s="18" t="s">
        <v>647</v>
      </c>
      <c r="K1271" s="18"/>
      <c r="L1271" s="30">
        <v>5181</v>
      </c>
      <c r="M1271" s="30"/>
    </row>
    <row r="1272" spans="1:13" ht="45" customHeight="1">
      <c r="A1272" s="7" t="s">
        <v>377</v>
      </c>
      <c r="B1272" s="31" t="s">
        <v>464</v>
      </c>
      <c r="C1272" s="31"/>
      <c r="D1272" s="32">
        <f t="shared" si="20"/>
        <v>1</v>
      </c>
      <c r="E1272" s="32"/>
      <c r="F1272" s="33" t="s">
        <v>28</v>
      </c>
      <c r="G1272" s="33"/>
      <c r="H1272" s="16">
        <v>42394</v>
      </c>
      <c r="I1272" s="16">
        <v>42394</v>
      </c>
      <c r="J1272" s="18" t="s">
        <v>647</v>
      </c>
      <c r="K1272" s="18"/>
      <c r="L1272" s="30">
        <v>456</v>
      </c>
      <c r="M1272" s="30"/>
    </row>
    <row r="1273" spans="1:13" ht="45" customHeight="1">
      <c r="A1273" s="7" t="s">
        <v>377</v>
      </c>
      <c r="B1273" s="31" t="s">
        <v>1141</v>
      </c>
      <c r="C1273" s="31"/>
      <c r="D1273" s="32">
        <f t="shared" si="20"/>
        <v>1</v>
      </c>
      <c r="E1273" s="32"/>
      <c r="F1273" s="33" t="s">
        <v>28</v>
      </c>
      <c r="G1273" s="33"/>
      <c r="H1273" s="16">
        <v>42030</v>
      </c>
      <c r="I1273" s="16">
        <v>42030</v>
      </c>
      <c r="J1273" s="18" t="s">
        <v>647</v>
      </c>
      <c r="K1273" s="18"/>
      <c r="L1273" s="30">
        <v>688</v>
      </c>
      <c r="M1273" s="30"/>
    </row>
    <row r="1274" spans="1:13" ht="45" customHeight="1">
      <c r="A1274" s="7" t="s">
        <v>377</v>
      </c>
      <c r="B1274" s="31" t="s">
        <v>464</v>
      </c>
      <c r="C1274" s="31"/>
      <c r="D1274" s="32">
        <f t="shared" si="20"/>
        <v>1</v>
      </c>
      <c r="E1274" s="32"/>
      <c r="F1274" s="33" t="s">
        <v>28</v>
      </c>
      <c r="G1274" s="33"/>
      <c r="H1274" s="16">
        <v>42394</v>
      </c>
      <c r="I1274" s="16">
        <v>42394</v>
      </c>
      <c r="J1274" s="18" t="s">
        <v>647</v>
      </c>
      <c r="K1274" s="18"/>
      <c r="L1274" s="30">
        <v>109.99</v>
      </c>
      <c r="M1274" s="30"/>
    </row>
    <row r="1275" spans="1:13" ht="45" customHeight="1">
      <c r="A1275" s="7" t="s">
        <v>377</v>
      </c>
      <c r="B1275" s="31" t="s">
        <v>1141</v>
      </c>
      <c r="C1275" s="31"/>
      <c r="D1275" s="32">
        <f t="shared" si="20"/>
        <v>1</v>
      </c>
      <c r="E1275" s="32"/>
      <c r="F1275" s="33" t="s">
        <v>28</v>
      </c>
      <c r="G1275" s="33"/>
      <c r="H1275" s="16">
        <v>42030</v>
      </c>
      <c r="I1275" s="16">
        <v>42030</v>
      </c>
      <c r="J1275" s="18" t="s">
        <v>647</v>
      </c>
      <c r="K1275" s="18"/>
      <c r="L1275" s="30">
        <v>440</v>
      </c>
      <c r="M1275" s="30"/>
    </row>
    <row r="1276" spans="1:13" ht="45" customHeight="1">
      <c r="A1276" s="7" t="s">
        <v>377</v>
      </c>
      <c r="B1276" s="31" t="s">
        <v>13</v>
      </c>
      <c r="C1276" s="31"/>
      <c r="D1276" s="32">
        <f t="shared" si="20"/>
        <v>1</v>
      </c>
      <c r="E1276" s="32"/>
      <c r="F1276" s="33" t="s">
        <v>14</v>
      </c>
      <c r="G1276" s="33"/>
      <c r="H1276" s="16">
        <v>42030</v>
      </c>
      <c r="I1276" s="16">
        <v>42030</v>
      </c>
      <c r="J1276" s="18" t="s">
        <v>647</v>
      </c>
      <c r="K1276" s="18"/>
      <c r="L1276" s="30">
        <v>88</v>
      </c>
      <c r="M1276" s="30"/>
    </row>
    <row r="1277" spans="1:13" ht="45" customHeight="1">
      <c r="A1277" s="7" t="s">
        <v>377</v>
      </c>
      <c r="B1277" s="31" t="s">
        <v>1142</v>
      </c>
      <c r="C1277" s="31"/>
      <c r="D1277" s="32">
        <f t="shared" si="20"/>
        <v>1</v>
      </c>
      <c r="E1277" s="32"/>
      <c r="F1277" s="33" t="s">
        <v>28</v>
      </c>
      <c r="G1277" s="33"/>
      <c r="H1277" s="16">
        <v>42432</v>
      </c>
      <c r="I1277" s="16">
        <v>42432</v>
      </c>
      <c r="J1277" s="18" t="s">
        <v>647</v>
      </c>
      <c r="K1277" s="18"/>
      <c r="L1277" s="30">
        <v>635</v>
      </c>
      <c r="M1277" s="30"/>
    </row>
    <row r="1278" spans="1:13" ht="45" customHeight="1">
      <c r="A1278" s="7" t="s">
        <v>377</v>
      </c>
      <c r="B1278" s="31" t="s">
        <v>1143</v>
      </c>
      <c r="C1278" s="31"/>
      <c r="D1278" s="32">
        <f t="shared" si="20"/>
        <v>1</v>
      </c>
      <c r="E1278" s="32"/>
      <c r="F1278" s="33" t="s">
        <v>28</v>
      </c>
      <c r="G1278" s="33"/>
      <c r="H1278" s="16">
        <v>42440</v>
      </c>
      <c r="I1278" s="16">
        <v>42440</v>
      </c>
      <c r="J1278" s="18" t="s">
        <v>647</v>
      </c>
      <c r="K1278" s="18"/>
      <c r="L1278" s="30">
        <v>688</v>
      </c>
      <c r="M1278" s="30"/>
    </row>
    <row r="1279" spans="1:13" ht="45" customHeight="1">
      <c r="A1279" s="7" t="s">
        <v>377</v>
      </c>
      <c r="B1279" s="31" t="s">
        <v>1144</v>
      </c>
      <c r="C1279" s="31"/>
      <c r="D1279" s="32">
        <f t="shared" si="20"/>
        <v>1</v>
      </c>
      <c r="E1279" s="32"/>
      <c r="F1279" s="33" t="s">
        <v>28</v>
      </c>
      <c r="G1279" s="33"/>
      <c r="H1279" s="16">
        <v>42444</v>
      </c>
      <c r="I1279" s="16">
        <v>42444</v>
      </c>
      <c r="J1279" s="18" t="s">
        <v>647</v>
      </c>
      <c r="K1279" s="18"/>
      <c r="L1279" s="30">
        <v>688</v>
      </c>
      <c r="M1279" s="30"/>
    </row>
    <row r="1280" spans="1:13" ht="45" customHeight="1">
      <c r="A1280" s="7" t="s">
        <v>377</v>
      </c>
      <c r="B1280" s="31" t="s">
        <v>1145</v>
      </c>
      <c r="C1280" s="31"/>
      <c r="D1280" s="32">
        <f t="shared" si="20"/>
        <v>1</v>
      </c>
      <c r="E1280" s="32"/>
      <c r="F1280" s="33" t="s">
        <v>28</v>
      </c>
      <c r="G1280" s="33"/>
      <c r="H1280" s="16">
        <v>42436</v>
      </c>
      <c r="I1280" s="16">
        <v>42436</v>
      </c>
      <c r="J1280" s="18" t="s">
        <v>647</v>
      </c>
      <c r="K1280" s="18"/>
      <c r="L1280" s="30">
        <v>488.02</v>
      </c>
      <c r="M1280" s="30"/>
    </row>
    <row r="1281" spans="1:13" ht="45" customHeight="1">
      <c r="A1281" s="7" t="s">
        <v>377</v>
      </c>
      <c r="B1281" s="31" t="s">
        <v>1142</v>
      </c>
      <c r="C1281" s="31"/>
      <c r="D1281" s="32">
        <f t="shared" si="20"/>
        <v>1</v>
      </c>
      <c r="E1281" s="32"/>
      <c r="F1281" s="33" t="s">
        <v>28</v>
      </c>
      <c r="G1281" s="33"/>
      <c r="H1281" s="16">
        <v>42432</v>
      </c>
      <c r="I1281" s="16">
        <v>42432</v>
      </c>
      <c r="J1281" s="18" t="s">
        <v>647</v>
      </c>
      <c r="K1281" s="18"/>
      <c r="L1281" s="30">
        <v>341.8</v>
      </c>
      <c r="M1281" s="30"/>
    </row>
    <row r="1282" spans="1:13" ht="45" customHeight="1">
      <c r="A1282" s="7" t="s">
        <v>377</v>
      </c>
      <c r="B1282" s="31" t="s">
        <v>1143</v>
      </c>
      <c r="C1282" s="31"/>
      <c r="D1282" s="32">
        <f t="shared" si="20"/>
        <v>1</v>
      </c>
      <c r="E1282" s="32"/>
      <c r="F1282" s="33" t="s">
        <v>28</v>
      </c>
      <c r="G1282" s="33"/>
      <c r="H1282" s="16">
        <v>42440</v>
      </c>
      <c r="I1282" s="16">
        <v>42440</v>
      </c>
      <c r="J1282" s="18" t="s">
        <v>647</v>
      </c>
      <c r="K1282" s="18"/>
      <c r="L1282" s="30">
        <v>367</v>
      </c>
      <c r="M1282" s="30"/>
    </row>
    <row r="1283" spans="1:13" ht="45" customHeight="1">
      <c r="A1283" s="7" t="s">
        <v>377</v>
      </c>
      <c r="B1283" s="31" t="s">
        <v>1144</v>
      </c>
      <c r="C1283" s="31"/>
      <c r="D1283" s="32">
        <f t="shared" si="20"/>
        <v>1</v>
      </c>
      <c r="E1283" s="32"/>
      <c r="F1283" s="33" t="s">
        <v>28</v>
      </c>
      <c r="G1283" s="33"/>
      <c r="H1283" s="16">
        <v>42444</v>
      </c>
      <c r="I1283" s="16">
        <v>42444</v>
      </c>
      <c r="J1283" s="18" t="s">
        <v>647</v>
      </c>
      <c r="K1283" s="18"/>
      <c r="L1283" s="30">
        <v>414.8</v>
      </c>
      <c r="M1283" s="30"/>
    </row>
    <row r="1284" spans="1:13" ht="45" customHeight="1">
      <c r="A1284" s="7" t="s">
        <v>377</v>
      </c>
      <c r="B1284" s="31" t="s">
        <v>1145</v>
      </c>
      <c r="C1284" s="31"/>
      <c r="D1284" s="32">
        <f t="shared" si="20"/>
        <v>1</v>
      </c>
      <c r="E1284" s="32"/>
      <c r="F1284" s="33" t="s">
        <v>28</v>
      </c>
      <c r="G1284" s="33"/>
      <c r="H1284" s="16">
        <v>42436</v>
      </c>
      <c r="I1284" s="16">
        <v>42436</v>
      </c>
      <c r="J1284" s="18" t="s">
        <v>647</v>
      </c>
      <c r="K1284" s="18"/>
      <c r="L1284" s="30">
        <v>480</v>
      </c>
      <c r="M1284" s="30"/>
    </row>
    <row r="1285" spans="1:13" ht="45" customHeight="1">
      <c r="A1285" s="7" t="s">
        <v>377</v>
      </c>
      <c r="B1285" s="31" t="s">
        <v>1146</v>
      </c>
      <c r="C1285" s="31"/>
      <c r="D1285" s="32">
        <f t="shared" si="20"/>
        <v>1</v>
      </c>
      <c r="E1285" s="32"/>
      <c r="F1285" s="33" t="s">
        <v>28</v>
      </c>
      <c r="G1285" s="33"/>
      <c r="H1285" s="16">
        <v>42416</v>
      </c>
      <c r="I1285" s="16">
        <v>42416</v>
      </c>
      <c r="J1285" s="18" t="s">
        <v>647</v>
      </c>
      <c r="K1285" s="18"/>
      <c r="L1285" s="30">
        <v>688</v>
      </c>
      <c r="M1285" s="30"/>
    </row>
    <row r="1286" spans="1:13" ht="45" customHeight="1">
      <c r="A1286" s="7" t="s">
        <v>377</v>
      </c>
      <c r="B1286" s="31" t="s">
        <v>1147</v>
      </c>
      <c r="C1286" s="31"/>
      <c r="D1286" s="32">
        <f t="shared" si="20"/>
        <v>1</v>
      </c>
      <c r="E1286" s="32"/>
      <c r="F1286" s="33" t="s">
        <v>28</v>
      </c>
      <c r="G1286" s="33"/>
      <c r="H1286" s="16">
        <v>42427</v>
      </c>
      <c r="I1286" s="16">
        <v>42427</v>
      </c>
      <c r="J1286" s="18" t="s">
        <v>647</v>
      </c>
      <c r="K1286" s="18"/>
      <c r="L1286" s="30">
        <v>688</v>
      </c>
      <c r="M1286" s="30"/>
    </row>
    <row r="1287" spans="1:13" ht="45" customHeight="1">
      <c r="A1287" s="7" t="s">
        <v>377</v>
      </c>
      <c r="B1287" s="31" t="s">
        <v>1148</v>
      </c>
      <c r="C1287" s="31"/>
      <c r="D1287" s="32">
        <f t="shared" si="20"/>
        <v>1</v>
      </c>
      <c r="E1287" s="32"/>
      <c r="F1287" s="33" t="s">
        <v>28</v>
      </c>
      <c r="G1287" s="33"/>
      <c r="H1287" s="16">
        <v>42424</v>
      </c>
      <c r="I1287" s="16">
        <v>42424</v>
      </c>
      <c r="J1287" s="18" t="s">
        <v>647</v>
      </c>
      <c r="K1287" s="18"/>
      <c r="L1287" s="30">
        <v>688</v>
      </c>
      <c r="M1287" s="30"/>
    </row>
    <row r="1288" spans="1:13" ht="45" customHeight="1">
      <c r="A1288" s="7" t="s">
        <v>377</v>
      </c>
      <c r="B1288" s="31" t="s">
        <v>1149</v>
      </c>
      <c r="C1288" s="31"/>
      <c r="D1288" s="32">
        <f t="shared" si="20"/>
        <v>1</v>
      </c>
      <c r="E1288" s="32"/>
      <c r="F1288" s="33" t="s">
        <v>28</v>
      </c>
      <c r="G1288" s="33"/>
      <c r="H1288" s="16">
        <v>42424</v>
      </c>
      <c r="I1288" s="16">
        <v>42424</v>
      </c>
      <c r="J1288" s="18" t="s">
        <v>647</v>
      </c>
      <c r="K1288" s="18"/>
      <c r="L1288" s="30">
        <v>688</v>
      </c>
      <c r="M1288" s="30"/>
    </row>
    <row r="1289" spans="1:13" ht="45" customHeight="1">
      <c r="A1289" s="7" t="s">
        <v>377</v>
      </c>
      <c r="B1289" s="31" t="s">
        <v>1150</v>
      </c>
      <c r="C1289" s="31"/>
      <c r="D1289" s="32">
        <f t="shared" si="20"/>
        <v>1</v>
      </c>
      <c r="E1289" s="32"/>
      <c r="F1289" s="33" t="s">
        <v>28</v>
      </c>
      <c r="G1289" s="33"/>
      <c r="H1289" s="16">
        <v>42422</v>
      </c>
      <c r="I1289" s="16">
        <v>42422</v>
      </c>
      <c r="J1289" s="18" t="s">
        <v>647</v>
      </c>
      <c r="K1289" s="18"/>
      <c r="L1289" s="30">
        <v>688</v>
      </c>
      <c r="M1289" s="30"/>
    </row>
    <row r="1290" spans="1:13" ht="45" customHeight="1">
      <c r="A1290" s="7" t="s">
        <v>377</v>
      </c>
      <c r="B1290" s="31" t="s">
        <v>1146</v>
      </c>
      <c r="C1290" s="31"/>
      <c r="D1290" s="32">
        <f t="shared" si="20"/>
        <v>1</v>
      </c>
      <c r="E1290" s="32"/>
      <c r="F1290" s="33" t="s">
        <v>28</v>
      </c>
      <c r="G1290" s="33"/>
      <c r="H1290" s="16">
        <v>42416</v>
      </c>
      <c r="I1290" s="16">
        <v>42416</v>
      </c>
      <c r="J1290" s="18" t="s">
        <v>647</v>
      </c>
      <c r="K1290" s="18"/>
      <c r="L1290" s="30">
        <v>217</v>
      </c>
      <c r="M1290" s="30"/>
    </row>
    <row r="1291" spans="1:13" ht="45" customHeight="1">
      <c r="A1291" s="7" t="s">
        <v>377</v>
      </c>
      <c r="B1291" s="31" t="s">
        <v>1147</v>
      </c>
      <c r="C1291" s="31"/>
      <c r="D1291" s="32">
        <f t="shared" si="20"/>
        <v>1</v>
      </c>
      <c r="E1291" s="32"/>
      <c r="F1291" s="33" t="s">
        <v>28</v>
      </c>
      <c r="G1291" s="33"/>
      <c r="H1291" s="16">
        <v>42427</v>
      </c>
      <c r="I1291" s="16">
        <v>42427</v>
      </c>
      <c r="J1291" s="18" t="s">
        <v>647</v>
      </c>
      <c r="K1291" s="18"/>
      <c r="L1291" s="30">
        <v>483</v>
      </c>
      <c r="M1291" s="30"/>
    </row>
    <row r="1292" spans="1:13" ht="45" customHeight="1">
      <c r="A1292" s="7" t="s">
        <v>377</v>
      </c>
      <c r="B1292" s="31" t="s">
        <v>1148</v>
      </c>
      <c r="C1292" s="31"/>
      <c r="D1292" s="32">
        <f t="shared" si="20"/>
        <v>1</v>
      </c>
      <c r="E1292" s="32"/>
      <c r="F1292" s="33" t="s">
        <v>28</v>
      </c>
      <c r="G1292" s="33"/>
      <c r="H1292" s="16">
        <v>42424</v>
      </c>
      <c r="I1292" s="16">
        <v>42424</v>
      </c>
      <c r="J1292" s="18" t="s">
        <v>647</v>
      </c>
      <c r="K1292" s="18"/>
      <c r="L1292" s="30">
        <v>390.8</v>
      </c>
      <c r="M1292" s="30"/>
    </row>
    <row r="1293" spans="1:13" ht="45" customHeight="1">
      <c r="A1293" s="7" t="s">
        <v>377</v>
      </c>
      <c r="B1293" s="31" t="s">
        <v>1149</v>
      </c>
      <c r="C1293" s="31"/>
      <c r="D1293" s="32">
        <f t="shared" ref="D1293:D1356" si="21">C1293+1</f>
        <v>1</v>
      </c>
      <c r="E1293" s="32"/>
      <c r="F1293" s="33" t="s">
        <v>28</v>
      </c>
      <c r="G1293" s="33"/>
      <c r="H1293" s="16">
        <v>42424</v>
      </c>
      <c r="I1293" s="16">
        <v>42424</v>
      </c>
      <c r="J1293" s="18" t="s">
        <v>647</v>
      </c>
      <c r="K1293" s="18"/>
      <c r="L1293" s="30">
        <v>375.8</v>
      </c>
      <c r="M1293" s="30"/>
    </row>
    <row r="1294" spans="1:13" ht="45" customHeight="1">
      <c r="A1294" s="7" t="s">
        <v>377</v>
      </c>
      <c r="B1294" s="31" t="s">
        <v>1150</v>
      </c>
      <c r="C1294" s="31"/>
      <c r="D1294" s="32">
        <f t="shared" si="21"/>
        <v>1</v>
      </c>
      <c r="E1294" s="32"/>
      <c r="F1294" s="33" t="s">
        <v>28</v>
      </c>
      <c r="G1294" s="33"/>
      <c r="H1294" s="16">
        <v>42422</v>
      </c>
      <c r="I1294" s="16">
        <v>42422</v>
      </c>
      <c r="J1294" s="18" t="s">
        <v>647</v>
      </c>
      <c r="K1294" s="18"/>
      <c r="L1294" s="30">
        <v>447</v>
      </c>
      <c r="M1294" s="30"/>
    </row>
    <row r="1295" spans="1:13" ht="45" customHeight="1">
      <c r="A1295" s="7" t="s">
        <v>377</v>
      </c>
      <c r="B1295" s="31" t="s">
        <v>1151</v>
      </c>
      <c r="C1295" s="31"/>
      <c r="D1295" s="32">
        <f t="shared" si="21"/>
        <v>1</v>
      </c>
      <c r="E1295" s="32"/>
      <c r="F1295" s="33" t="s">
        <v>11</v>
      </c>
      <c r="G1295" s="33"/>
      <c r="H1295" s="16">
        <v>42423</v>
      </c>
      <c r="I1295" s="16">
        <v>42425</v>
      </c>
      <c r="J1295" s="18" t="s">
        <v>647</v>
      </c>
      <c r="K1295" s="18"/>
      <c r="L1295" s="30">
        <v>480.62</v>
      </c>
      <c r="M1295" s="30"/>
    </row>
    <row r="1296" spans="1:13" ht="45" customHeight="1">
      <c r="A1296" s="7" t="s">
        <v>377</v>
      </c>
      <c r="B1296" s="31" t="s">
        <v>1152</v>
      </c>
      <c r="C1296" s="31"/>
      <c r="D1296" s="32">
        <f t="shared" si="21"/>
        <v>1</v>
      </c>
      <c r="E1296" s="32"/>
      <c r="F1296" s="33" t="s">
        <v>11</v>
      </c>
      <c r="G1296" s="33"/>
      <c r="H1296" s="16">
        <v>42418</v>
      </c>
      <c r="I1296" s="16">
        <v>42418</v>
      </c>
      <c r="J1296" s="18" t="s">
        <v>647</v>
      </c>
      <c r="K1296" s="18"/>
      <c r="L1296" s="30">
        <v>1522</v>
      </c>
      <c r="M1296" s="30"/>
    </row>
    <row r="1297" spans="1:13" ht="45" customHeight="1">
      <c r="A1297" s="7" t="s">
        <v>377</v>
      </c>
      <c r="B1297" s="31" t="s">
        <v>1152</v>
      </c>
      <c r="C1297" s="31"/>
      <c r="D1297" s="32">
        <f t="shared" si="21"/>
        <v>1</v>
      </c>
      <c r="E1297" s="32"/>
      <c r="F1297" s="33" t="s">
        <v>11</v>
      </c>
      <c r="G1297" s="33"/>
      <c r="H1297" s="16">
        <v>42419</v>
      </c>
      <c r="I1297" s="16">
        <v>42419</v>
      </c>
      <c r="J1297" s="18" t="s">
        <v>647</v>
      </c>
      <c r="K1297" s="18"/>
      <c r="L1297" s="30">
        <v>60</v>
      </c>
      <c r="M1297" s="30"/>
    </row>
    <row r="1298" spans="1:13" ht="45" customHeight="1">
      <c r="A1298" s="7" t="s">
        <v>377</v>
      </c>
      <c r="B1298" s="31" t="s">
        <v>1153</v>
      </c>
      <c r="C1298" s="31"/>
      <c r="D1298" s="32">
        <f t="shared" si="21"/>
        <v>1</v>
      </c>
      <c r="E1298" s="32"/>
      <c r="F1298" s="33" t="s">
        <v>11</v>
      </c>
      <c r="G1298" s="33"/>
      <c r="H1298" s="16">
        <v>42388</v>
      </c>
      <c r="I1298" s="16">
        <v>42389</v>
      </c>
      <c r="J1298" s="18" t="s">
        <v>647</v>
      </c>
      <c r="K1298" s="18"/>
      <c r="L1298" s="30">
        <v>1834</v>
      </c>
      <c r="M1298" s="30"/>
    </row>
    <row r="1299" spans="1:13" ht="45" customHeight="1">
      <c r="A1299" s="7" t="s">
        <v>377</v>
      </c>
      <c r="B1299" s="31" t="s">
        <v>1153</v>
      </c>
      <c r="C1299" s="31"/>
      <c r="D1299" s="32">
        <f t="shared" si="21"/>
        <v>1</v>
      </c>
      <c r="E1299" s="32"/>
      <c r="F1299" s="33" t="s">
        <v>11</v>
      </c>
      <c r="G1299" s="33"/>
      <c r="H1299" s="16">
        <v>42388</v>
      </c>
      <c r="I1299" s="16">
        <v>42389</v>
      </c>
      <c r="J1299" s="18" t="s">
        <v>647</v>
      </c>
      <c r="K1299" s="18"/>
      <c r="L1299" s="30">
        <v>2745</v>
      </c>
      <c r="M1299" s="30"/>
    </row>
    <row r="1300" spans="1:13" ht="45" customHeight="1">
      <c r="A1300" s="7" t="s">
        <v>377</v>
      </c>
      <c r="B1300" s="31" t="s">
        <v>13</v>
      </c>
      <c r="C1300" s="31"/>
      <c r="D1300" s="32">
        <f t="shared" si="21"/>
        <v>1</v>
      </c>
      <c r="E1300" s="32"/>
      <c r="F1300" s="33" t="s">
        <v>14</v>
      </c>
      <c r="G1300" s="33"/>
      <c r="H1300" s="16">
        <v>42388</v>
      </c>
      <c r="I1300" s="16">
        <v>42388</v>
      </c>
      <c r="J1300" s="18" t="s">
        <v>647</v>
      </c>
      <c r="K1300" s="18"/>
      <c r="L1300" s="30">
        <v>600</v>
      </c>
      <c r="M1300" s="30"/>
    </row>
    <row r="1301" spans="1:13" ht="45" customHeight="1">
      <c r="A1301" s="7" t="s">
        <v>377</v>
      </c>
      <c r="B1301" s="31" t="s">
        <v>1154</v>
      </c>
      <c r="C1301" s="31"/>
      <c r="D1301" s="32">
        <f t="shared" si="21"/>
        <v>1</v>
      </c>
      <c r="E1301" s="32"/>
      <c r="F1301" s="33" t="s">
        <v>11</v>
      </c>
      <c r="G1301" s="33"/>
      <c r="H1301" s="16">
        <v>42403</v>
      </c>
      <c r="I1301" s="16">
        <v>42404</v>
      </c>
      <c r="J1301" s="18" t="s">
        <v>647</v>
      </c>
      <c r="K1301" s="18"/>
      <c r="L1301" s="30">
        <v>1395</v>
      </c>
      <c r="M1301" s="30"/>
    </row>
    <row r="1302" spans="1:13" ht="45" customHeight="1">
      <c r="A1302" s="7" t="s">
        <v>377</v>
      </c>
      <c r="B1302" s="31" t="s">
        <v>1154</v>
      </c>
      <c r="C1302" s="31"/>
      <c r="D1302" s="32">
        <f t="shared" si="21"/>
        <v>1</v>
      </c>
      <c r="E1302" s="32"/>
      <c r="F1302" s="33" t="s">
        <v>11</v>
      </c>
      <c r="G1302" s="33"/>
      <c r="H1302" s="16">
        <v>42403</v>
      </c>
      <c r="I1302" s="16">
        <v>42404</v>
      </c>
      <c r="J1302" s="18" t="s">
        <v>647</v>
      </c>
      <c r="K1302" s="18"/>
      <c r="L1302" s="30">
        <v>340.52</v>
      </c>
      <c r="M1302" s="30"/>
    </row>
    <row r="1303" spans="1:13" ht="45" customHeight="1">
      <c r="A1303" s="7" t="s">
        <v>377</v>
      </c>
      <c r="B1303" s="31" t="s">
        <v>1155</v>
      </c>
      <c r="C1303" s="31"/>
      <c r="D1303" s="32">
        <f t="shared" si="21"/>
        <v>1</v>
      </c>
      <c r="E1303" s="32"/>
      <c r="F1303" s="33" t="s">
        <v>28</v>
      </c>
      <c r="G1303" s="33"/>
      <c r="H1303" s="16">
        <v>42457</v>
      </c>
      <c r="I1303" s="16">
        <v>42457</v>
      </c>
      <c r="J1303" s="18" t="s">
        <v>647</v>
      </c>
      <c r="K1303" s="18"/>
      <c r="L1303" s="30">
        <v>758</v>
      </c>
      <c r="M1303" s="30"/>
    </row>
    <row r="1304" spans="1:13" ht="45" customHeight="1">
      <c r="A1304" s="7" t="s">
        <v>377</v>
      </c>
      <c r="B1304" s="31" t="s">
        <v>1156</v>
      </c>
      <c r="C1304" s="31"/>
      <c r="D1304" s="32">
        <f t="shared" si="21"/>
        <v>1</v>
      </c>
      <c r="E1304" s="32"/>
      <c r="F1304" s="33" t="s">
        <v>28</v>
      </c>
      <c r="G1304" s="33"/>
      <c r="H1304" s="16">
        <v>42468</v>
      </c>
      <c r="I1304" s="16">
        <v>42468</v>
      </c>
      <c r="J1304" s="18" t="s">
        <v>647</v>
      </c>
      <c r="K1304" s="18"/>
      <c r="L1304" s="30">
        <v>688</v>
      </c>
      <c r="M1304" s="30"/>
    </row>
    <row r="1305" spans="1:13" ht="45" customHeight="1">
      <c r="A1305" s="7" t="s">
        <v>377</v>
      </c>
      <c r="B1305" s="31" t="s">
        <v>1155</v>
      </c>
      <c r="C1305" s="31"/>
      <c r="D1305" s="32">
        <f t="shared" si="21"/>
        <v>1</v>
      </c>
      <c r="E1305" s="32"/>
      <c r="F1305" s="33" t="s">
        <v>28</v>
      </c>
      <c r="G1305" s="33"/>
      <c r="H1305" s="16">
        <v>42457</v>
      </c>
      <c r="I1305" s="16">
        <v>42457</v>
      </c>
      <c r="J1305" s="18" t="s">
        <v>647</v>
      </c>
      <c r="K1305" s="18"/>
      <c r="L1305" s="30">
        <v>200</v>
      </c>
      <c r="M1305" s="30"/>
    </row>
    <row r="1306" spans="1:13" ht="45" customHeight="1">
      <c r="A1306" s="7" t="s">
        <v>377</v>
      </c>
      <c r="B1306" s="31" t="s">
        <v>1156</v>
      </c>
      <c r="C1306" s="31"/>
      <c r="D1306" s="32">
        <f t="shared" si="21"/>
        <v>1</v>
      </c>
      <c r="E1306" s="32"/>
      <c r="F1306" s="33" t="s">
        <v>28</v>
      </c>
      <c r="G1306" s="33"/>
      <c r="H1306" s="16">
        <v>42468</v>
      </c>
      <c r="I1306" s="16">
        <v>42468</v>
      </c>
      <c r="J1306" s="18" t="s">
        <v>647</v>
      </c>
      <c r="K1306" s="18"/>
      <c r="L1306" s="30">
        <v>483</v>
      </c>
      <c r="M1306" s="30"/>
    </row>
    <row r="1307" spans="1:13" ht="45" customHeight="1">
      <c r="A1307" s="7" t="s">
        <v>377</v>
      </c>
      <c r="B1307" s="31" t="s">
        <v>1059</v>
      </c>
      <c r="C1307" s="31"/>
      <c r="D1307" s="32">
        <f t="shared" si="21"/>
        <v>1</v>
      </c>
      <c r="E1307" s="32"/>
      <c r="F1307" s="33" t="s">
        <v>11</v>
      </c>
      <c r="G1307" s="33"/>
      <c r="H1307" s="16">
        <v>42423</v>
      </c>
      <c r="I1307" s="16">
        <v>42425</v>
      </c>
      <c r="J1307" s="18" t="s">
        <v>647</v>
      </c>
      <c r="K1307" s="18"/>
      <c r="L1307" s="30">
        <v>6720</v>
      </c>
      <c r="M1307" s="30"/>
    </row>
    <row r="1308" spans="1:13" ht="45" customHeight="1">
      <c r="A1308" s="7" t="s">
        <v>377</v>
      </c>
      <c r="B1308" s="31" t="s">
        <v>1157</v>
      </c>
      <c r="C1308" s="31"/>
      <c r="D1308" s="32">
        <f t="shared" si="21"/>
        <v>1</v>
      </c>
      <c r="E1308" s="32"/>
      <c r="F1308" s="33" t="s">
        <v>28</v>
      </c>
      <c r="G1308" s="33"/>
      <c r="H1308" s="16">
        <v>42425</v>
      </c>
      <c r="I1308" s="16">
        <v>42425</v>
      </c>
      <c r="J1308" s="18" t="s">
        <v>647</v>
      </c>
      <c r="K1308" s="18"/>
      <c r="L1308" s="30">
        <v>208</v>
      </c>
      <c r="M1308" s="30"/>
    </row>
    <row r="1309" spans="1:13" ht="45" customHeight="1">
      <c r="A1309" s="7" t="s">
        <v>377</v>
      </c>
      <c r="B1309" s="31" t="s">
        <v>1157</v>
      </c>
      <c r="C1309" s="31"/>
      <c r="D1309" s="32">
        <f t="shared" si="21"/>
        <v>1</v>
      </c>
      <c r="E1309" s="32"/>
      <c r="F1309" s="33" t="s">
        <v>28</v>
      </c>
      <c r="G1309" s="33"/>
      <c r="H1309" s="16">
        <v>42429</v>
      </c>
      <c r="I1309" s="16">
        <v>42429</v>
      </c>
      <c r="J1309" s="18" t="s">
        <v>647</v>
      </c>
      <c r="K1309" s="18"/>
      <c r="L1309" s="30">
        <v>188</v>
      </c>
      <c r="M1309" s="30"/>
    </row>
    <row r="1310" spans="1:13" ht="45" customHeight="1">
      <c r="A1310" s="7" t="s">
        <v>377</v>
      </c>
      <c r="B1310" s="31" t="s">
        <v>1157</v>
      </c>
      <c r="C1310" s="31"/>
      <c r="D1310" s="32">
        <f t="shared" si="21"/>
        <v>1</v>
      </c>
      <c r="E1310" s="32"/>
      <c r="F1310" s="33" t="s">
        <v>28</v>
      </c>
      <c r="G1310" s="33"/>
      <c r="H1310" s="16">
        <v>42390</v>
      </c>
      <c r="I1310" s="16">
        <v>42390</v>
      </c>
      <c r="J1310" s="18" t="s">
        <v>647</v>
      </c>
      <c r="K1310" s="18"/>
      <c r="L1310" s="30">
        <v>184</v>
      </c>
      <c r="M1310" s="30"/>
    </row>
    <row r="1311" spans="1:13" ht="45" customHeight="1">
      <c r="A1311" s="7" t="s">
        <v>377</v>
      </c>
      <c r="B1311" s="31" t="s">
        <v>1157</v>
      </c>
      <c r="C1311" s="31"/>
      <c r="D1311" s="32">
        <f t="shared" si="21"/>
        <v>1</v>
      </c>
      <c r="E1311" s="32"/>
      <c r="F1311" s="33" t="s">
        <v>28</v>
      </c>
      <c r="G1311" s="33"/>
      <c r="H1311" s="16">
        <v>42383</v>
      </c>
      <c r="I1311" s="16">
        <v>42383</v>
      </c>
      <c r="J1311" s="18" t="s">
        <v>647</v>
      </c>
      <c r="K1311" s="18"/>
      <c r="L1311" s="30">
        <v>132</v>
      </c>
      <c r="M1311" s="30"/>
    </row>
    <row r="1312" spans="1:13" ht="45" customHeight="1">
      <c r="A1312" s="7" t="s">
        <v>377</v>
      </c>
      <c r="B1312" s="31" t="s">
        <v>1157</v>
      </c>
      <c r="C1312" s="31"/>
      <c r="D1312" s="32">
        <f t="shared" si="21"/>
        <v>1</v>
      </c>
      <c r="E1312" s="32"/>
      <c r="F1312" s="33" t="s">
        <v>28</v>
      </c>
      <c r="G1312" s="33"/>
      <c r="H1312" s="16">
        <v>42377</v>
      </c>
      <c r="I1312" s="16">
        <v>42377</v>
      </c>
      <c r="J1312" s="18" t="s">
        <v>647</v>
      </c>
      <c r="K1312" s="18"/>
      <c r="L1312" s="30">
        <v>184</v>
      </c>
      <c r="M1312" s="30"/>
    </row>
    <row r="1313" spans="1:13" ht="45" customHeight="1">
      <c r="A1313" s="7" t="s">
        <v>377</v>
      </c>
      <c r="B1313" s="31" t="s">
        <v>1157</v>
      </c>
      <c r="C1313" s="31"/>
      <c r="D1313" s="32">
        <f t="shared" si="21"/>
        <v>1</v>
      </c>
      <c r="E1313" s="32"/>
      <c r="F1313" s="33" t="s">
        <v>28</v>
      </c>
      <c r="G1313" s="33"/>
      <c r="H1313" s="16">
        <v>42429</v>
      </c>
      <c r="I1313" s="16">
        <v>42429</v>
      </c>
      <c r="J1313" s="18" t="s">
        <v>647</v>
      </c>
      <c r="K1313" s="18"/>
      <c r="L1313" s="30">
        <v>292</v>
      </c>
      <c r="M1313" s="30"/>
    </row>
    <row r="1314" spans="1:13" ht="45" customHeight="1">
      <c r="A1314" s="7" t="s">
        <v>377</v>
      </c>
      <c r="B1314" s="31" t="s">
        <v>1157</v>
      </c>
      <c r="C1314" s="31"/>
      <c r="D1314" s="32">
        <f t="shared" si="21"/>
        <v>1</v>
      </c>
      <c r="E1314" s="32"/>
      <c r="F1314" s="33" t="s">
        <v>28</v>
      </c>
      <c r="G1314" s="33"/>
      <c r="H1314" s="16">
        <v>42390</v>
      </c>
      <c r="I1314" s="16">
        <v>42390</v>
      </c>
      <c r="J1314" s="18" t="s">
        <v>647</v>
      </c>
      <c r="K1314" s="18"/>
      <c r="L1314" s="30">
        <v>280</v>
      </c>
      <c r="M1314" s="30"/>
    </row>
    <row r="1315" spans="1:13" ht="45" customHeight="1">
      <c r="A1315" s="7" t="s">
        <v>377</v>
      </c>
      <c r="B1315" s="31" t="s">
        <v>1157</v>
      </c>
      <c r="C1315" s="31"/>
      <c r="D1315" s="32">
        <f t="shared" si="21"/>
        <v>1</v>
      </c>
      <c r="E1315" s="32"/>
      <c r="F1315" s="33" t="s">
        <v>28</v>
      </c>
      <c r="G1315" s="33"/>
      <c r="H1315" s="16">
        <v>42377</v>
      </c>
      <c r="I1315" s="16">
        <v>42377</v>
      </c>
      <c r="J1315" s="18" t="s">
        <v>647</v>
      </c>
      <c r="K1315" s="18"/>
      <c r="L1315" s="30">
        <v>96</v>
      </c>
      <c r="M1315" s="30"/>
    </row>
    <row r="1316" spans="1:13" ht="45" customHeight="1">
      <c r="A1316" s="7" t="s">
        <v>377</v>
      </c>
      <c r="B1316" s="31" t="s">
        <v>1157</v>
      </c>
      <c r="C1316" s="31"/>
      <c r="D1316" s="32">
        <f t="shared" si="21"/>
        <v>1</v>
      </c>
      <c r="E1316" s="32"/>
      <c r="F1316" s="33" t="s">
        <v>28</v>
      </c>
      <c r="G1316" s="33"/>
      <c r="H1316" s="16">
        <v>42383</v>
      </c>
      <c r="I1316" s="16">
        <v>42383</v>
      </c>
      <c r="J1316" s="18" t="s">
        <v>647</v>
      </c>
      <c r="K1316" s="18"/>
      <c r="L1316" s="30">
        <v>280</v>
      </c>
      <c r="M1316" s="30"/>
    </row>
    <row r="1317" spans="1:13" ht="45" customHeight="1">
      <c r="A1317" s="7" t="s">
        <v>377</v>
      </c>
      <c r="B1317" s="31" t="s">
        <v>13</v>
      </c>
      <c r="C1317" s="31"/>
      <c r="D1317" s="32">
        <f t="shared" si="21"/>
        <v>1</v>
      </c>
      <c r="E1317" s="32"/>
      <c r="F1317" s="33" t="s">
        <v>14</v>
      </c>
      <c r="G1317" s="33"/>
      <c r="H1317" s="16">
        <v>42383</v>
      </c>
      <c r="I1317" s="16">
        <v>42383</v>
      </c>
      <c r="J1317" s="18" t="s">
        <v>647</v>
      </c>
      <c r="K1317" s="18"/>
      <c r="L1317" s="30">
        <v>112</v>
      </c>
      <c r="M1317" s="30"/>
    </row>
    <row r="1318" spans="1:13" ht="45" customHeight="1">
      <c r="A1318" s="7" t="s">
        <v>377</v>
      </c>
      <c r="B1318" s="31" t="s">
        <v>1158</v>
      </c>
      <c r="C1318" s="31"/>
      <c r="D1318" s="32">
        <f t="shared" si="21"/>
        <v>1</v>
      </c>
      <c r="E1318" s="32"/>
      <c r="F1318" s="33" t="s">
        <v>28</v>
      </c>
      <c r="G1318" s="33"/>
      <c r="H1318" s="16">
        <v>42466</v>
      </c>
      <c r="I1318" s="16">
        <v>42467</v>
      </c>
      <c r="J1318" s="18" t="s">
        <v>647</v>
      </c>
      <c r="K1318" s="18"/>
      <c r="L1318" s="30">
        <v>594.01</v>
      </c>
      <c r="M1318" s="30"/>
    </row>
    <row r="1319" spans="1:13" ht="45" customHeight="1">
      <c r="A1319" s="7" t="s">
        <v>377</v>
      </c>
      <c r="B1319" s="31" t="s">
        <v>1158</v>
      </c>
      <c r="C1319" s="31"/>
      <c r="D1319" s="32">
        <f t="shared" si="21"/>
        <v>1</v>
      </c>
      <c r="E1319" s="32"/>
      <c r="F1319" s="33" t="s">
        <v>28</v>
      </c>
      <c r="G1319" s="33"/>
      <c r="H1319" s="16">
        <v>42466</v>
      </c>
      <c r="I1319" s="16">
        <v>42467</v>
      </c>
      <c r="J1319" s="18" t="s">
        <v>647</v>
      </c>
      <c r="K1319" s="18"/>
      <c r="L1319" s="30">
        <v>231</v>
      </c>
      <c r="M1319" s="30"/>
    </row>
    <row r="1320" spans="1:13" ht="45" customHeight="1">
      <c r="A1320" s="7" t="s">
        <v>377</v>
      </c>
      <c r="B1320" s="31" t="s">
        <v>1159</v>
      </c>
      <c r="C1320" s="31"/>
      <c r="D1320" s="32">
        <f t="shared" si="21"/>
        <v>1</v>
      </c>
      <c r="E1320" s="32"/>
      <c r="F1320" s="33" t="s">
        <v>28</v>
      </c>
      <c r="G1320" s="33"/>
      <c r="H1320" s="16">
        <v>42485</v>
      </c>
      <c r="I1320" s="16">
        <v>42485</v>
      </c>
      <c r="J1320" s="18" t="s">
        <v>647</v>
      </c>
      <c r="K1320" s="18"/>
      <c r="L1320" s="30">
        <v>688</v>
      </c>
      <c r="M1320" s="30"/>
    </row>
    <row r="1321" spans="1:13" ht="45" customHeight="1">
      <c r="A1321" s="7" t="s">
        <v>377</v>
      </c>
      <c r="B1321" s="31" t="s">
        <v>1160</v>
      </c>
      <c r="C1321" s="31"/>
      <c r="D1321" s="32">
        <f t="shared" si="21"/>
        <v>1</v>
      </c>
      <c r="E1321" s="32"/>
      <c r="F1321" s="33" t="s">
        <v>28</v>
      </c>
      <c r="G1321" s="33"/>
      <c r="H1321" s="16">
        <v>42481</v>
      </c>
      <c r="I1321" s="16">
        <v>42481</v>
      </c>
      <c r="J1321" s="18" t="s">
        <v>647</v>
      </c>
      <c r="K1321" s="18"/>
      <c r="L1321" s="30">
        <v>688</v>
      </c>
      <c r="M1321" s="30"/>
    </row>
    <row r="1322" spans="1:13" ht="45" customHeight="1">
      <c r="A1322" s="7" t="s">
        <v>377</v>
      </c>
      <c r="B1322" s="31" t="s">
        <v>1161</v>
      </c>
      <c r="C1322" s="31"/>
      <c r="D1322" s="32">
        <f t="shared" si="21"/>
        <v>1</v>
      </c>
      <c r="E1322" s="32"/>
      <c r="F1322" s="33" t="s">
        <v>28</v>
      </c>
      <c r="G1322" s="33"/>
      <c r="H1322" s="16">
        <v>42485</v>
      </c>
      <c r="I1322" s="16">
        <v>42485</v>
      </c>
      <c r="J1322" s="18" t="s">
        <v>647</v>
      </c>
      <c r="K1322" s="18"/>
      <c r="L1322" s="30">
        <v>411.8</v>
      </c>
      <c r="M1322" s="30"/>
    </row>
    <row r="1323" spans="1:13" ht="45" customHeight="1">
      <c r="A1323" s="7" t="s">
        <v>377</v>
      </c>
      <c r="B1323" s="31" t="s">
        <v>1160</v>
      </c>
      <c r="C1323" s="31"/>
      <c r="D1323" s="32">
        <f t="shared" si="21"/>
        <v>1</v>
      </c>
      <c r="E1323" s="32"/>
      <c r="F1323" s="33" t="s">
        <v>28</v>
      </c>
      <c r="G1323" s="33"/>
      <c r="H1323" s="16">
        <v>42481</v>
      </c>
      <c r="I1323" s="16">
        <v>42481</v>
      </c>
      <c r="J1323" s="18" t="s">
        <v>647</v>
      </c>
      <c r="K1323" s="18"/>
      <c r="L1323" s="30">
        <v>358</v>
      </c>
      <c r="M1323" s="30"/>
    </row>
    <row r="1324" spans="1:13" ht="45" customHeight="1">
      <c r="A1324" s="7" t="s">
        <v>377</v>
      </c>
      <c r="B1324" s="31" t="s">
        <v>13</v>
      </c>
      <c r="C1324" s="31"/>
      <c r="D1324" s="32">
        <f t="shared" si="21"/>
        <v>1</v>
      </c>
      <c r="E1324" s="32"/>
      <c r="F1324" s="33" t="s">
        <v>14</v>
      </c>
      <c r="G1324" s="33"/>
      <c r="H1324" s="16">
        <v>42481</v>
      </c>
      <c r="I1324" s="16">
        <v>42481</v>
      </c>
      <c r="J1324" s="18" t="s">
        <v>647</v>
      </c>
      <c r="K1324" s="18"/>
      <c r="L1324" s="30">
        <v>19</v>
      </c>
      <c r="M1324" s="30"/>
    </row>
    <row r="1325" spans="1:13" ht="45" customHeight="1">
      <c r="A1325" s="7" t="s">
        <v>377</v>
      </c>
      <c r="B1325" s="31" t="s">
        <v>1162</v>
      </c>
      <c r="C1325" s="31"/>
      <c r="D1325" s="32">
        <f t="shared" si="21"/>
        <v>1</v>
      </c>
      <c r="E1325" s="32"/>
      <c r="F1325" s="33" t="s">
        <v>28</v>
      </c>
      <c r="G1325" s="33"/>
      <c r="H1325" s="16">
        <v>42472</v>
      </c>
      <c r="I1325" s="16">
        <v>42472</v>
      </c>
      <c r="J1325" s="18" t="s">
        <v>647</v>
      </c>
      <c r="K1325" s="18"/>
      <c r="L1325" s="30">
        <v>688</v>
      </c>
      <c r="M1325" s="30"/>
    </row>
    <row r="1326" spans="1:13" ht="45" customHeight="1">
      <c r="A1326" s="7" t="s">
        <v>377</v>
      </c>
      <c r="B1326" s="31" t="s">
        <v>1162</v>
      </c>
      <c r="C1326" s="31"/>
      <c r="D1326" s="32">
        <f t="shared" si="21"/>
        <v>1</v>
      </c>
      <c r="E1326" s="32"/>
      <c r="F1326" s="33" t="s">
        <v>28</v>
      </c>
      <c r="G1326" s="33"/>
      <c r="H1326" s="16">
        <v>42472</v>
      </c>
      <c r="I1326" s="16">
        <v>42472</v>
      </c>
      <c r="J1326" s="18" t="s">
        <v>647</v>
      </c>
      <c r="K1326" s="18"/>
      <c r="L1326" s="30">
        <v>497</v>
      </c>
      <c r="M1326" s="30"/>
    </row>
    <row r="1327" spans="1:13" ht="45" customHeight="1">
      <c r="A1327" s="7" t="s">
        <v>377</v>
      </c>
      <c r="B1327" s="31" t="s">
        <v>197</v>
      </c>
      <c r="C1327" s="31"/>
      <c r="D1327" s="32">
        <f t="shared" si="21"/>
        <v>1</v>
      </c>
      <c r="E1327" s="32"/>
      <c r="F1327" s="33" t="s">
        <v>28</v>
      </c>
      <c r="G1327" s="33"/>
      <c r="H1327" s="16">
        <v>42496</v>
      </c>
      <c r="I1327" s="16">
        <v>42496</v>
      </c>
      <c r="J1327" s="18" t="s">
        <v>647</v>
      </c>
      <c r="K1327" s="18"/>
      <c r="L1327" s="30">
        <v>188</v>
      </c>
      <c r="M1327" s="30"/>
    </row>
    <row r="1328" spans="1:13" ht="45" customHeight="1">
      <c r="A1328" s="7" t="s">
        <v>377</v>
      </c>
      <c r="B1328" s="31" t="s">
        <v>197</v>
      </c>
      <c r="C1328" s="31"/>
      <c r="D1328" s="32">
        <f t="shared" si="21"/>
        <v>1</v>
      </c>
      <c r="E1328" s="32"/>
      <c r="F1328" s="33" t="s">
        <v>28</v>
      </c>
      <c r="G1328" s="33"/>
      <c r="H1328" s="16">
        <v>42489</v>
      </c>
      <c r="I1328" s="16">
        <v>42489</v>
      </c>
      <c r="J1328" s="18" t="s">
        <v>647</v>
      </c>
      <c r="K1328" s="18"/>
      <c r="L1328" s="30">
        <v>348</v>
      </c>
      <c r="M1328" s="30"/>
    </row>
    <row r="1329" spans="1:13" ht="45" customHeight="1">
      <c r="A1329" s="7" t="s">
        <v>377</v>
      </c>
      <c r="B1329" s="31" t="s">
        <v>197</v>
      </c>
      <c r="C1329" s="31"/>
      <c r="D1329" s="32">
        <f t="shared" si="21"/>
        <v>1</v>
      </c>
      <c r="E1329" s="32"/>
      <c r="F1329" s="33" t="s">
        <v>28</v>
      </c>
      <c r="G1329" s="33"/>
      <c r="H1329" s="16">
        <v>42489</v>
      </c>
      <c r="I1329" s="16">
        <v>42489</v>
      </c>
      <c r="J1329" s="18" t="s">
        <v>647</v>
      </c>
      <c r="K1329" s="18"/>
      <c r="L1329" s="30">
        <v>165</v>
      </c>
      <c r="M1329" s="30"/>
    </row>
    <row r="1330" spans="1:13" ht="45" customHeight="1">
      <c r="A1330" s="7" t="s">
        <v>377</v>
      </c>
      <c r="B1330" s="31" t="s">
        <v>197</v>
      </c>
      <c r="C1330" s="31"/>
      <c r="D1330" s="32">
        <f t="shared" si="21"/>
        <v>1</v>
      </c>
      <c r="E1330" s="32"/>
      <c r="F1330" s="33" t="s">
        <v>28</v>
      </c>
      <c r="G1330" s="33"/>
      <c r="H1330" s="16">
        <v>42496</v>
      </c>
      <c r="I1330" s="16">
        <v>42496</v>
      </c>
      <c r="J1330" s="18" t="s">
        <v>647</v>
      </c>
      <c r="K1330" s="18"/>
      <c r="L1330" s="30">
        <v>312</v>
      </c>
      <c r="M1330" s="30"/>
    </row>
    <row r="1331" spans="1:13" ht="45" customHeight="1">
      <c r="A1331" s="7" t="s">
        <v>377</v>
      </c>
      <c r="B1331" s="31" t="s">
        <v>1163</v>
      </c>
      <c r="C1331" s="31"/>
      <c r="D1331" s="32">
        <f t="shared" si="21"/>
        <v>1</v>
      </c>
      <c r="E1331" s="32"/>
      <c r="F1331" s="33" t="s">
        <v>28</v>
      </c>
      <c r="G1331" s="33"/>
      <c r="H1331" s="16">
        <v>42494</v>
      </c>
      <c r="I1331" s="16">
        <v>42494</v>
      </c>
      <c r="J1331" s="18" t="s">
        <v>647</v>
      </c>
      <c r="K1331" s="18"/>
      <c r="L1331" s="30">
        <v>709</v>
      </c>
      <c r="M1331" s="30"/>
    </row>
    <row r="1332" spans="1:13" ht="45" customHeight="1">
      <c r="A1332" s="7" t="s">
        <v>377</v>
      </c>
      <c r="B1332" s="31" t="s">
        <v>1163</v>
      </c>
      <c r="C1332" s="31"/>
      <c r="D1332" s="32">
        <f t="shared" si="21"/>
        <v>1</v>
      </c>
      <c r="E1332" s="32"/>
      <c r="F1332" s="33" t="s">
        <v>28</v>
      </c>
      <c r="G1332" s="33"/>
      <c r="H1332" s="16">
        <v>42494</v>
      </c>
      <c r="I1332" s="16">
        <v>42494</v>
      </c>
      <c r="J1332" s="18" t="s">
        <v>647</v>
      </c>
      <c r="K1332" s="18"/>
      <c r="L1332" s="30">
        <v>425.8</v>
      </c>
      <c r="M1332" s="30"/>
    </row>
    <row r="1333" spans="1:13" ht="45" customHeight="1">
      <c r="A1333" s="7" t="s">
        <v>377</v>
      </c>
      <c r="B1333" s="31" t="s">
        <v>197</v>
      </c>
      <c r="C1333" s="31"/>
      <c r="D1333" s="32">
        <f t="shared" si="21"/>
        <v>1</v>
      </c>
      <c r="E1333" s="32"/>
      <c r="F1333" s="33" t="s">
        <v>28</v>
      </c>
      <c r="G1333" s="33"/>
      <c r="H1333" s="16">
        <v>42509</v>
      </c>
      <c r="I1333" s="16">
        <v>42509</v>
      </c>
      <c r="J1333" s="18" t="s">
        <v>647</v>
      </c>
      <c r="K1333" s="18"/>
      <c r="L1333" s="30">
        <v>688</v>
      </c>
      <c r="M1333" s="30"/>
    </row>
    <row r="1334" spans="1:13" ht="45" customHeight="1">
      <c r="A1334" s="7" t="s">
        <v>377</v>
      </c>
      <c r="B1334" s="31" t="s">
        <v>197</v>
      </c>
      <c r="C1334" s="31"/>
      <c r="D1334" s="32">
        <f t="shared" si="21"/>
        <v>1</v>
      </c>
      <c r="E1334" s="32"/>
      <c r="F1334" s="33" t="s">
        <v>28</v>
      </c>
      <c r="G1334" s="33"/>
      <c r="H1334" s="16">
        <v>42509</v>
      </c>
      <c r="I1334" s="16">
        <v>42509</v>
      </c>
      <c r="J1334" s="18" t="s">
        <v>647</v>
      </c>
      <c r="K1334" s="18"/>
      <c r="L1334" s="30">
        <v>688</v>
      </c>
      <c r="M1334" s="30"/>
    </row>
    <row r="1335" spans="1:13" ht="45" customHeight="1">
      <c r="A1335" s="7" t="s">
        <v>377</v>
      </c>
      <c r="B1335" s="31" t="s">
        <v>13</v>
      </c>
      <c r="C1335" s="31"/>
      <c r="D1335" s="32">
        <f t="shared" si="21"/>
        <v>1</v>
      </c>
      <c r="E1335" s="32"/>
      <c r="F1335" s="33" t="s">
        <v>14</v>
      </c>
      <c r="G1335" s="33"/>
      <c r="H1335" s="16">
        <v>42509</v>
      </c>
      <c r="I1335" s="16">
        <v>42509</v>
      </c>
      <c r="J1335" s="18" t="s">
        <v>647</v>
      </c>
      <c r="K1335" s="18"/>
      <c r="L1335" s="30">
        <v>12</v>
      </c>
      <c r="M1335" s="30"/>
    </row>
    <row r="1336" spans="1:13" ht="45" customHeight="1">
      <c r="A1336" s="7" t="s">
        <v>377</v>
      </c>
      <c r="B1336" s="31" t="s">
        <v>331</v>
      </c>
      <c r="C1336" s="31"/>
      <c r="D1336" s="32">
        <f t="shared" si="21"/>
        <v>1</v>
      </c>
      <c r="E1336" s="32"/>
      <c r="F1336" s="33" t="s">
        <v>11</v>
      </c>
      <c r="G1336" s="33"/>
      <c r="H1336" s="16">
        <v>42473</v>
      </c>
      <c r="I1336" s="16">
        <v>42473</v>
      </c>
      <c r="J1336" s="18" t="s">
        <v>647</v>
      </c>
      <c r="K1336" s="18"/>
      <c r="L1336" s="30">
        <v>3643</v>
      </c>
      <c r="M1336" s="30"/>
    </row>
    <row r="1337" spans="1:13" ht="45" customHeight="1">
      <c r="A1337" s="7" t="s">
        <v>377</v>
      </c>
      <c r="B1337" s="31" t="s">
        <v>1164</v>
      </c>
      <c r="C1337" s="31"/>
      <c r="D1337" s="32">
        <f t="shared" si="21"/>
        <v>1</v>
      </c>
      <c r="E1337" s="32"/>
      <c r="F1337" s="33" t="s">
        <v>28</v>
      </c>
      <c r="G1337" s="33"/>
      <c r="H1337" s="16">
        <v>42515</v>
      </c>
      <c r="I1337" s="16">
        <v>42515</v>
      </c>
      <c r="J1337" s="18" t="s">
        <v>647</v>
      </c>
      <c r="K1337" s="18"/>
      <c r="L1337" s="30">
        <v>688</v>
      </c>
      <c r="M1337" s="30"/>
    </row>
    <row r="1338" spans="1:13" ht="45" customHeight="1">
      <c r="A1338" s="7" t="s">
        <v>377</v>
      </c>
      <c r="B1338" s="31" t="s">
        <v>1165</v>
      </c>
      <c r="C1338" s="31"/>
      <c r="D1338" s="32">
        <f t="shared" si="21"/>
        <v>1</v>
      </c>
      <c r="E1338" s="32"/>
      <c r="F1338" s="33" t="s">
        <v>28</v>
      </c>
      <c r="G1338" s="33"/>
      <c r="H1338" s="16">
        <v>42542</v>
      </c>
      <c r="I1338" s="16">
        <v>42542</v>
      </c>
      <c r="J1338" s="18" t="s">
        <v>647</v>
      </c>
      <c r="K1338" s="18"/>
      <c r="L1338" s="30">
        <v>677.95</v>
      </c>
      <c r="M1338" s="30"/>
    </row>
    <row r="1339" spans="1:13" ht="45" customHeight="1">
      <c r="A1339" s="7" t="s">
        <v>377</v>
      </c>
      <c r="B1339" s="31" t="s">
        <v>1166</v>
      </c>
      <c r="C1339" s="31"/>
      <c r="D1339" s="32">
        <f t="shared" si="21"/>
        <v>1</v>
      </c>
      <c r="E1339" s="32"/>
      <c r="F1339" s="33" t="s">
        <v>28</v>
      </c>
      <c r="G1339" s="33"/>
      <c r="H1339" s="16">
        <v>42576</v>
      </c>
      <c r="I1339" s="16">
        <v>42576</v>
      </c>
      <c r="J1339" s="18" t="s">
        <v>647</v>
      </c>
      <c r="K1339" s="18"/>
      <c r="L1339" s="30">
        <v>708</v>
      </c>
      <c r="M1339" s="30"/>
    </row>
    <row r="1340" spans="1:13" ht="45" customHeight="1">
      <c r="A1340" s="7" t="s">
        <v>377</v>
      </c>
      <c r="B1340" s="31" t="s">
        <v>1167</v>
      </c>
      <c r="C1340" s="31"/>
      <c r="D1340" s="32">
        <f t="shared" si="21"/>
        <v>1</v>
      </c>
      <c r="E1340" s="32"/>
      <c r="F1340" s="33" t="s">
        <v>28</v>
      </c>
      <c r="G1340" s="33"/>
      <c r="H1340" s="16">
        <v>42576</v>
      </c>
      <c r="I1340" s="16">
        <v>42576</v>
      </c>
      <c r="J1340" s="18" t="s">
        <v>647</v>
      </c>
      <c r="K1340" s="18"/>
      <c r="L1340" s="30">
        <v>688</v>
      </c>
      <c r="M1340" s="30"/>
    </row>
    <row r="1341" spans="1:13" ht="45" customHeight="1">
      <c r="A1341" s="7" t="s">
        <v>377</v>
      </c>
      <c r="B1341" s="31" t="s">
        <v>1164</v>
      </c>
      <c r="C1341" s="31"/>
      <c r="D1341" s="32">
        <f t="shared" si="21"/>
        <v>1</v>
      </c>
      <c r="E1341" s="32"/>
      <c r="F1341" s="33" t="s">
        <v>28</v>
      </c>
      <c r="G1341" s="33"/>
      <c r="H1341" s="16">
        <v>42515</v>
      </c>
      <c r="I1341" s="16">
        <v>42515</v>
      </c>
      <c r="J1341" s="18" t="s">
        <v>647</v>
      </c>
      <c r="K1341" s="18"/>
      <c r="L1341" s="30">
        <v>892</v>
      </c>
      <c r="M1341" s="30"/>
    </row>
    <row r="1342" spans="1:13" ht="45" customHeight="1">
      <c r="A1342" s="7" t="s">
        <v>377</v>
      </c>
      <c r="B1342" s="31" t="s">
        <v>1165</v>
      </c>
      <c r="C1342" s="31"/>
      <c r="D1342" s="32">
        <f t="shared" si="21"/>
        <v>1</v>
      </c>
      <c r="E1342" s="32"/>
      <c r="F1342" s="33" t="s">
        <v>28</v>
      </c>
      <c r="G1342" s="33"/>
      <c r="H1342" s="16">
        <v>42542</v>
      </c>
      <c r="I1342" s="16">
        <v>42542</v>
      </c>
      <c r="J1342" s="18" t="s">
        <v>647</v>
      </c>
      <c r="K1342" s="18"/>
      <c r="L1342" s="30">
        <v>430</v>
      </c>
      <c r="M1342" s="30"/>
    </row>
    <row r="1343" spans="1:13" ht="45" customHeight="1">
      <c r="A1343" s="7" t="s">
        <v>377</v>
      </c>
      <c r="B1343" s="31" t="s">
        <v>1167</v>
      </c>
      <c r="C1343" s="31"/>
      <c r="D1343" s="32">
        <f t="shared" si="21"/>
        <v>1</v>
      </c>
      <c r="E1343" s="32"/>
      <c r="F1343" s="33" t="s">
        <v>28</v>
      </c>
      <c r="G1343" s="33"/>
      <c r="H1343" s="16">
        <v>42576</v>
      </c>
      <c r="I1343" s="16">
        <v>42576</v>
      </c>
      <c r="J1343" s="18" t="s">
        <v>647</v>
      </c>
      <c r="K1343" s="18"/>
      <c r="L1343" s="30">
        <v>634</v>
      </c>
      <c r="M1343" s="30"/>
    </row>
    <row r="1344" spans="1:13" ht="45" customHeight="1">
      <c r="A1344" s="7" t="s">
        <v>377</v>
      </c>
      <c r="B1344" s="31" t="s">
        <v>13</v>
      </c>
      <c r="C1344" s="31"/>
      <c r="D1344" s="32">
        <f t="shared" si="21"/>
        <v>1</v>
      </c>
      <c r="E1344" s="32"/>
      <c r="F1344" s="33" t="s">
        <v>14</v>
      </c>
      <c r="G1344" s="33"/>
      <c r="H1344" s="16">
        <v>42576</v>
      </c>
      <c r="I1344" s="16">
        <v>42576</v>
      </c>
      <c r="J1344" s="18" t="s">
        <v>647</v>
      </c>
      <c r="K1344" s="18"/>
      <c r="L1344" s="30">
        <v>76.3</v>
      </c>
      <c r="M1344" s="30"/>
    </row>
    <row r="1345" spans="1:13" ht="45" customHeight="1">
      <c r="A1345" s="7" t="s">
        <v>377</v>
      </c>
      <c r="B1345" s="31" t="s">
        <v>1168</v>
      </c>
      <c r="C1345" s="31"/>
      <c r="D1345" s="32">
        <f t="shared" si="21"/>
        <v>1</v>
      </c>
      <c r="E1345" s="32"/>
      <c r="F1345" s="33" t="s">
        <v>28</v>
      </c>
      <c r="G1345" s="33"/>
      <c r="H1345" s="16">
        <v>42473</v>
      </c>
      <c r="I1345" s="16">
        <v>42473</v>
      </c>
      <c r="J1345" s="18" t="s">
        <v>647</v>
      </c>
      <c r="K1345" s="18"/>
      <c r="L1345" s="30">
        <v>188</v>
      </c>
      <c r="M1345" s="30"/>
    </row>
    <row r="1346" spans="1:13" ht="45" customHeight="1">
      <c r="A1346" s="7" t="s">
        <v>377</v>
      </c>
      <c r="B1346" s="31" t="s">
        <v>1168</v>
      </c>
      <c r="C1346" s="31"/>
      <c r="D1346" s="32">
        <f t="shared" si="21"/>
        <v>1</v>
      </c>
      <c r="E1346" s="32"/>
      <c r="F1346" s="33" t="s">
        <v>28</v>
      </c>
      <c r="G1346" s="33"/>
      <c r="H1346" s="16">
        <v>42373</v>
      </c>
      <c r="I1346" s="16">
        <v>42383</v>
      </c>
      <c r="J1346" s="18" t="s">
        <v>647</v>
      </c>
      <c r="K1346" s="18"/>
      <c r="L1346" s="30">
        <v>184</v>
      </c>
      <c r="M1346" s="30"/>
    </row>
    <row r="1347" spans="1:13" ht="45" customHeight="1">
      <c r="A1347" s="7" t="s">
        <v>377</v>
      </c>
      <c r="B1347" s="31" t="s">
        <v>1168</v>
      </c>
      <c r="C1347" s="31"/>
      <c r="D1347" s="32">
        <f t="shared" si="21"/>
        <v>1</v>
      </c>
      <c r="E1347" s="32"/>
      <c r="F1347" s="33" t="s">
        <v>28</v>
      </c>
      <c r="G1347" s="33"/>
      <c r="H1347" s="16">
        <v>42562</v>
      </c>
      <c r="I1347" s="16">
        <v>42562</v>
      </c>
      <c r="J1347" s="18" t="s">
        <v>647</v>
      </c>
      <c r="K1347" s="18"/>
      <c r="L1347" s="30">
        <v>322</v>
      </c>
      <c r="M1347" s="30"/>
    </row>
    <row r="1348" spans="1:13" ht="45" customHeight="1">
      <c r="A1348" s="7" t="s">
        <v>377</v>
      </c>
      <c r="B1348" s="31" t="s">
        <v>1168</v>
      </c>
      <c r="C1348" s="31"/>
      <c r="D1348" s="32">
        <f t="shared" si="21"/>
        <v>1</v>
      </c>
      <c r="E1348" s="32"/>
      <c r="F1348" s="33" t="s">
        <v>28</v>
      </c>
      <c r="G1348" s="33"/>
      <c r="H1348" s="16">
        <v>42562</v>
      </c>
      <c r="I1348" s="16">
        <v>42562</v>
      </c>
      <c r="J1348" s="18" t="s">
        <v>647</v>
      </c>
      <c r="K1348" s="18"/>
      <c r="L1348" s="30">
        <v>188</v>
      </c>
      <c r="M1348" s="30"/>
    </row>
    <row r="1349" spans="1:13" ht="45" customHeight="1">
      <c r="A1349" s="7" t="s">
        <v>377</v>
      </c>
      <c r="B1349" s="31" t="s">
        <v>1168</v>
      </c>
      <c r="C1349" s="31"/>
      <c r="D1349" s="32">
        <f t="shared" si="21"/>
        <v>1</v>
      </c>
      <c r="E1349" s="32"/>
      <c r="F1349" s="33" t="s">
        <v>28</v>
      </c>
      <c r="G1349" s="33"/>
      <c r="H1349" s="16">
        <v>42473</v>
      </c>
      <c r="I1349" s="16">
        <v>42473</v>
      </c>
      <c r="J1349" s="18" t="s">
        <v>647</v>
      </c>
      <c r="K1349" s="18"/>
      <c r="L1349" s="30">
        <v>145</v>
      </c>
      <c r="M1349" s="30"/>
    </row>
    <row r="1350" spans="1:13" ht="45" customHeight="1">
      <c r="A1350" s="7" t="s">
        <v>377</v>
      </c>
      <c r="B1350" s="31" t="s">
        <v>13</v>
      </c>
      <c r="C1350" s="31"/>
      <c r="D1350" s="32">
        <f t="shared" si="21"/>
        <v>1</v>
      </c>
      <c r="E1350" s="32"/>
      <c r="F1350" s="33" t="s">
        <v>14</v>
      </c>
      <c r="G1350" s="33"/>
      <c r="H1350" s="16">
        <v>42473</v>
      </c>
      <c r="I1350" s="16">
        <v>42473</v>
      </c>
      <c r="J1350" s="18" t="s">
        <v>647</v>
      </c>
      <c r="K1350" s="18"/>
      <c r="L1350" s="30">
        <v>70</v>
      </c>
      <c r="M1350" s="30"/>
    </row>
    <row r="1351" spans="1:13" ht="45" customHeight="1">
      <c r="A1351" s="7" t="s">
        <v>377</v>
      </c>
      <c r="B1351" s="31" t="s">
        <v>1169</v>
      </c>
      <c r="C1351" s="31"/>
      <c r="D1351" s="32">
        <f t="shared" si="21"/>
        <v>1</v>
      </c>
      <c r="E1351" s="32"/>
      <c r="F1351" s="33" t="s">
        <v>11</v>
      </c>
      <c r="G1351" s="33"/>
      <c r="H1351" s="16">
        <v>42509</v>
      </c>
      <c r="I1351" s="16">
        <v>42506</v>
      </c>
      <c r="J1351" s="18" t="s">
        <v>647</v>
      </c>
      <c r="K1351" s="18"/>
      <c r="L1351" s="30">
        <v>2375</v>
      </c>
      <c r="M1351" s="30"/>
    </row>
    <row r="1352" spans="1:13" ht="45" customHeight="1">
      <c r="A1352" s="7" t="s">
        <v>377</v>
      </c>
      <c r="B1352" s="31" t="s">
        <v>1170</v>
      </c>
      <c r="C1352" s="31"/>
      <c r="D1352" s="32">
        <f t="shared" si="21"/>
        <v>1</v>
      </c>
      <c r="E1352" s="32"/>
      <c r="F1352" s="33" t="s">
        <v>11</v>
      </c>
      <c r="G1352" s="33"/>
      <c r="H1352" s="16">
        <v>42509</v>
      </c>
      <c r="I1352" s="16">
        <v>42506</v>
      </c>
      <c r="J1352" s="18" t="s">
        <v>647</v>
      </c>
      <c r="K1352" s="18"/>
      <c r="L1352" s="30">
        <v>562</v>
      </c>
      <c r="M1352" s="30"/>
    </row>
    <row r="1353" spans="1:13" ht="45" customHeight="1">
      <c r="A1353" s="7" t="s">
        <v>377</v>
      </c>
      <c r="B1353" s="31" t="s">
        <v>1171</v>
      </c>
      <c r="C1353" s="31"/>
      <c r="D1353" s="32">
        <f t="shared" si="21"/>
        <v>1</v>
      </c>
      <c r="E1353" s="32"/>
      <c r="F1353" s="33" t="s">
        <v>28</v>
      </c>
      <c r="G1353" s="33"/>
      <c r="H1353" s="16">
        <v>42538</v>
      </c>
      <c r="I1353" s="16">
        <v>42538</v>
      </c>
      <c r="J1353" s="18" t="s">
        <v>647</v>
      </c>
      <c r="K1353" s="18"/>
      <c r="L1353" s="30">
        <v>388</v>
      </c>
      <c r="M1353" s="30"/>
    </row>
    <row r="1354" spans="1:13" ht="45" customHeight="1">
      <c r="A1354" s="7" t="s">
        <v>377</v>
      </c>
      <c r="B1354" s="31" t="s">
        <v>1172</v>
      </c>
      <c r="C1354" s="31"/>
      <c r="D1354" s="32">
        <f t="shared" si="21"/>
        <v>1</v>
      </c>
      <c r="E1354" s="32"/>
      <c r="F1354" s="33" t="s">
        <v>28</v>
      </c>
      <c r="G1354" s="33"/>
      <c r="H1354" s="16">
        <v>42517</v>
      </c>
      <c r="I1354" s="16">
        <v>42517</v>
      </c>
      <c r="J1354" s="18" t="s">
        <v>647</v>
      </c>
      <c r="K1354" s="18"/>
      <c r="L1354" s="30">
        <v>688</v>
      </c>
      <c r="M1354" s="30"/>
    </row>
    <row r="1355" spans="1:13" ht="45" customHeight="1">
      <c r="A1355" s="7" t="s">
        <v>377</v>
      </c>
      <c r="B1355" s="31" t="s">
        <v>1171</v>
      </c>
      <c r="C1355" s="31"/>
      <c r="D1355" s="32">
        <f t="shared" si="21"/>
        <v>1</v>
      </c>
      <c r="E1355" s="32"/>
      <c r="F1355" s="33" t="s">
        <v>28</v>
      </c>
      <c r="G1355" s="33"/>
      <c r="H1355" s="16">
        <v>42538</v>
      </c>
      <c r="I1355" s="16">
        <v>42538</v>
      </c>
      <c r="J1355" s="18" t="s">
        <v>647</v>
      </c>
      <c r="K1355" s="18"/>
      <c r="L1355" s="30">
        <v>113</v>
      </c>
      <c r="M1355" s="30"/>
    </row>
    <row r="1356" spans="1:13" ht="45" customHeight="1">
      <c r="A1356" s="7" t="s">
        <v>377</v>
      </c>
      <c r="B1356" s="31" t="s">
        <v>1172</v>
      </c>
      <c r="C1356" s="31"/>
      <c r="D1356" s="32">
        <f t="shared" si="21"/>
        <v>1</v>
      </c>
      <c r="E1356" s="32"/>
      <c r="F1356" s="33" t="s">
        <v>28</v>
      </c>
      <c r="G1356" s="33"/>
      <c r="H1356" s="16">
        <v>42517</v>
      </c>
      <c r="I1356" s="16">
        <v>42517</v>
      </c>
      <c r="J1356" s="18" t="s">
        <v>647</v>
      </c>
      <c r="K1356" s="18"/>
      <c r="L1356" s="30">
        <v>289</v>
      </c>
      <c r="M1356" s="30"/>
    </row>
    <row r="1357" spans="1:13" ht="45" customHeight="1">
      <c r="A1357" s="7" t="s">
        <v>377</v>
      </c>
      <c r="B1357" s="31" t="s">
        <v>13</v>
      </c>
      <c r="C1357" s="31"/>
      <c r="D1357" s="32">
        <f t="shared" ref="D1357:D1420" si="22">C1357+1</f>
        <v>1</v>
      </c>
      <c r="E1357" s="32"/>
      <c r="F1357" s="33" t="s">
        <v>14</v>
      </c>
      <c r="G1357" s="33"/>
      <c r="H1357" s="16">
        <v>42517</v>
      </c>
      <c r="I1357" s="16">
        <v>42517</v>
      </c>
      <c r="J1357" s="18" t="s">
        <v>647</v>
      </c>
      <c r="K1357" s="18"/>
      <c r="L1357" s="30">
        <v>32</v>
      </c>
      <c r="M1357" s="30"/>
    </row>
    <row r="1358" spans="1:13" ht="45" customHeight="1">
      <c r="A1358" s="7" t="s">
        <v>377</v>
      </c>
      <c r="B1358" s="31" t="s">
        <v>1167</v>
      </c>
      <c r="C1358" s="31"/>
      <c r="D1358" s="32">
        <f t="shared" si="22"/>
        <v>1</v>
      </c>
      <c r="E1358" s="32"/>
      <c r="F1358" s="33" t="s">
        <v>28</v>
      </c>
      <c r="G1358" s="33"/>
      <c r="H1358" s="16">
        <v>42545</v>
      </c>
      <c r="I1358" s="16">
        <v>42545</v>
      </c>
      <c r="J1358" s="18" t="s">
        <v>647</v>
      </c>
      <c r="K1358" s="18"/>
      <c r="L1358" s="30">
        <v>270</v>
      </c>
      <c r="M1358" s="30"/>
    </row>
    <row r="1359" spans="1:13" ht="45" customHeight="1">
      <c r="A1359" s="7" t="s">
        <v>377</v>
      </c>
      <c r="B1359" s="31" t="s">
        <v>1173</v>
      </c>
      <c r="C1359" s="31"/>
      <c r="D1359" s="32">
        <f t="shared" si="22"/>
        <v>1</v>
      </c>
      <c r="E1359" s="32"/>
      <c r="F1359" s="33" t="s">
        <v>28</v>
      </c>
      <c r="G1359" s="33"/>
      <c r="H1359" s="16">
        <v>42545</v>
      </c>
      <c r="I1359" s="16">
        <v>42545</v>
      </c>
      <c r="J1359" s="18" t="s">
        <v>647</v>
      </c>
      <c r="K1359" s="18"/>
      <c r="L1359" s="30">
        <v>500</v>
      </c>
      <c r="M1359" s="30"/>
    </row>
    <row r="1360" spans="1:13" ht="45" customHeight="1">
      <c r="A1360" s="7" t="s">
        <v>377</v>
      </c>
      <c r="B1360" s="31" t="s">
        <v>1174</v>
      </c>
      <c r="C1360" s="31"/>
      <c r="D1360" s="32">
        <f t="shared" si="22"/>
        <v>1</v>
      </c>
      <c r="E1360" s="32"/>
      <c r="F1360" s="33" t="s">
        <v>28</v>
      </c>
      <c r="G1360" s="33"/>
      <c r="H1360" s="16">
        <v>42558</v>
      </c>
      <c r="I1360" s="16">
        <v>42558</v>
      </c>
      <c r="J1360" s="18" t="s">
        <v>647</v>
      </c>
      <c r="K1360" s="18"/>
      <c r="L1360" s="30">
        <v>688</v>
      </c>
      <c r="M1360" s="30"/>
    </row>
    <row r="1361" spans="1:13" ht="45" customHeight="1">
      <c r="A1361" s="7" t="s">
        <v>377</v>
      </c>
      <c r="B1361" s="31" t="s">
        <v>1167</v>
      </c>
      <c r="C1361" s="31"/>
      <c r="D1361" s="32">
        <f t="shared" si="22"/>
        <v>1</v>
      </c>
      <c r="E1361" s="32"/>
      <c r="F1361" s="33" t="s">
        <v>28</v>
      </c>
      <c r="G1361" s="33"/>
      <c r="H1361" s="16">
        <v>42545</v>
      </c>
      <c r="I1361" s="16">
        <v>42545</v>
      </c>
      <c r="J1361" s="18" t="s">
        <v>647</v>
      </c>
      <c r="K1361" s="18"/>
      <c r="L1361" s="30">
        <v>563</v>
      </c>
      <c r="M1361" s="30"/>
    </row>
    <row r="1362" spans="1:13" ht="45" customHeight="1">
      <c r="A1362" s="7" t="s">
        <v>377</v>
      </c>
      <c r="B1362" s="31" t="s">
        <v>1174</v>
      </c>
      <c r="C1362" s="31"/>
      <c r="D1362" s="32">
        <f t="shared" si="22"/>
        <v>1</v>
      </c>
      <c r="E1362" s="32"/>
      <c r="F1362" s="33" t="s">
        <v>28</v>
      </c>
      <c r="G1362" s="33"/>
      <c r="H1362" s="16">
        <v>42558</v>
      </c>
      <c r="I1362" s="16">
        <v>42558</v>
      </c>
      <c r="J1362" s="18" t="s">
        <v>647</v>
      </c>
      <c r="K1362" s="18"/>
      <c r="L1362" s="30">
        <v>792</v>
      </c>
      <c r="M1362" s="30"/>
    </row>
    <row r="1363" spans="1:13" ht="45" customHeight="1">
      <c r="A1363" s="7" t="s">
        <v>377</v>
      </c>
      <c r="B1363" s="31" t="s">
        <v>1166</v>
      </c>
      <c r="C1363" s="31"/>
      <c r="D1363" s="32">
        <f t="shared" si="22"/>
        <v>1</v>
      </c>
      <c r="E1363" s="32"/>
      <c r="F1363" s="33" t="s">
        <v>28</v>
      </c>
      <c r="G1363" s="33"/>
      <c r="H1363" s="16">
        <v>42475</v>
      </c>
      <c r="I1363" s="16">
        <v>42481</v>
      </c>
      <c r="J1363" s="18" t="s">
        <v>647</v>
      </c>
      <c r="K1363" s="18"/>
      <c r="L1363" s="30">
        <v>451.2</v>
      </c>
      <c r="M1363" s="30"/>
    </row>
    <row r="1364" spans="1:13" ht="45" customHeight="1">
      <c r="A1364" s="7" t="s">
        <v>377</v>
      </c>
      <c r="B1364" s="31" t="s">
        <v>1166</v>
      </c>
      <c r="C1364" s="31"/>
      <c r="D1364" s="32">
        <f t="shared" si="22"/>
        <v>1</v>
      </c>
      <c r="E1364" s="32"/>
      <c r="F1364" s="33" t="s">
        <v>28</v>
      </c>
      <c r="G1364" s="33"/>
      <c r="H1364" s="16">
        <v>42411</v>
      </c>
      <c r="I1364" s="16">
        <v>42411</v>
      </c>
      <c r="J1364" s="18" t="s">
        <v>647</v>
      </c>
      <c r="K1364" s="18"/>
      <c r="L1364" s="30">
        <v>188</v>
      </c>
      <c r="M1364" s="30"/>
    </row>
    <row r="1365" spans="1:13" ht="45" customHeight="1">
      <c r="A1365" s="7" t="s">
        <v>377</v>
      </c>
      <c r="B1365" s="31" t="s">
        <v>1166</v>
      </c>
      <c r="C1365" s="31"/>
      <c r="D1365" s="32">
        <f t="shared" si="22"/>
        <v>1</v>
      </c>
      <c r="E1365" s="32"/>
      <c r="F1365" s="33" t="s">
        <v>28</v>
      </c>
      <c r="G1365" s="33"/>
      <c r="H1365" s="16">
        <v>42411</v>
      </c>
      <c r="I1365" s="16">
        <v>42411</v>
      </c>
      <c r="J1365" s="18" t="s">
        <v>647</v>
      </c>
      <c r="K1365" s="18"/>
      <c r="L1365" s="30">
        <v>188</v>
      </c>
      <c r="M1365" s="30"/>
    </row>
    <row r="1366" spans="1:13" ht="45" customHeight="1">
      <c r="A1366" s="7" t="s">
        <v>377</v>
      </c>
      <c r="B1366" s="31" t="s">
        <v>1166</v>
      </c>
      <c r="C1366" s="31"/>
      <c r="D1366" s="32">
        <f t="shared" si="22"/>
        <v>1</v>
      </c>
      <c r="E1366" s="32"/>
      <c r="F1366" s="33" t="s">
        <v>28</v>
      </c>
      <c r="G1366" s="33"/>
      <c r="H1366" s="16">
        <v>42475</v>
      </c>
      <c r="I1366" s="16">
        <v>42481</v>
      </c>
      <c r="J1366" s="18" t="s">
        <v>647</v>
      </c>
      <c r="K1366" s="18"/>
      <c r="L1366" s="30">
        <v>132</v>
      </c>
      <c r="M1366" s="30"/>
    </row>
    <row r="1367" spans="1:13" ht="45" customHeight="1">
      <c r="A1367" s="7" t="s">
        <v>377</v>
      </c>
      <c r="B1367" s="31" t="s">
        <v>1166</v>
      </c>
      <c r="C1367" s="31"/>
      <c r="D1367" s="32">
        <f t="shared" si="22"/>
        <v>1</v>
      </c>
      <c r="E1367" s="32"/>
      <c r="F1367" s="33" t="s">
        <v>28</v>
      </c>
      <c r="G1367" s="33"/>
      <c r="H1367" s="16">
        <v>42411</v>
      </c>
      <c r="I1367" s="16">
        <v>42411</v>
      </c>
      <c r="J1367" s="18" t="s">
        <v>647</v>
      </c>
      <c r="K1367" s="18"/>
      <c r="L1367" s="30">
        <v>914</v>
      </c>
      <c r="M1367" s="30"/>
    </row>
    <row r="1368" spans="1:13" ht="45" customHeight="1">
      <c r="A1368" s="7" t="s">
        <v>377</v>
      </c>
      <c r="B1368" s="31" t="s">
        <v>13</v>
      </c>
      <c r="C1368" s="31"/>
      <c r="D1368" s="32">
        <f t="shared" si="22"/>
        <v>1</v>
      </c>
      <c r="E1368" s="32"/>
      <c r="F1368" s="33" t="s">
        <v>14</v>
      </c>
      <c r="G1368" s="33"/>
      <c r="H1368" s="16">
        <v>42411</v>
      </c>
      <c r="I1368" s="16">
        <v>42411</v>
      </c>
      <c r="J1368" s="18" t="s">
        <v>647</v>
      </c>
      <c r="K1368" s="18"/>
      <c r="L1368" s="30">
        <v>14</v>
      </c>
      <c r="M1368" s="30"/>
    </row>
    <row r="1369" spans="1:13" ht="45" customHeight="1">
      <c r="A1369" s="7" t="s">
        <v>377</v>
      </c>
      <c r="B1369" s="31" t="s">
        <v>107</v>
      </c>
      <c r="C1369" s="31"/>
      <c r="D1369" s="32">
        <f t="shared" si="22"/>
        <v>1</v>
      </c>
      <c r="E1369" s="32"/>
      <c r="F1369" s="33" t="s">
        <v>28</v>
      </c>
      <c r="G1369" s="33"/>
      <c r="H1369" s="16">
        <v>42601</v>
      </c>
      <c r="I1369" s="16">
        <v>42601</v>
      </c>
      <c r="J1369" s="18" t="s">
        <v>647</v>
      </c>
      <c r="K1369" s="18"/>
      <c r="L1369" s="30">
        <v>688</v>
      </c>
      <c r="M1369" s="30"/>
    </row>
    <row r="1370" spans="1:13" ht="45" customHeight="1">
      <c r="A1370" s="7" t="s">
        <v>377</v>
      </c>
      <c r="B1370" s="31" t="s">
        <v>1175</v>
      </c>
      <c r="C1370" s="31"/>
      <c r="D1370" s="32">
        <f t="shared" si="22"/>
        <v>1</v>
      </c>
      <c r="E1370" s="32"/>
      <c r="F1370" s="33" t="s">
        <v>28</v>
      </c>
      <c r="G1370" s="33"/>
      <c r="H1370" s="16">
        <v>42607</v>
      </c>
      <c r="I1370" s="16">
        <v>42607</v>
      </c>
      <c r="J1370" s="18" t="s">
        <v>647</v>
      </c>
      <c r="K1370" s="18"/>
      <c r="L1370" s="30">
        <v>688</v>
      </c>
      <c r="M1370" s="30"/>
    </row>
    <row r="1371" spans="1:13" ht="45" customHeight="1">
      <c r="A1371" s="7" t="s">
        <v>377</v>
      </c>
      <c r="B1371" s="31" t="s">
        <v>1176</v>
      </c>
      <c r="C1371" s="31"/>
      <c r="D1371" s="32">
        <f t="shared" si="22"/>
        <v>1</v>
      </c>
      <c r="E1371" s="32"/>
      <c r="F1371" s="33" t="s">
        <v>28</v>
      </c>
      <c r="G1371" s="33"/>
      <c r="H1371" s="16">
        <v>42606</v>
      </c>
      <c r="I1371" s="16">
        <v>42606</v>
      </c>
      <c r="J1371" s="18" t="s">
        <v>647</v>
      </c>
      <c r="K1371" s="18"/>
      <c r="L1371" s="30">
        <v>688</v>
      </c>
      <c r="M1371" s="30"/>
    </row>
    <row r="1372" spans="1:13" ht="45" customHeight="1">
      <c r="A1372" s="7" t="s">
        <v>377</v>
      </c>
      <c r="B1372" s="31" t="s">
        <v>107</v>
      </c>
      <c r="C1372" s="31"/>
      <c r="D1372" s="32">
        <f t="shared" si="22"/>
        <v>1</v>
      </c>
      <c r="E1372" s="32"/>
      <c r="F1372" s="33" t="s">
        <v>28</v>
      </c>
      <c r="G1372" s="33"/>
      <c r="H1372" s="16">
        <v>42601</v>
      </c>
      <c r="I1372" s="16">
        <v>42601</v>
      </c>
      <c r="J1372" s="18" t="s">
        <v>647</v>
      </c>
      <c r="K1372" s="18"/>
      <c r="L1372" s="30">
        <v>229.99</v>
      </c>
      <c r="M1372" s="30"/>
    </row>
    <row r="1373" spans="1:13" ht="45" customHeight="1">
      <c r="A1373" s="7" t="s">
        <v>377</v>
      </c>
      <c r="B1373" s="31" t="s">
        <v>1175</v>
      </c>
      <c r="C1373" s="31"/>
      <c r="D1373" s="32">
        <f t="shared" si="22"/>
        <v>1</v>
      </c>
      <c r="E1373" s="32"/>
      <c r="F1373" s="33" t="s">
        <v>28</v>
      </c>
      <c r="G1373" s="33"/>
      <c r="H1373" s="16">
        <v>42607</v>
      </c>
      <c r="I1373" s="16">
        <v>42607</v>
      </c>
      <c r="J1373" s="18" t="s">
        <v>647</v>
      </c>
      <c r="K1373" s="18"/>
      <c r="L1373" s="30">
        <v>850</v>
      </c>
      <c r="M1373" s="30"/>
    </row>
    <row r="1374" spans="1:13" ht="45" customHeight="1">
      <c r="A1374" s="7" t="s">
        <v>377</v>
      </c>
      <c r="B1374" s="31" t="s">
        <v>1176</v>
      </c>
      <c r="C1374" s="31"/>
      <c r="D1374" s="32">
        <f t="shared" si="22"/>
        <v>1</v>
      </c>
      <c r="E1374" s="32"/>
      <c r="F1374" s="33" t="s">
        <v>28</v>
      </c>
      <c r="G1374" s="33"/>
      <c r="H1374" s="16">
        <v>42606</v>
      </c>
      <c r="I1374" s="16">
        <v>42606</v>
      </c>
      <c r="J1374" s="18" t="s">
        <v>647</v>
      </c>
      <c r="K1374" s="18"/>
      <c r="L1374" s="30">
        <v>506</v>
      </c>
      <c r="M1374" s="30"/>
    </row>
    <row r="1375" spans="1:13" ht="45" customHeight="1">
      <c r="A1375" s="7" t="s">
        <v>377</v>
      </c>
      <c r="B1375" s="31" t="s">
        <v>13</v>
      </c>
      <c r="C1375" s="31"/>
      <c r="D1375" s="32">
        <f t="shared" si="22"/>
        <v>1</v>
      </c>
      <c r="E1375" s="32"/>
      <c r="F1375" s="33" t="s">
        <v>14</v>
      </c>
      <c r="G1375" s="33"/>
      <c r="H1375" s="16">
        <v>42606</v>
      </c>
      <c r="I1375" s="16">
        <v>42606</v>
      </c>
      <c r="J1375" s="18" t="s">
        <v>647</v>
      </c>
      <c r="K1375" s="18"/>
      <c r="L1375" s="30">
        <v>10</v>
      </c>
      <c r="M1375" s="30"/>
    </row>
    <row r="1376" spans="1:13" ht="45" customHeight="1">
      <c r="A1376" s="7" t="s">
        <v>377</v>
      </c>
      <c r="B1376" s="31" t="s">
        <v>1177</v>
      </c>
      <c r="C1376" s="31"/>
      <c r="D1376" s="32">
        <f t="shared" si="22"/>
        <v>1</v>
      </c>
      <c r="E1376" s="32"/>
      <c r="F1376" s="33" t="s">
        <v>28</v>
      </c>
      <c r="G1376" s="33"/>
      <c r="H1376" s="16">
        <v>42578</v>
      </c>
      <c r="I1376" s="16">
        <v>42578</v>
      </c>
      <c r="J1376" s="18" t="s">
        <v>647</v>
      </c>
      <c r="K1376" s="18"/>
      <c r="L1376" s="30">
        <v>688</v>
      </c>
      <c r="M1376" s="30"/>
    </row>
    <row r="1377" spans="1:13" ht="45" customHeight="1">
      <c r="A1377" s="7" t="s">
        <v>377</v>
      </c>
      <c r="B1377" s="31" t="s">
        <v>1177</v>
      </c>
      <c r="C1377" s="31"/>
      <c r="D1377" s="32">
        <f t="shared" si="22"/>
        <v>1</v>
      </c>
      <c r="E1377" s="32"/>
      <c r="F1377" s="33" t="s">
        <v>28</v>
      </c>
      <c r="G1377" s="33"/>
      <c r="H1377" s="16">
        <v>42578</v>
      </c>
      <c r="I1377" s="16">
        <v>42578</v>
      </c>
      <c r="J1377" s="18" t="s">
        <v>647</v>
      </c>
      <c r="K1377" s="18"/>
      <c r="L1377" s="30">
        <v>579</v>
      </c>
      <c r="M1377" s="30"/>
    </row>
    <row r="1378" spans="1:13" ht="45" customHeight="1">
      <c r="A1378" s="7" t="s">
        <v>377</v>
      </c>
      <c r="B1378" s="31" t="s">
        <v>1178</v>
      </c>
      <c r="C1378" s="31"/>
      <c r="D1378" s="32">
        <f t="shared" si="22"/>
        <v>1</v>
      </c>
      <c r="E1378" s="32"/>
      <c r="F1378" s="33" t="s">
        <v>28</v>
      </c>
      <c r="G1378" s="33"/>
      <c r="H1378" s="16">
        <v>42593</v>
      </c>
      <c r="I1378" s="16">
        <v>42593</v>
      </c>
      <c r="J1378" s="18" t="s">
        <v>647</v>
      </c>
      <c r="K1378" s="18"/>
      <c r="L1378" s="30">
        <v>597.12</v>
      </c>
      <c r="M1378" s="30"/>
    </row>
    <row r="1379" spans="1:13" ht="45" customHeight="1">
      <c r="A1379" s="7" t="s">
        <v>377</v>
      </c>
      <c r="B1379" s="31" t="s">
        <v>1178</v>
      </c>
      <c r="C1379" s="31"/>
      <c r="D1379" s="32">
        <f t="shared" si="22"/>
        <v>1</v>
      </c>
      <c r="E1379" s="32"/>
      <c r="F1379" s="33" t="s">
        <v>28</v>
      </c>
      <c r="G1379" s="33"/>
      <c r="H1379" s="16">
        <v>42593</v>
      </c>
      <c r="I1379" s="16">
        <v>42593</v>
      </c>
      <c r="J1379" s="18" t="s">
        <v>647</v>
      </c>
      <c r="K1379" s="18"/>
      <c r="L1379" s="30">
        <v>398</v>
      </c>
      <c r="M1379" s="30"/>
    </row>
    <row r="1380" spans="1:13" ht="45" customHeight="1">
      <c r="A1380" s="7" t="s">
        <v>377</v>
      </c>
      <c r="B1380" s="31" t="s">
        <v>1179</v>
      </c>
      <c r="C1380" s="31"/>
      <c r="D1380" s="32">
        <f t="shared" si="22"/>
        <v>1</v>
      </c>
      <c r="E1380" s="32"/>
      <c r="F1380" s="33" t="s">
        <v>28</v>
      </c>
      <c r="G1380" s="33"/>
      <c r="H1380" s="16">
        <v>42626</v>
      </c>
      <c r="I1380" s="16">
        <v>42626</v>
      </c>
      <c r="J1380" s="18" t="s">
        <v>647</v>
      </c>
      <c r="K1380" s="18"/>
      <c r="L1380" s="30">
        <v>688</v>
      </c>
      <c r="M1380" s="30"/>
    </row>
    <row r="1381" spans="1:13" ht="45" customHeight="1">
      <c r="A1381" s="7" t="s">
        <v>377</v>
      </c>
      <c r="B1381" s="31" t="s">
        <v>1180</v>
      </c>
      <c r="C1381" s="31"/>
      <c r="D1381" s="32">
        <f t="shared" si="22"/>
        <v>1</v>
      </c>
      <c r="E1381" s="32"/>
      <c r="F1381" s="33" t="s">
        <v>28</v>
      </c>
      <c r="G1381" s="33"/>
      <c r="H1381" s="16">
        <v>42639</v>
      </c>
      <c r="I1381" s="16">
        <v>42639</v>
      </c>
      <c r="J1381" s="18" t="s">
        <v>647</v>
      </c>
      <c r="K1381" s="18"/>
      <c r="L1381" s="30">
        <v>688</v>
      </c>
      <c r="M1381" s="30"/>
    </row>
    <row r="1382" spans="1:13" ht="45" customHeight="1">
      <c r="A1382" s="7" t="s">
        <v>377</v>
      </c>
      <c r="B1382" s="31" t="s">
        <v>1181</v>
      </c>
      <c r="C1382" s="31"/>
      <c r="D1382" s="32">
        <f t="shared" si="22"/>
        <v>1</v>
      </c>
      <c r="E1382" s="32"/>
      <c r="F1382" s="33" t="s">
        <v>28</v>
      </c>
      <c r="G1382" s="33"/>
      <c r="H1382" s="16">
        <v>42636</v>
      </c>
      <c r="I1382" s="16">
        <v>42636</v>
      </c>
      <c r="J1382" s="18" t="s">
        <v>647</v>
      </c>
      <c r="K1382" s="18"/>
      <c r="L1382" s="30">
        <v>688</v>
      </c>
      <c r="M1382" s="30"/>
    </row>
    <row r="1383" spans="1:13" ht="45" customHeight="1">
      <c r="A1383" s="7" t="s">
        <v>377</v>
      </c>
      <c r="B1383" s="31" t="s">
        <v>1179</v>
      </c>
      <c r="C1383" s="31"/>
      <c r="D1383" s="32">
        <f t="shared" si="22"/>
        <v>1</v>
      </c>
      <c r="E1383" s="32"/>
      <c r="F1383" s="33" t="s">
        <v>28</v>
      </c>
      <c r="G1383" s="33"/>
      <c r="H1383" s="16">
        <v>42626</v>
      </c>
      <c r="I1383" s="16">
        <v>42626</v>
      </c>
      <c r="J1383" s="18" t="s">
        <v>647</v>
      </c>
      <c r="K1383" s="18"/>
      <c r="L1383" s="30">
        <v>479</v>
      </c>
      <c r="M1383" s="30"/>
    </row>
    <row r="1384" spans="1:13" ht="45" customHeight="1">
      <c r="A1384" s="7" t="s">
        <v>377</v>
      </c>
      <c r="B1384" s="31" t="s">
        <v>1180</v>
      </c>
      <c r="C1384" s="31"/>
      <c r="D1384" s="32">
        <f t="shared" si="22"/>
        <v>1</v>
      </c>
      <c r="E1384" s="32"/>
      <c r="F1384" s="33" t="s">
        <v>28</v>
      </c>
      <c r="G1384" s="33"/>
      <c r="H1384" s="16">
        <v>42639</v>
      </c>
      <c r="I1384" s="16">
        <v>42639</v>
      </c>
      <c r="J1384" s="18" t="s">
        <v>647</v>
      </c>
      <c r="K1384" s="18"/>
      <c r="L1384" s="30">
        <v>565</v>
      </c>
      <c r="M1384" s="30"/>
    </row>
    <row r="1385" spans="1:13" ht="45" customHeight="1">
      <c r="A1385" s="7" t="s">
        <v>377</v>
      </c>
      <c r="B1385" s="31" t="s">
        <v>1181</v>
      </c>
      <c r="C1385" s="31"/>
      <c r="D1385" s="32">
        <f t="shared" si="22"/>
        <v>1</v>
      </c>
      <c r="E1385" s="32"/>
      <c r="F1385" s="33" t="s">
        <v>28</v>
      </c>
      <c r="G1385" s="33"/>
      <c r="H1385" s="16">
        <v>42636</v>
      </c>
      <c r="I1385" s="16">
        <v>42636</v>
      </c>
      <c r="J1385" s="18" t="s">
        <v>647</v>
      </c>
      <c r="K1385" s="18"/>
      <c r="L1385" s="30">
        <v>804</v>
      </c>
      <c r="M1385" s="30"/>
    </row>
    <row r="1386" spans="1:13" ht="45" customHeight="1">
      <c r="A1386" s="7" t="s">
        <v>377</v>
      </c>
      <c r="B1386" s="31" t="s">
        <v>1182</v>
      </c>
      <c r="C1386" s="31"/>
      <c r="D1386" s="32">
        <f t="shared" si="22"/>
        <v>1</v>
      </c>
      <c r="E1386" s="32"/>
      <c r="F1386" s="33" t="s">
        <v>28</v>
      </c>
      <c r="G1386" s="33"/>
      <c r="H1386" s="16">
        <v>42580</v>
      </c>
      <c r="I1386" s="16">
        <v>42580</v>
      </c>
      <c r="J1386" s="18" t="s">
        <v>647</v>
      </c>
      <c r="K1386" s="18"/>
      <c r="L1386" s="30">
        <v>647.02</v>
      </c>
      <c r="M1386" s="30"/>
    </row>
    <row r="1387" spans="1:13" ht="45" customHeight="1">
      <c r="A1387" s="7" t="s">
        <v>377</v>
      </c>
      <c r="B1387" s="31" t="s">
        <v>1183</v>
      </c>
      <c r="C1387" s="31"/>
      <c r="D1387" s="32">
        <f t="shared" si="22"/>
        <v>1</v>
      </c>
      <c r="E1387" s="32"/>
      <c r="F1387" s="33" t="s">
        <v>28</v>
      </c>
      <c r="G1387" s="33"/>
      <c r="H1387" s="16">
        <v>42587</v>
      </c>
      <c r="I1387" s="16">
        <v>42587</v>
      </c>
      <c r="J1387" s="18" t="s">
        <v>647</v>
      </c>
      <c r="K1387" s="18"/>
      <c r="L1387" s="30">
        <v>188</v>
      </c>
      <c r="M1387" s="30"/>
    </row>
    <row r="1388" spans="1:13" ht="45" customHeight="1">
      <c r="A1388" s="7" t="s">
        <v>377</v>
      </c>
      <c r="B1388" s="31" t="s">
        <v>1184</v>
      </c>
      <c r="C1388" s="31"/>
      <c r="D1388" s="32">
        <f t="shared" si="22"/>
        <v>1</v>
      </c>
      <c r="E1388" s="32"/>
      <c r="F1388" s="33" t="s">
        <v>28</v>
      </c>
      <c r="G1388" s="33"/>
      <c r="H1388" s="16">
        <v>42593</v>
      </c>
      <c r="I1388" s="16">
        <v>42593</v>
      </c>
      <c r="J1388" s="18" t="s">
        <v>647</v>
      </c>
      <c r="K1388" s="18"/>
      <c r="L1388" s="30">
        <v>188</v>
      </c>
      <c r="M1388" s="30"/>
    </row>
    <row r="1389" spans="1:13" ht="45" customHeight="1">
      <c r="A1389" s="7" t="s">
        <v>377</v>
      </c>
      <c r="B1389" s="31" t="s">
        <v>1185</v>
      </c>
      <c r="C1389" s="31"/>
      <c r="D1389" s="32">
        <f t="shared" si="22"/>
        <v>1</v>
      </c>
      <c r="E1389" s="32"/>
      <c r="F1389" s="33" t="s">
        <v>28</v>
      </c>
      <c r="G1389" s="33"/>
      <c r="H1389" s="16">
        <v>42619</v>
      </c>
      <c r="I1389" s="16">
        <v>42619</v>
      </c>
      <c r="J1389" s="18" t="s">
        <v>647</v>
      </c>
      <c r="K1389" s="18"/>
      <c r="L1389" s="30">
        <v>688</v>
      </c>
      <c r="M1389" s="30"/>
    </row>
    <row r="1390" spans="1:13" ht="45" customHeight="1">
      <c r="A1390" s="7" t="s">
        <v>377</v>
      </c>
      <c r="B1390" s="31" t="s">
        <v>1182</v>
      </c>
      <c r="C1390" s="31"/>
      <c r="D1390" s="32">
        <f t="shared" si="22"/>
        <v>1</v>
      </c>
      <c r="E1390" s="32"/>
      <c r="F1390" s="33" t="s">
        <v>28</v>
      </c>
      <c r="G1390" s="33"/>
      <c r="H1390" s="16">
        <v>42580</v>
      </c>
      <c r="I1390" s="16">
        <v>42580</v>
      </c>
      <c r="J1390" s="18" t="s">
        <v>647</v>
      </c>
      <c r="K1390" s="18"/>
      <c r="L1390" s="30">
        <v>382</v>
      </c>
      <c r="M1390" s="30"/>
    </row>
    <row r="1391" spans="1:13" ht="45" customHeight="1">
      <c r="A1391" s="7" t="s">
        <v>377</v>
      </c>
      <c r="B1391" s="31" t="s">
        <v>1183</v>
      </c>
      <c r="C1391" s="31"/>
      <c r="D1391" s="32">
        <f t="shared" si="22"/>
        <v>1</v>
      </c>
      <c r="E1391" s="32"/>
      <c r="F1391" s="33" t="s">
        <v>28</v>
      </c>
      <c r="G1391" s="33"/>
      <c r="H1391" s="16">
        <v>42587</v>
      </c>
      <c r="I1391" s="16">
        <v>42587</v>
      </c>
      <c r="J1391" s="18" t="s">
        <v>647</v>
      </c>
      <c r="K1391" s="18"/>
      <c r="L1391" s="30">
        <v>521</v>
      </c>
      <c r="M1391" s="30"/>
    </row>
    <row r="1392" spans="1:13" ht="45" customHeight="1">
      <c r="A1392" s="7" t="s">
        <v>377</v>
      </c>
      <c r="B1392" s="31" t="s">
        <v>1184</v>
      </c>
      <c r="C1392" s="31"/>
      <c r="D1392" s="32">
        <f t="shared" si="22"/>
        <v>1</v>
      </c>
      <c r="E1392" s="32"/>
      <c r="F1392" s="33" t="s">
        <v>28</v>
      </c>
      <c r="G1392" s="33"/>
      <c r="H1392" s="16">
        <v>42593</v>
      </c>
      <c r="I1392" s="16">
        <v>42593</v>
      </c>
      <c r="J1392" s="18" t="s">
        <v>647</v>
      </c>
      <c r="K1392" s="18"/>
      <c r="L1392" s="30">
        <v>240</v>
      </c>
      <c r="M1392" s="30"/>
    </row>
    <row r="1393" spans="1:13" ht="45" customHeight="1">
      <c r="A1393" s="7" t="s">
        <v>377</v>
      </c>
      <c r="B1393" s="31" t="s">
        <v>1185</v>
      </c>
      <c r="C1393" s="31"/>
      <c r="D1393" s="32">
        <f t="shared" si="22"/>
        <v>1</v>
      </c>
      <c r="E1393" s="32"/>
      <c r="F1393" s="33" t="s">
        <v>28</v>
      </c>
      <c r="G1393" s="33"/>
      <c r="H1393" s="16">
        <v>42619</v>
      </c>
      <c r="I1393" s="16">
        <v>42619</v>
      </c>
      <c r="J1393" s="18" t="s">
        <v>647</v>
      </c>
      <c r="K1393" s="18"/>
      <c r="L1393" s="30">
        <v>660</v>
      </c>
      <c r="M1393" s="30"/>
    </row>
    <row r="1394" spans="1:13" ht="45" customHeight="1">
      <c r="A1394" s="7" t="s">
        <v>377</v>
      </c>
      <c r="B1394" s="31" t="s">
        <v>13</v>
      </c>
      <c r="C1394" s="31"/>
      <c r="D1394" s="32">
        <f t="shared" si="22"/>
        <v>1</v>
      </c>
      <c r="E1394" s="32"/>
      <c r="F1394" s="33" t="s">
        <v>14</v>
      </c>
      <c r="G1394" s="33"/>
      <c r="H1394" s="16">
        <v>42619</v>
      </c>
      <c r="I1394" s="16">
        <v>42619</v>
      </c>
      <c r="J1394" s="18" t="s">
        <v>647</v>
      </c>
      <c r="K1394" s="18"/>
      <c r="L1394" s="30">
        <v>14</v>
      </c>
      <c r="M1394" s="30"/>
    </row>
    <row r="1395" spans="1:13" ht="45" customHeight="1">
      <c r="A1395" s="7" t="s">
        <v>377</v>
      </c>
      <c r="B1395" s="31" t="s">
        <v>1186</v>
      </c>
      <c r="C1395" s="31"/>
      <c r="D1395" s="32">
        <f t="shared" si="22"/>
        <v>1</v>
      </c>
      <c r="E1395" s="32"/>
      <c r="F1395" s="33" t="s">
        <v>11</v>
      </c>
      <c r="G1395" s="33"/>
      <c r="H1395" s="16">
        <v>42684</v>
      </c>
      <c r="I1395" s="16">
        <v>42684</v>
      </c>
      <c r="J1395" s="18" t="s">
        <v>647</v>
      </c>
      <c r="K1395" s="18"/>
      <c r="L1395" s="30">
        <v>1423</v>
      </c>
      <c r="M1395" s="30"/>
    </row>
    <row r="1396" spans="1:13" ht="45" customHeight="1">
      <c r="A1396" s="7" t="s">
        <v>377</v>
      </c>
      <c r="B1396" s="31" t="s">
        <v>1186</v>
      </c>
      <c r="C1396" s="31"/>
      <c r="D1396" s="32">
        <f t="shared" si="22"/>
        <v>1</v>
      </c>
      <c r="E1396" s="32"/>
      <c r="F1396" s="33" t="s">
        <v>11</v>
      </c>
      <c r="G1396" s="33"/>
      <c r="H1396" s="16">
        <v>42684</v>
      </c>
      <c r="I1396" s="16">
        <v>42684</v>
      </c>
      <c r="J1396" s="18" t="s">
        <v>647</v>
      </c>
      <c r="K1396" s="18"/>
      <c r="L1396" s="30">
        <v>626</v>
      </c>
      <c r="M1396" s="30"/>
    </row>
    <row r="1397" spans="1:13" ht="45" customHeight="1">
      <c r="A1397" s="7" t="s">
        <v>377</v>
      </c>
      <c r="B1397" s="31" t="s">
        <v>1187</v>
      </c>
      <c r="C1397" s="31"/>
      <c r="D1397" s="32">
        <f t="shared" si="22"/>
        <v>1</v>
      </c>
      <c r="E1397" s="32"/>
      <c r="F1397" s="33" t="s">
        <v>28</v>
      </c>
      <c r="G1397" s="33"/>
      <c r="H1397" s="16">
        <v>42702</v>
      </c>
      <c r="I1397" s="16">
        <v>42702</v>
      </c>
      <c r="J1397" s="18" t="s">
        <v>647</v>
      </c>
      <c r="K1397" s="18"/>
      <c r="L1397" s="30">
        <v>688</v>
      </c>
      <c r="M1397" s="30"/>
    </row>
    <row r="1398" spans="1:13" ht="45" customHeight="1">
      <c r="A1398" s="7" t="s">
        <v>377</v>
      </c>
      <c r="B1398" s="31" t="str">
        <f>+A1398</f>
        <v>Dirección de Obras e Infraestructura</v>
      </c>
      <c r="C1398" s="31"/>
      <c r="D1398" s="32">
        <f t="shared" si="22"/>
        <v>1</v>
      </c>
      <c r="E1398" s="32"/>
      <c r="F1398" s="33" t="s">
        <v>28</v>
      </c>
      <c r="G1398" s="33"/>
      <c r="H1398" s="16">
        <v>42696</v>
      </c>
      <c r="I1398" s="16" t="e">
        <f>+#REF!</f>
        <v>#REF!</v>
      </c>
      <c r="J1398" s="18" t="s">
        <v>647</v>
      </c>
      <c r="K1398" s="18"/>
      <c r="L1398" s="30">
        <v>688</v>
      </c>
      <c r="M1398" s="30"/>
    </row>
    <row r="1399" spans="1:13" ht="45" customHeight="1">
      <c r="A1399" s="7" t="s">
        <v>377</v>
      </c>
      <c r="B1399" s="31" t="str">
        <f>+A1399</f>
        <v>Dirección de Obras e Infraestructura</v>
      </c>
      <c r="C1399" s="31"/>
      <c r="D1399" s="32">
        <f t="shared" si="22"/>
        <v>1</v>
      </c>
      <c r="E1399" s="32"/>
      <c r="F1399" s="33" t="s">
        <v>28</v>
      </c>
      <c r="G1399" s="33"/>
      <c r="H1399" s="16">
        <v>42677</v>
      </c>
      <c r="I1399" s="16">
        <v>42677</v>
      </c>
      <c r="J1399" s="18" t="s">
        <v>647</v>
      </c>
      <c r="K1399" s="18"/>
      <c r="L1399" s="30">
        <v>884</v>
      </c>
      <c r="M1399" s="30"/>
    </row>
    <row r="1400" spans="1:13" ht="45" customHeight="1">
      <c r="A1400" s="7" t="s">
        <v>377</v>
      </c>
      <c r="B1400" s="31" t="str">
        <f>+A1400</f>
        <v>Dirección de Obras e Infraestructura</v>
      </c>
      <c r="C1400" s="31"/>
      <c r="D1400" s="32">
        <f t="shared" si="22"/>
        <v>1</v>
      </c>
      <c r="E1400" s="32"/>
      <c r="F1400" s="33" t="s">
        <v>28</v>
      </c>
      <c r="G1400" s="33"/>
      <c r="H1400" s="16">
        <v>42713</v>
      </c>
      <c r="I1400" s="16">
        <v>42713</v>
      </c>
      <c r="J1400" s="18" t="s">
        <v>647</v>
      </c>
      <c r="K1400" s="18"/>
      <c r="L1400" s="30">
        <v>572</v>
      </c>
      <c r="M1400" s="30"/>
    </row>
    <row r="1401" spans="1:13" ht="45" customHeight="1">
      <c r="A1401" s="7" t="s">
        <v>377</v>
      </c>
      <c r="B1401" s="31" t="str">
        <f>+A1401</f>
        <v>Dirección de Obras e Infraestructura</v>
      </c>
      <c r="C1401" s="31"/>
      <c r="D1401" s="32">
        <f t="shared" si="22"/>
        <v>1</v>
      </c>
      <c r="E1401" s="32"/>
      <c r="F1401" s="33" t="s">
        <v>28</v>
      </c>
      <c r="G1401" s="33"/>
      <c r="H1401" s="16">
        <v>42696</v>
      </c>
      <c r="I1401" s="16" t="e">
        <f>+#REF!</f>
        <v>#REF!</v>
      </c>
      <c r="J1401" s="18" t="s">
        <v>647</v>
      </c>
      <c r="K1401" s="18"/>
      <c r="L1401" s="30">
        <v>933</v>
      </c>
      <c r="M1401" s="30"/>
    </row>
    <row r="1402" spans="1:13" ht="45" customHeight="1">
      <c r="A1402" s="7" t="s">
        <v>377</v>
      </c>
      <c r="B1402" s="31" t="str">
        <f>+A1402</f>
        <v>Dirección de Obras e Infraestructura</v>
      </c>
      <c r="C1402" s="31"/>
      <c r="D1402" s="32">
        <f t="shared" si="22"/>
        <v>1</v>
      </c>
      <c r="E1402" s="32"/>
      <c r="F1402" s="33" t="s">
        <v>28</v>
      </c>
      <c r="G1402" s="33"/>
      <c r="H1402" s="16">
        <v>42677</v>
      </c>
      <c r="I1402" s="16">
        <v>42677</v>
      </c>
      <c r="J1402" s="18" t="s">
        <v>647</v>
      </c>
      <c r="K1402" s="18"/>
      <c r="L1402" s="30">
        <v>229</v>
      </c>
      <c r="M1402" s="30"/>
    </row>
    <row r="1403" spans="1:13" ht="45" customHeight="1">
      <c r="A1403" s="7" t="s">
        <v>377</v>
      </c>
      <c r="B1403" s="31" t="s">
        <v>13</v>
      </c>
      <c r="C1403" s="31"/>
      <c r="D1403" s="32">
        <f t="shared" si="22"/>
        <v>1</v>
      </c>
      <c r="E1403" s="32"/>
      <c r="F1403" s="33" t="s">
        <v>14</v>
      </c>
      <c r="G1403" s="33"/>
      <c r="H1403" s="16">
        <v>42677</v>
      </c>
      <c r="I1403" s="16">
        <v>42677</v>
      </c>
      <c r="J1403" s="18" t="s">
        <v>647</v>
      </c>
      <c r="K1403" s="18"/>
      <c r="L1403" s="30">
        <v>12</v>
      </c>
      <c r="M1403" s="30"/>
    </row>
    <row r="1404" spans="1:13" ht="45" customHeight="1">
      <c r="A1404" s="7" t="s">
        <v>377</v>
      </c>
      <c r="B1404" s="31" t="s">
        <v>1188</v>
      </c>
      <c r="C1404" s="31"/>
      <c r="D1404" s="32">
        <f t="shared" si="22"/>
        <v>1</v>
      </c>
      <c r="E1404" s="32"/>
      <c r="F1404" s="33" t="s">
        <v>28</v>
      </c>
      <c r="G1404" s="33"/>
      <c r="H1404" s="16">
        <v>42731</v>
      </c>
      <c r="I1404" s="16">
        <v>42731</v>
      </c>
      <c r="J1404" s="18" t="s">
        <v>647</v>
      </c>
      <c r="K1404" s="18"/>
      <c r="L1404" s="30">
        <v>488</v>
      </c>
      <c r="M1404" s="30"/>
    </row>
    <row r="1405" spans="1:13" ht="45" customHeight="1">
      <c r="A1405" s="7" t="s">
        <v>377</v>
      </c>
      <c r="B1405" s="31" t="s">
        <v>1189</v>
      </c>
      <c r="C1405" s="31"/>
      <c r="D1405" s="32">
        <f t="shared" si="22"/>
        <v>1</v>
      </c>
      <c r="E1405" s="32"/>
      <c r="F1405" s="33" t="s">
        <v>28</v>
      </c>
      <c r="G1405" s="33"/>
      <c r="H1405" s="16">
        <v>42726</v>
      </c>
      <c r="I1405" s="16">
        <v>42726</v>
      </c>
      <c r="J1405" s="18" t="s">
        <v>647</v>
      </c>
      <c r="K1405" s="18"/>
      <c r="L1405" s="30">
        <v>688</v>
      </c>
      <c r="M1405" s="30"/>
    </row>
    <row r="1406" spans="1:13" ht="45" customHeight="1">
      <c r="A1406" s="7" t="s">
        <v>377</v>
      </c>
      <c r="B1406" s="31" t="s">
        <v>1190</v>
      </c>
      <c r="C1406" s="31"/>
      <c r="D1406" s="32">
        <f t="shared" si="22"/>
        <v>1</v>
      </c>
      <c r="E1406" s="32"/>
      <c r="F1406" s="33" t="s">
        <v>28</v>
      </c>
      <c r="G1406" s="33"/>
      <c r="H1406" s="16">
        <v>42717</v>
      </c>
      <c r="I1406" s="16">
        <v>42717</v>
      </c>
      <c r="J1406" s="18" t="s">
        <v>647</v>
      </c>
      <c r="K1406" s="18"/>
      <c r="L1406" s="30">
        <v>688</v>
      </c>
      <c r="M1406" s="30"/>
    </row>
    <row r="1407" spans="1:13" ht="45" customHeight="1">
      <c r="A1407" s="7" t="s">
        <v>377</v>
      </c>
      <c r="B1407" s="31" t="s">
        <v>1188</v>
      </c>
      <c r="C1407" s="31"/>
      <c r="D1407" s="32">
        <f t="shared" si="22"/>
        <v>1</v>
      </c>
      <c r="E1407" s="32"/>
      <c r="F1407" s="33" t="s">
        <v>28</v>
      </c>
      <c r="G1407" s="33"/>
      <c r="H1407" s="16">
        <v>42731</v>
      </c>
      <c r="I1407" s="16">
        <v>42731</v>
      </c>
      <c r="J1407" s="18" t="s">
        <v>647</v>
      </c>
      <c r="K1407" s="18"/>
      <c r="L1407" s="30">
        <v>229</v>
      </c>
      <c r="M1407" s="30"/>
    </row>
    <row r="1408" spans="1:13" ht="45" customHeight="1">
      <c r="A1408" s="7" t="s">
        <v>377</v>
      </c>
      <c r="B1408" s="31" t="s">
        <v>1189</v>
      </c>
      <c r="C1408" s="31"/>
      <c r="D1408" s="32">
        <f t="shared" si="22"/>
        <v>1</v>
      </c>
      <c r="E1408" s="32"/>
      <c r="F1408" s="33" t="s">
        <v>28</v>
      </c>
      <c r="G1408" s="33"/>
      <c r="H1408" s="16">
        <v>42726</v>
      </c>
      <c r="I1408" s="16">
        <v>42726</v>
      </c>
      <c r="J1408" s="18" t="s">
        <v>647</v>
      </c>
      <c r="K1408" s="18"/>
      <c r="L1408" s="30">
        <v>600</v>
      </c>
      <c r="M1408" s="30"/>
    </row>
    <row r="1409" spans="1:13" ht="45" customHeight="1">
      <c r="A1409" s="7" t="s">
        <v>377</v>
      </c>
      <c r="B1409" s="31" t="s">
        <v>1190</v>
      </c>
      <c r="C1409" s="31"/>
      <c r="D1409" s="32">
        <f t="shared" si="22"/>
        <v>1</v>
      </c>
      <c r="E1409" s="32"/>
      <c r="F1409" s="33" t="s">
        <v>28</v>
      </c>
      <c r="G1409" s="33"/>
      <c r="H1409" s="16">
        <v>42717</v>
      </c>
      <c r="I1409" s="16">
        <v>42717</v>
      </c>
      <c r="J1409" s="18" t="s">
        <v>647</v>
      </c>
      <c r="K1409" s="18"/>
      <c r="L1409" s="30">
        <v>608</v>
      </c>
      <c r="M1409" s="30"/>
    </row>
    <row r="1410" spans="1:13" ht="45" customHeight="1">
      <c r="A1410" s="7" t="s">
        <v>377</v>
      </c>
      <c r="B1410" s="31" t="s">
        <v>13</v>
      </c>
      <c r="C1410" s="31"/>
      <c r="D1410" s="32">
        <f t="shared" si="22"/>
        <v>1</v>
      </c>
      <c r="E1410" s="32"/>
      <c r="F1410" s="33" t="s">
        <v>14</v>
      </c>
      <c r="G1410" s="33"/>
      <c r="H1410" s="16">
        <v>42717</v>
      </c>
      <c r="I1410" s="16">
        <v>42717</v>
      </c>
      <c r="J1410" s="18" t="s">
        <v>647</v>
      </c>
      <c r="K1410" s="18"/>
      <c r="L1410" s="30">
        <v>12</v>
      </c>
      <c r="M1410" s="30"/>
    </row>
    <row r="1411" spans="1:13" ht="45" customHeight="1">
      <c r="A1411" s="7" t="s">
        <v>377</v>
      </c>
      <c r="B1411" s="31" t="s">
        <v>1191</v>
      </c>
      <c r="C1411" s="31"/>
      <c r="D1411" s="32">
        <f t="shared" si="22"/>
        <v>1</v>
      </c>
      <c r="E1411" s="32"/>
      <c r="F1411" s="33" t="s">
        <v>28</v>
      </c>
      <c r="G1411" s="33"/>
      <c r="H1411" s="16">
        <v>42668</v>
      </c>
      <c r="I1411" s="16">
        <v>42668</v>
      </c>
      <c r="J1411" s="18" t="s">
        <v>647</v>
      </c>
      <c r="K1411" s="18"/>
      <c r="L1411" s="30">
        <v>700</v>
      </c>
      <c r="M1411" s="30"/>
    </row>
    <row r="1412" spans="1:13" ht="45" customHeight="1">
      <c r="A1412" s="7" t="s">
        <v>377</v>
      </c>
      <c r="B1412" s="31" t="s">
        <v>1192</v>
      </c>
      <c r="C1412" s="31"/>
      <c r="D1412" s="32">
        <f t="shared" si="22"/>
        <v>1</v>
      </c>
      <c r="E1412" s="32"/>
      <c r="F1412" s="33" t="s">
        <v>28</v>
      </c>
      <c r="G1412" s="33"/>
      <c r="H1412" s="16">
        <v>42643</v>
      </c>
      <c r="I1412" s="16">
        <v>42643</v>
      </c>
      <c r="J1412" s="18" t="s">
        <v>647</v>
      </c>
      <c r="K1412" s="18"/>
      <c r="L1412" s="30">
        <v>688</v>
      </c>
      <c r="M1412" s="30"/>
    </row>
    <row r="1413" spans="1:13" ht="45" customHeight="1">
      <c r="A1413" s="7" t="s">
        <v>377</v>
      </c>
      <c r="B1413" s="31" t="s">
        <v>1193</v>
      </c>
      <c r="C1413" s="31"/>
      <c r="D1413" s="32">
        <f t="shared" si="22"/>
        <v>1</v>
      </c>
      <c r="E1413" s="32"/>
      <c r="F1413" s="33" t="s">
        <v>28</v>
      </c>
      <c r="G1413" s="33"/>
      <c r="H1413" s="16">
        <v>42663</v>
      </c>
      <c r="I1413" s="16">
        <v>42663</v>
      </c>
      <c r="J1413" s="18" t="s">
        <v>647</v>
      </c>
      <c r="K1413" s="18"/>
      <c r="L1413" s="30">
        <v>700</v>
      </c>
      <c r="M1413" s="30"/>
    </row>
    <row r="1414" spans="1:13" ht="45" customHeight="1">
      <c r="A1414" s="7" t="s">
        <v>377</v>
      </c>
      <c r="B1414" s="31" t="s">
        <v>1191</v>
      </c>
      <c r="C1414" s="31"/>
      <c r="D1414" s="32">
        <f t="shared" si="22"/>
        <v>1</v>
      </c>
      <c r="E1414" s="32"/>
      <c r="F1414" s="33" t="s">
        <v>28</v>
      </c>
      <c r="G1414" s="33"/>
      <c r="H1414" s="16">
        <v>42668</v>
      </c>
      <c r="I1414" s="16">
        <v>42668</v>
      </c>
      <c r="J1414" s="18" t="s">
        <v>647</v>
      </c>
      <c r="K1414" s="18"/>
      <c r="L1414" s="30">
        <v>546</v>
      </c>
      <c r="M1414" s="30"/>
    </row>
    <row r="1415" spans="1:13" ht="45" customHeight="1">
      <c r="A1415" s="7" t="s">
        <v>377</v>
      </c>
      <c r="B1415" s="31" t="s">
        <v>1192</v>
      </c>
      <c r="C1415" s="31"/>
      <c r="D1415" s="32">
        <f t="shared" si="22"/>
        <v>1</v>
      </c>
      <c r="E1415" s="32"/>
      <c r="F1415" s="33" t="s">
        <v>28</v>
      </c>
      <c r="G1415" s="33"/>
      <c r="H1415" s="16">
        <v>42643</v>
      </c>
      <c r="I1415" s="16">
        <v>42643</v>
      </c>
      <c r="J1415" s="18" t="s">
        <v>647</v>
      </c>
      <c r="K1415" s="18"/>
      <c r="L1415" s="30">
        <v>310</v>
      </c>
      <c r="M1415" s="30"/>
    </row>
    <row r="1416" spans="1:13" ht="45" customHeight="1">
      <c r="A1416" s="7" t="s">
        <v>377</v>
      </c>
      <c r="B1416" s="31" t="s">
        <v>1193</v>
      </c>
      <c r="C1416" s="31"/>
      <c r="D1416" s="32">
        <f t="shared" si="22"/>
        <v>1</v>
      </c>
      <c r="E1416" s="32"/>
      <c r="F1416" s="33" t="s">
        <v>28</v>
      </c>
      <c r="G1416" s="33"/>
      <c r="H1416" s="16">
        <v>42663</v>
      </c>
      <c r="I1416" s="16">
        <v>42663</v>
      </c>
      <c r="J1416" s="18" t="s">
        <v>647</v>
      </c>
      <c r="K1416" s="18"/>
      <c r="L1416" s="30">
        <v>461</v>
      </c>
      <c r="M1416" s="30"/>
    </row>
    <row r="1417" spans="1:13" ht="45" customHeight="1">
      <c r="A1417" s="7" t="s">
        <v>379</v>
      </c>
      <c r="B1417" s="31" t="s">
        <v>13</v>
      </c>
      <c r="C1417" s="31"/>
      <c r="D1417" s="32">
        <f t="shared" si="22"/>
        <v>1</v>
      </c>
      <c r="E1417" s="32"/>
      <c r="F1417" s="33" t="s">
        <v>14</v>
      </c>
      <c r="G1417" s="33"/>
      <c r="H1417" s="16">
        <v>42030</v>
      </c>
      <c r="I1417" s="16">
        <v>42030</v>
      </c>
      <c r="J1417" s="18" t="s">
        <v>647</v>
      </c>
      <c r="K1417" s="18"/>
      <c r="L1417" s="30">
        <v>975</v>
      </c>
      <c r="M1417" s="30"/>
    </row>
    <row r="1418" spans="1:13" ht="45" customHeight="1">
      <c r="A1418" s="7" t="s">
        <v>379</v>
      </c>
      <c r="B1418" s="31" t="s">
        <v>13</v>
      </c>
      <c r="C1418" s="31"/>
      <c r="D1418" s="32">
        <f t="shared" si="22"/>
        <v>1</v>
      </c>
      <c r="E1418" s="32"/>
      <c r="F1418" s="33" t="s">
        <v>14</v>
      </c>
      <c r="G1418" s="33"/>
      <c r="H1418" s="16">
        <v>42382</v>
      </c>
      <c r="I1418" s="16">
        <v>42382</v>
      </c>
      <c r="J1418" s="18" t="s">
        <v>647</v>
      </c>
      <c r="K1418" s="18"/>
      <c r="L1418" s="30">
        <v>910</v>
      </c>
      <c r="M1418" s="30"/>
    </row>
    <row r="1419" spans="1:13" ht="45" customHeight="1">
      <c r="A1419" s="7" t="s">
        <v>379</v>
      </c>
      <c r="B1419" s="31" t="s">
        <v>13</v>
      </c>
      <c r="C1419" s="31"/>
      <c r="D1419" s="32">
        <f t="shared" si="22"/>
        <v>1</v>
      </c>
      <c r="E1419" s="32"/>
      <c r="F1419" s="33" t="s">
        <v>14</v>
      </c>
      <c r="G1419" s="33"/>
      <c r="H1419" s="16">
        <v>42419</v>
      </c>
      <c r="I1419" s="16">
        <v>42419</v>
      </c>
      <c r="J1419" s="18" t="s">
        <v>647</v>
      </c>
      <c r="K1419" s="18"/>
      <c r="L1419" s="30">
        <v>3900</v>
      </c>
      <c r="M1419" s="30"/>
    </row>
    <row r="1420" spans="1:13" ht="45" customHeight="1">
      <c r="A1420" s="7" t="s">
        <v>379</v>
      </c>
      <c r="B1420" s="31" t="s">
        <v>13</v>
      </c>
      <c r="C1420" s="31"/>
      <c r="D1420" s="32">
        <f t="shared" si="22"/>
        <v>1</v>
      </c>
      <c r="E1420" s="32"/>
      <c r="F1420" s="33" t="s">
        <v>14</v>
      </c>
      <c r="G1420" s="33"/>
      <c r="H1420" s="16">
        <v>42468</v>
      </c>
      <c r="I1420" s="16">
        <v>42468</v>
      </c>
      <c r="J1420" s="18" t="s">
        <v>647</v>
      </c>
      <c r="K1420" s="18"/>
      <c r="L1420" s="30">
        <v>850</v>
      </c>
      <c r="M1420" s="30"/>
    </row>
    <row r="1421" spans="1:13" ht="45" customHeight="1">
      <c r="A1421" s="7" t="s">
        <v>379</v>
      </c>
      <c r="B1421" s="31" t="s">
        <v>13</v>
      </c>
      <c r="C1421" s="31"/>
      <c r="D1421" s="32">
        <f t="shared" ref="D1421:D1484" si="23">C1421+1</f>
        <v>1</v>
      </c>
      <c r="E1421" s="32"/>
      <c r="F1421" s="33" t="s">
        <v>14</v>
      </c>
      <c r="G1421" s="33"/>
      <c r="H1421" s="16">
        <v>42383</v>
      </c>
      <c r="I1421" s="16">
        <v>42383</v>
      </c>
      <c r="J1421" s="18" t="s">
        <v>647</v>
      </c>
      <c r="K1421" s="18"/>
      <c r="L1421" s="30">
        <v>650</v>
      </c>
      <c r="M1421" s="30"/>
    </row>
    <row r="1422" spans="1:13" ht="45" customHeight="1">
      <c r="A1422" s="7" t="s">
        <v>383</v>
      </c>
      <c r="B1422" s="31" t="s">
        <v>1059</v>
      </c>
      <c r="C1422" s="31"/>
      <c r="D1422" s="32">
        <f t="shared" si="23"/>
        <v>1</v>
      </c>
      <c r="E1422" s="32"/>
      <c r="F1422" s="33" t="s">
        <v>11</v>
      </c>
      <c r="G1422" s="33"/>
      <c r="H1422" s="16">
        <v>42423</v>
      </c>
      <c r="I1422" s="16">
        <v>42425</v>
      </c>
      <c r="J1422" s="18" t="s">
        <v>647</v>
      </c>
      <c r="K1422" s="18"/>
      <c r="L1422" s="30">
        <v>6720</v>
      </c>
      <c r="M1422" s="30"/>
    </row>
    <row r="1423" spans="1:13" ht="45" customHeight="1">
      <c r="A1423" s="7" t="s">
        <v>383</v>
      </c>
      <c r="B1423" s="31" t="s">
        <v>1194</v>
      </c>
      <c r="C1423" s="31"/>
      <c r="D1423" s="32">
        <f t="shared" si="23"/>
        <v>1</v>
      </c>
      <c r="E1423" s="32"/>
      <c r="F1423" s="33" t="s">
        <v>11</v>
      </c>
      <c r="G1423" s="33"/>
      <c r="H1423" s="16">
        <v>42514</v>
      </c>
      <c r="I1423" s="16">
        <v>42517</v>
      </c>
      <c r="J1423" s="18" t="s">
        <v>647</v>
      </c>
      <c r="K1423" s="18"/>
      <c r="L1423" s="30">
        <v>13306</v>
      </c>
      <c r="M1423" s="30"/>
    </row>
    <row r="1424" spans="1:13" ht="45" customHeight="1">
      <c r="A1424" s="7" t="s">
        <v>386</v>
      </c>
      <c r="B1424" s="31" t="s">
        <v>1195</v>
      </c>
      <c r="C1424" s="31"/>
      <c r="D1424" s="32">
        <f t="shared" si="23"/>
        <v>1</v>
      </c>
      <c r="E1424" s="32"/>
      <c r="F1424" s="33" t="s">
        <v>28</v>
      </c>
      <c r="G1424" s="33"/>
      <c r="H1424" s="16">
        <v>42423</v>
      </c>
      <c r="I1424" s="16">
        <v>42423</v>
      </c>
      <c r="J1424" s="18" t="s">
        <v>647</v>
      </c>
      <c r="K1424" s="18"/>
      <c r="L1424" s="30">
        <v>256</v>
      </c>
      <c r="M1424" s="30"/>
    </row>
    <row r="1425" spans="1:13" ht="45" customHeight="1">
      <c r="A1425" s="7" t="s">
        <v>386</v>
      </c>
      <c r="B1425" s="31" t="s">
        <v>13</v>
      </c>
      <c r="C1425" s="31"/>
      <c r="D1425" s="32">
        <f t="shared" si="23"/>
        <v>1</v>
      </c>
      <c r="E1425" s="32"/>
      <c r="F1425" s="33" t="s">
        <v>14</v>
      </c>
      <c r="G1425" s="33"/>
      <c r="H1425" s="16">
        <v>42423</v>
      </c>
      <c r="I1425" s="16">
        <v>42423</v>
      </c>
      <c r="J1425" s="18" t="s">
        <v>647</v>
      </c>
      <c r="K1425" s="18"/>
      <c r="L1425" s="30">
        <v>100</v>
      </c>
      <c r="M1425" s="30"/>
    </row>
    <row r="1426" spans="1:13" ht="45" customHeight="1">
      <c r="A1426" s="7" t="s">
        <v>1196</v>
      </c>
      <c r="B1426" s="31" t="s">
        <v>13</v>
      </c>
      <c r="C1426" s="31"/>
      <c r="D1426" s="32">
        <f t="shared" si="23"/>
        <v>1</v>
      </c>
      <c r="E1426" s="32"/>
      <c r="F1426" s="33" t="s">
        <v>14</v>
      </c>
      <c r="G1426" s="33"/>
      <c r="H1426" s="16">
        <v>42473</v>
      </c>
      <c r="I1426" s="16">
        <v>42473</v>
      </c>
      <c r="J1426" s="18" t="s">
        <v>647</v>
      </c>
      <c r="K1426" s="18"/>
      <c r="L1426" s="30">
        <v>665</v>
      </c>
      <c r="M1426" s="30"/>
    </row>
    <row r="1427" spans="1:13" ht="45" customHeight="1">
      <c r="A1427" s="7" t="s">
        <v>1196</v>
      </c>
      <c r="B1427" s="31" t="s">
        <v>13</v>
      </c>
      <c r="C1427" s="31"/>
      <c r="D1427" s="32">
        <f t="shared" si="23"/>
        <v>1</v>
      </c>
      <c r="E1427" s="32"/>
      <c r="F1427" s="33" t="s">
        <v>14</v>
      </c>
      <c r="G1427" s="33"/>
      <c r="H1427" s="16">
        <v>42606</v>
      </c>
      <c r="I1427" s="16">
        <v>42606</v>
      </c>
      <c r="J1427" s="18" t="s">
        <v>647</v>
      </c>
      <c r="K1427" s="18"/>
      <c r="L1427" s="30">
        <v>550</v>
      </c>
      <c r="M1427" s="30"/>
    </row>
    <row r="1428" spans="1:13" ht="45" customHeight="1">
      <c r="A1428" s="7" t="s">
        <v>1196</v>
      </c>
      <c r="B1428" s="31" t="s">
        <v>13</v>
      </c>
      <c r="C1428" s="31"/>
      <c r="D1428" s="32">
        <f t="shared" si="23"/>
        <v>1</v>
      </c>
      <c r="E1428" s="32"/>
      <c r="F1428" s="33" t="s">
        <v>14</v>
      </c>
      <c r="G1428" s="33"/>
      <c r="H1428" s="16">
        <v>42640</v>
      </c>
      <c r="I1428" s="16">
        <v>42640</v>
      </c>
      <c r="J1428" s="18" t="s">
        <v>647</v>
      </c>
      <c r="K1428" s="18"/>
      <c r="L1428" s="30">
        <v>655</v>
      </c>
      <c r="M1428" s="30"/>
    </row>
    <row r="1429" spans="1:13" ht="45" customHeight="1">
      <c r="A1429" s="7" t="s">
        <v>1196</v>
      </c>
      <c r="B1429" s="31" t="s">
        <v>13</v>
      </c>
      <c r="C1429" s="31"/>
      <c r="D1429" s="32">
        <f t="shared" si="23"/>
        <v>1</v>
      </c>
      <c r="E1429" s="32"/>
      <c r="F1429" s="33" t="s">
        <v>14</v>
      </c>
      <c r="G1429" s="33"/>
      <c r="H1429" s="16">
        <v>42688</v>
      </c>
      <c r="I1429" s="16">
        <v>42688</v>
      </c>
      <c r="J1429" s="18" t="s">
        <v>647</v>
      </c>
      <c r="K1429" s="18"/>
      <c r="L1429" s="30">
        <v>1010</v>
      </c>
      <c r="M1429" s="30"/>
    </row>
    <row r="1430" spans="1:13" ht="45" customHeight="1">
      <c r="A1430" s="7" t="s">
        <v>389</v>
      </c>
      <c r="B1430" s="31" t="s">
        <v>1059</v>
      </c>
      <c r="C1430" s="31"/>
      <c r="D1430" s="32">
        <f t="shared" si="23"/>
        <v>1</v>
      </c>
      <c r="E1430" s="32"/>
      <c r="F1430" s="33" t="s">
        <v>11</v>
      </c>
      <c r="G1430" s="33"/>
      <c r="H1430" s="16">
        <v>42423</v>
      </c>
      <c r="I1430" s="16">
        <v>42425</v>
      </c>
      <c r="J1430" s="18" t="s">
        <v>647</v>
      </c>
      <c r="K1430" s="18"/>
      <c r="L1430" s="30">
        <v>3034</v>
      </c>
      <c r="M1430" s="30"/>
    </row>
    <row r="1431" spans="1:13" ht="45" customHeight="1">
      <c r="A1431" s="7" t="s">
        <v>389</v>
      </c>
      <c r="B1431" s="31" t="s">
        <v>1197</v>
      </c>
      <c r="C1431" s="31"/>
      <c r="D1431" s="32">
        <f t="shared" si="23"/>
        <v>1</v>
      </c>
      <c r="E1431" s="32"/>
      <c r="F1431" s="33" t="s">
        <v>11</v>
      </c>
      <c r="G1431" s="33"/>
      <c r="H1431" s="16">
        <v>42423</v>
      </c>
      <c r="I1431" s="16">
        <v>42424</v>
      </c>
      <c r="J1431" s="18" t="s">
        <v>647</v>
      </c>
      <c r="K1431" s="18"/>
      <c r="L1431" s="30">
        <v>1506.84</v>
      </c>
      <c r="M1431" s="30"/>
    </row>
    <row r="1432" spans="1:13" ht="45" customHeight="1">
      <c r="A1432" s="7" t="s">
        <v>389</v>
      </c>
      <c r="B1432" s="31" t="s">
        <v>1198</v>
      </c>
      <c r="C1432" s="31"/>
      <c r="D1432" s="32">
        <f t="shared" si="23"/>
        <v>1</v>
      </c>
      <c r="E1432" s="32"/>
      <c r="F1432" s="33" t="s">
        <v>11</v>
      </c>
      <c r="G1432" s="33"/>
      <c r="H1432" s="16">
        <v>42509</v>
      </c>
      <c r="I1432" s="16">
        <v>42509</v>
      </c>
      <c r="J1432" s="18" t="s">
        <v>647</v>
      </c>
      <c r="K1432" s="18"/>
      <c r="L1432" s="30">
        <v>1522</v>
      </c>
      <c r="M1432" s="30"/>
    </row>
    <row r="1433" spans="1:13" ht="45" customHeight="1">
      <c r="A1433" s="7" t="s">
        <v>389</v>
      </c>
      <c r="B1433" s="31" t="s">
        <v>1198</v>
      </c>
      <c r="C1433" s="31"/>
      <c r="D1433" s="32">
        <f t="shared" si="23"/>
        <v>1</v>
      </c>
      <c r="E1433" s="32"/>
      <c r="F1433" s="33" t="s">
        <v>11</v>
      </c>
      <c r="G1433" s="33"/>
      <c r="H1433" s="16">
        <v>42509</v>
      </c>
      <c r="I1433" s="16">
        <v>42510</v>
      </c>
      <c r="J1433" s="18" t="s">
        <v>647</v>
      </c>
      <c r="K1433" s="18"/>
      <c r="L1433" s="30">
        <v>120</v>
      </c>
      <c r="M1433" s="30"/>
    </row>
    <row r="1434" spans="1:13" ht="45" customHeight="1">
      <c r="A1434" s="7" t="s">
        <v>389</v>
      </c>
      <c r="B1434" s="31" t="s">
        <v>1199</v>
      </c>
      <c r="C1434" s="31"/>
      <c r="D1434" s="32">
        <f t="shared" si="23"/>
        <v>1</v>
      </c>
      <c r="E1434" s="32"/>
      <c r="F1434" s="33" t="s">
        <v>11</v>
      </c>
      <c r="G1434" s="33"/>
      <c r="H1434" s="16">
        <v>42645</v>
      </c>
      <c r="I1434" s="16">
        <v>42647</v>
      </c>
      <c r="J1434" s="18" t="s">
        <v>647</v>
      </c>
      <c r="K1434" s="18"/>
      <c r="L1434" s="30">
        <v>8354.32</v>
      </c>
      <c r="M1434" s="30"/>
    </row>
    <row r="1435" spans="1:13" ht="45" customHeight="1">
      <c r="A1435" s="7" t="s">
        <v>389</v>
      </c>
      <c r="B1435" s="31" t="s">
        <v>1200</v>
      </c>
      <c r="C1435" s="31"/>
      <c r="D1435" s="32">
        <f t="shared" si="23"/>
        <v>1</v>
      </c>
      <c r="E1435" s="32"/>
      <c r="F1435" s="33" t="s">
        <v>11</v>
      </c>
      <c r="G1435" s="33"/>
      <c r="H1435" s="16">
        <v>42631</v>
      </c>
      <c r="I1435" s="16">
        <v>42633</v>
      </c>
      <c r="J1435" s="18" t="s">
        <v>647</v>
      </c>
      <c r="K1435" s="18"/>
      <c r="L1435" s="30">
        <v>4553.66</v>
      </c>
      <c r="M1435" s="30"/>
    </row>
    <row r="1436" spans="1:13" ht="45" customHeight="1">
      <c r="A1436" s="7" t="s">
        <v>389</v>
      </c>
      <c r="B1436" s="31" t="s">
        <v>1201</v>
      </c>
      <c r="C1436" s="31"/>
      <c r="D1436" s="32">
        <f t="shared" si="23"/>
        <v>1</v>
      </c>
      <c r="E1436" s="32"/>
      <c r="F1436" s="33" t="s">
        <v>11</v>
      </c>
      <c r="G1436" s="33"/>
      <c r="H1436" s="16">
        <v>42632</v>
      </c>
      <c r="I1436" s="16">
        <v>42632</v>
      </c>
      <c r="J1436" s="18" t="s">
        <v>647</v>
      </c>
      <c r="K1436" s="18"/>
      <c r="L1436" s="30">
        <v>933.59</v>
      </c>
      <c r="M1436" s="30"/>
    </row>
    <row r="1437" spans="1:13" ht="45" customHeight="1">
      <c r="A1437" s="7" t="s">
        <v>389</v>
      </c>
      <c r="B1437" s="31" t="s">
        <v>1202</v>
      </c>
      <c r="C1437" s="31"/>
      <c r="D1437" s="32">
        <f t="shared" si="23"/>
        <v>1</v>
      </c>
      <c r="E1437" s="32"/>
      <c r="F1437" s="33" t="s">
        <v>11</v>
      </c>
      <c r="G1437" s="33"/>
      <c r="H1437" s="16">
        <v>42539</v>
      </c>
      <c r="I1437" s="16">
        <v>42633</v>
      </c>
      <c r="J1437" s="18" t="s">
        <v>647</v>
      </c>
      <c r="K1437" s="18"/>
      <c r="L1437" s="30">
        <v>1080</v>
      </c>
      <c r="M1437" s="30"/>
    </row>
    <row r="1438" spans="1:13" ht="45" customHeight="1">
      <c r="A1438" s="7" t="s">
        <v>389</v>
      </c>
      <c r="B1438" s="31" t="s">
        <v>1202</v>
      </c>
      <c r="C1438" s="31"/>
      <c r="D1438" s="32">
        <f t="shared" si="23"/>
        <v>1</v>
      </c>
      <c r="E1438" s="32"/>
      <c r="F1438" s="33" t="s">
        <v>11</v>
      </c>
      <c r="G1438" s="33"/>
      <c r="H1438" s="16">
        <v>42539</v>
      </c>
      <c r="I1438" s="16">
        <v>42633</v>
      </c>
      <c r="J1438" s="18" t="s">
        <v>647</v>
      </c>
      <c r="K1438" s="18"/>
      <c r="L1438" s="30">
        <v>970</v>
      </c>
      <c r="M1438" s="30"/>
    </row>
    <row r="1439" spans="1:13" ht="45" customHeight="1">
      <c r="A1439" s="7" t="s">
        <v>389</v>
      </c>
      <c r="B1439" s="31" t="s">
        <v>1201</v>
      </c>
      <c r="C1439" s="31"/>
      <c r="D1439" s="32">
        <f t="shared" si="23"/>
        <v>1</v>
      </c>
      <c r="E1439" s="32"/>
      <c r="F1439" s="33" t="s">
        <v>11</v>
      </c>
      <c r="G1439" s="33"/>
      <c r="H1439" s="16">
        <v>42632</v>
      </c>
      <c r="I1439" s="16">
        <v>42632</v>
      </c>
      <c r="J1439" s="18" t="s">
        <v>647</v>
      </c>
      <c r="K1439" s="18"/>
      <c r="L1439" s="30">
        <v>727.43</v>
      </c>
      <c r="M1439" s="30"/>
    </row>
    <row r="1440" spans="1:13" ht="45" customHeight="1">
      <c r="A1440" s="7" t="s">
        <v>389</v>
      </c>
      <c r="B1440" s="31" t="s">
        <v>1202</v>
      </c>
      <c r="C1440" s="31"/>
      <c r="D1440" s="32">
        <f t="shared" si="23"/>
        <v>1</v>
      </c>
      <c r="E1440" s="32"/>
      <c r="F1440" s="33" t="s">
        <v>11</v>
      </c>
      <c r="G1440" s="33"/>
      <c r="H1440" s="16">
        <v>42539</v>
      </c>
      <c r="I1440" s="16">
        <v>42633</v>
      </c>
      <c r="J1440" s="18" t="s">
        <v>647</v>
      </c>
      <c r="K1440" s="18"/>
      <c r="L1440" s="30">
        <v>681.73</v>
      </c>
      <c r="M1440" s="30"/>
    </row>
    <row r="1441" spans="1:13" ht="45" customHeight="1">
      <c r="A1441" s="7" t="s">
        <v>389</v>
      </c>
      <c r="B1441" s="31" t="s">
        <v>1203</v>
      </c>
      <c r="C1441" s="31"/>
      <c r="D1441" s="32">
        <f t="shared" si="23"/>
        <v>1</v>
      </c>
      <c r="E1441" s="32"/>
      <c r="F1441" s="33" t="s">
        <v>28</v>
      </c>
      <c r="G1441" s="33"/>
      <c r="H1441" s="16">
        <v>42641</v>
      </c>
      <c r="I1441" s="16">
        <v>42641</v>
      </c>
      <c r="J1441" s="18" t="s">
        <v>647</v>
      </c>
      <c r="K1441" s="18"/>
      <c r="L1441" s="30">
        <v>584</v>
      </c>
      <c r="M1441" s="30"/>
    </row>
    <row r="1442" spans="1:13" ht="45" customHeight="1">
      <c r="A1442" s="7" t="s">
        <v>389</v>
      </c>
      <c r="B1442" s="31" t="s">
        <v>1204</v>
      </c>
      <c r="C1442" s="31"/>
      <c r="D1442" s="32">
        <f t="shared" si="23"/>
        <v>1</v>
      </c>
      <c r="E1442" s="32"/>
      <c r="F1442" s="33" t="s">
        <v>28</v>
      </c>
      <c r="G1442" s="33"/>
      <c r="H1442" s="16">
        <v>42670</v>
      </c>
      <c r="I1442" s="16">
        <v>42670</v>
      </c>
      <c r="J1442" s="18" t="s">
        <v>647</v>
      </c>
      <c r="K1442" s="18"/>
      <c r="L1442" s="30">
        <v>467.6</v>
      </c>
      <c r="M1442" s="30"/>
    </row>
    <row r="1443" spans="1:13" ht="45" customHeight="1">
      <c r="A1443" s="7" t="s">
        <v>389</v>
      </c>
      <c r="B1443" s="31" t="s">
        <v>1205</v>
      </c>
      <c r="C1443" s="31"/>
      <c r="D1443" s="32">
        <f t="shared" si="23"/>
        <v>1</v>
      </c>
      <c r="E1443" s="32"/>
      <c r="F1443" s="33" t="s">
        <v>11</v>
      </c>
      <c r="G1443" s="33"/>
      <c r="H1443" s="16">
        <v>42645</v>
      </c>
      <c r="I1443" s="16">
        <v>42648</v>
      </c>
      <c r="J1443" s="18" t="s">
        <v>647</v>
      </c>
      <c r="K1443" s="18"/>
      <c r="L1443" s="30">
        <v>2080</v>
      </c>
      <c r="M1443" s="30"/>
    </row>
    <row r="1444" spans="1:13" ht="45" customHeight="1">
      <c r="A1444" s="7" t="s">
        <v>389</v>
      </c>
      <c r="B1444" s="31" t="s">
        <v>1205</v>
      </c>
      <c r="C1444" s="31"/>
      <c r="D1444" s="32">
        <f t="shared" si="23"/>
        <v>1</v>
      </c>
      <c r="E1444" s="32"/>
      <c r="F1444" s="33" t="s">
        <v>11</v>
      </c>
      <c r="G1444" s="33"/>
      <c r="H1444" s="16">
        <v>42645</v>
      </c>
      <c r="I1444" s="16">
        <v>42647</v>
      </c>
      <c r="J1444" s="18" t="s">
        <v>647</v>
      </c>
      <c r="K1444" s="18"/>
      <c r="L1444" s="30">
        <v>1800.87</v>
      </c>
      <c r="M1444" s="30"/>
    </row>
    <row r="1445" spans="1:13" ht="45" customHeight="1">
      <c r="A1445" s="7" t="s">
        <v>389</v>
      </c>
      <c r="B1445" s="31" t="s">
        <v>1205</v>
      </c>
      <c r="C1445" s="31"/>
      <c r="D1445" s="32">
        <f t="shared" si="23"/>
        <v>1</v>
      </c>
      <c r="E1445" s="32"/>
      <c r="F1445" s="33" t="s">
        <v>11</v>
      </c>
      <c r="G1445" s="33"/>
      <c r="H1445" s="16">
        <v>42645</v>
      </c>
      <c r="I1445" s="16">
        <v>42648</v>
      </c>
      <c r="J1445" s="18" t="s">
        <v>647</v>
      </c>
      <c r="K1445" s="18"/>
      <c r="L1445" s="30">
        <v>750.49</v>
      </c>
      <c r="M1445" s="30"/>
    </row>
    <row r="1446" spans="1:13" ht="45" customHeight="1">
      <c r="A1446" s="7" t="s">
        <v>389</v>
      </c>
      <c r="B1446" s="31" t="s">
        <v>1206</v>
      </c>
      <c r="C1446" s="31"/>
      <c r="D1446" s="32">
        <f t="shared" si="23"/>
        <v>1</v>
      </c>
      <c r="E1446" s="32"/>
      <c r="F1446" s="33" t="s">
        <v>28</v>
      </c>
      <c r="G1446" s="33"/>
      <c r="H1446" s="16">
        <v>42670</v>
      </c>
      <c r="I1446" s="16">
        <v>42670</v>
      </c>
      <c r="J1446" s="18" t="s">
        <v>647</v>
      </c>
      <c r="K1446" s="18"/>
      <c r="L1446" s="30">
        <v>1040</v>
      </c>
      <c r="M1446" s="30"/>
    </row>
    <row r="1447" spans="1:13" ht="45" customHeight="1">
      <c r="A1447" s="7" t="s">
        <v>389</v>
      </c>
      <c r="B1447" s="31" t="s">
        <v>1207</v>
      </c>
      <c r="C1447" s="31"/>
      <c r="D1447" s="32">
        <f t="shared" si="23"/>
        <v>1</v>
      </c>
      <c r="E1447" s="32"/>
      <c r="F1447" s="33" t="s">
        <v>11</v>
      </c>
      <c r="G1447" s="33"/>
      <c r="H1447" s="16">
        <v>42631</v>
      </c>
      <c r="I1447" s="16">
        <v>42633</v>
      </c>
      <c r="J1447" s="18" t="s">
        <v>647</v>
      </c>
      <c r="K1447" s="18"/>
      <c r="L1447" s="30">
        <v>5798.5</v>
      </c>
      <c r="M1447" s="30"/>
    </row>
    <row r="1448" spans="1:13" ht="45" customHeight="1">
      <c r="A1448" s="7" t="s">
        <v>389</v>
      </c>
      <c r="B1448" s="31" t="s">
        <v>1208</v>
      </c>
      <c r="C1448" s="31"/>
      <c r="D1448" s="32">
        <f t="shared" si="23"/>
        <v>1</v>
      </c>
      <c r="E1448" s="32"/>
      <c r="F1448" s="33" t="s">
        <v>11</v>
      </c>
      <c r="G1448" s="33"/>
      <c r="H1448" s="16">
        <v>42645</v>
      </c>
      <c r="I1448" s="16">
        <v>42648</v>
      </c>
      <c r="J1448" s="18" t="s">
        <v>647</v>
      </c>
      <c r="K1448" s="18"/>
      <c r="L1448" s="30">
        <v>5798.5</v>
      </c>
      <c r="M1448" s="30"/>
    </row>
    <row r="1449" spans="1:13" ht="45" customHeight="1">
      <c r="A1449" s="7" t="s">
        <v>389</v>
      </c>
      <c r="B1449" s="31" t="s">
        <v>1209</v>
      </c>
      <c r="C1449" s="31"/>
      <c r="D1449" s="32">
        <f t="shared" si="23"/>
        <v>1</v>
      </c>
      <c r="E1449" s="32"/>
      <c r="F1449" s="33" t="s">
        <v>11</v>
      </c>
      <c r="G1449" s="33"/>
      <c r="H1449" s="16">
        <v>42712</v>
      </c>
      <c r="I1449" s="16">
        <v>42712</v>
      </c>
      <c r="J1449" s="18" t="s">
        <v>647</v>
      </c>
      <c r="K1449" s="18"/>
      <c r="L1449" s="30">
        <v>1476.62</v>
      </c>
      <c r="M1449" s="30"/>
    </row>
    <row r="1450" spans="1:13" ht="45" customHeight="1">
      <c r="A1450" s="7" t="s">
        <v>389</v>
      </c>
      <c r="B1450" s="31" t="s">
        <v>1210</v>
      </c>
      <c r="C1450" s="31"/>
      <c r="D1450" s="32">
        <f t="shared" si="23"/>
        <v>1</v>
      </c>
      <c r="E1450" s="32"/>
      <c r="F1450" s="33" t="s">
        <v>11</v>
      </c>
      <c r="G1450" s="33"/>
      <c r="H1450" s="16">
        <v>42681</v>
      </c>
      <c r="I1450" s="16">
        <v>42681</v>
      </c>
      <c r="J1450" s="18" t="s">
        <v>647</v>
      </c>
      <c r="K1450" s="18"/>
      <c r="L1450" s="30">
        <v>218.17</v>
      </c>
      <c r="M1450" s="30"/>
    </row>
    <row r="1451" spans="1:13" ht="45" customHeight="1">
      <c r="A1451" s="7" t="s">
        <v>466</v>
      </c>
      <c r="B1451" s="31" t="s">
        <v>13</v>
      </c>
      <c r="C1451" s="31"/>
      <c r="D1451" s="32">
        <f t="shared" si="23"/>
        <v>1</v>
      </c>
      <c r="E1451" s="32"/>
      <c r="F1451" s="33" t="s">
        <v>14</v>
      </c>
      <c r="G1451" s="33"/>
      <c r="H1451" s="16">
        <v>42384</v>
      </c>
      <c r="I1451" s="16">
        <v>42384</v>
      </c>
      <c r="J1451" s="18" t="s">
        <v>647</v>
      </c>
      <c r="K1451" s="18"/>
      <c r="L1451" s="30">
        <v>900</v>
      </c>
      <c r="M1451" s="30"/>
    </row>
    <row r="1452" spans="1:13" ht="45" customHeight="1">
      <c r="A1452" s="7" t="s">
        <v>466</v>
      </c>
      <c r="B1452" s="31" t="s">
        <v>13</v>
      </c>
      <c r="C1452" s="31"/>
      <c r="D1452" s="32">
        <f t="shared" si="23"/>
        <v>1</v>
      </c>
      <c r="E1452" s="32"/>
      <c r="F1452" s="33" t="s">
        <v>14</v>
      </c>
      <c r="G1452" s="33"/>
      <c r="H1452" s="16">
        <v>42415</v>
      </c>
      <c r="I1452" s="16">
        <v>42415</v>
      </c>
      <c r="J1452" s="18" t="s">
        <v>647</v>
      </c>
      <c r="K1452" s="18"/>
      <c r="L1452" s="30">
        <v>1080</v>
      </c>
      <c r="M1452" s="30"/>
    </row>
    <row r="1453" spans="1:13" ht="45" customHeight="1">
      <c r="A1453" s="7" t="s">
        <v>466</v>
      </c>
      <c r="B1453" s="31" t="s">
        <v>13</v>
      </c>
      <c r="C1453" s="31"/>
      <c r="D1453" s="32">
        <f t="shared" si="23"/>
        <v>1</v>
      </c>
      <c r="E1453" s="32"/>
      <c r="F1453" s="33" t="s">
        <v>14</v>
      </c>
      <c r="G1453" s="33"/>
      <c r="H1453" s="16">
        <v>42468</v>
      </c>
      <c r="I1453" s="16">
        <v>42468</v>
      </c>
      <c r="J1453" s="18" t="s">
        <v>647</v>
      </c>
      <c r="K1453" s="18"/>
      <c r="L1453" s="30">
        <v>630</v>
      </c>
      <c r="M1453" s="30"/>
    </row>
    <row r="1454" spans="1:13" ht="45" customHeight="1">
      <c r="A1454" s="7" t="s">
        <v>466</v>
      </c>
      <c r="B1454" s="31" t="s">
        <v>1211</v>
      </c>
      <c r="C1454" s="31"/>
      <c r="D1454" s="32">
        <f t="shared" si="23"/>
        <v>1</v>
      </c>
      <c r="E1454" s="32"/>
      <c r="F1454" s="33" t="s">
        <v>11</v>
      </c>
      <c r="G1454" s="33"/>
      <c r="H1454" s="16">
        <v>42550</v>
      </c>
      <c r="I1454" s="16">
        <v>42551</v>
      </c>
      <c r="J1454" s="18" t="s">
        <v>647</v>
      </c>
      <c r="K1454" s="18"/>
      <c r="L1454" s="30">
        <v>4108</v>
      </c>
      <c r="M1454" s="30"/>
    </row>
    <row r="1455" spans="1:13" ht="45" customHeight="1">
      <c r="A1455" s="7" t="s">
        <v>466</v>
      </c>
      <c r="B1455" s="31" t="s">
        <v>13</v>
      </c>
      <c r="C1455" s="31"/>
      <c r="D1455" s="32">
        <f t="shared" si="23"/>
        <v>1</v>
      </c>
      <c r="E1455" s="32"/>
      <c r="F1455" s="33" t="s">
        <v>14</v>
      </c>
      <c r="G1455" s="33"/>
      <c r="H1455" s="16">
        <v>42485</v>
      </c>
      <c r="I1455" s="16">
        <v>42485</v>
      </c>
      <c r="J1455" s="18" t="s">
        <v>647</v>
      </c>
      <c r="K1455" s="18"/>
      <c r="L1455" s="30">
        <v>174</v>
      </c>
      <c r="M1455" s="30"/>
    </row>
    <row r="1456" spans="1:13" ht="45" customHeight="1">
      <c r="A1456" s="7" t="s">
        <v>466</v>
      </c>
      <c r="B1456" s="31" t="s">
        <v>1212</v>
      </c>
      <c r="C1456" s="31"/>
      <c r="D1456" s="32">
        <f t="shared" si="23"/>
        <v>1</v>
      </c>
      <c r="E1456" s="32"/>
      <c r="F1456" s="33" t="s">
        <v>11</v>
      </c>
      <c r="G1456" s="33"/>
      <c r="H1456" s="16">
        <v>42466</v>
      </c>
      <c r="I1456" s="16">
        <v>42467</v>
      </c>
      <c r="J1456" s="18" t="s">
        <v>647</v>
      </c>
      <c r="K1456" s="18"/>
      <c r="L1456" s="30">
        <v>4055</v>
      </c>
      <c r="M1456" s="30"/>
    </row>
    <row r="1457" spans="1:13" ht="45" customHeight="1">
      <c r="A1457" s="7" t="s">
        <v>466</v>
      </c>
      <c r="B1457" s="31" t="s">
        <v>1213</v>
      </c>
      <c r="C1457" s="31"/>
      <c r="D1457" s="32">
        <f t="shared" si="23"/>
        <v>1</v>
      </c>
      <c r="E1457" s="32"/>
      <c r="F1457" s="33" t="s">
        <v>388</v>
      </c>
      <c r="G1457" s="33"/>
      <c r="H1457" s="16">
        <v>42485</v>
      </c>
      <c r="I1457" s="16">
        <v>42488</v>
      </c>
      <c r="J1457" s="18" t="s">
        <v>647</v>
      </c>
      <c r="K1457" s="18"/>
      <c r="L1457" s="30">
        <v>3636.84</v>
      </c>
      <c r="M1457" s="30"/>
    </row>
    <row r="1458" spans="1:13" ht="45" customHeight="1">
      <c r="A1458" s="7" t="s">
        <v>466</v>
      </c>
      <c r="B1458" s="31" t="s">
        <v>1214</v>
      </c>
      <c r="C1458" s="31"/>
      <c r="D1458" s="32">
        <f t="shared" si="23"/>
        <v>1</v>
      </c>
      <c r="E1458" s="32"/>
      <c r="F1458" s="33" t="s">
        <v>11</v>
      </c>
      <c r="G1458" s="33"/>
      <c r="H1458" s="16">
        <v>42550</v>
      </c>
      <c r="I1458" s="16">
        <v>42551</v>
      </c>
      <c r="J1458" s="18" t="s">
        <v>647</v>
      </c>
      <c r="K1458" s="18"/>
      <c r="L1458" s="30">
        <v>793</v>
      </c>
      <c r="M1458" s="30"/>
    </row>
    <row r="1459" spans="1:13" ht="45" customHeight="1">
      <c r="A1459" s="7" t="s">
        <v>466</v>
      </c>
      <c r="B1459" s="31" t="s">
        <v>1215</v>
      </c>
      <c r="C1459" s="31"/>
      <c r="D1459" s="32">
        <f t="shared" si="23"/>
        <v>1</v>
      </c>
      <c r="E1459" s="32"/>
      <c r="F1459" s="33" t="s">
        <v>1216</v>
      </c>
      <c r="G1459" s="33"/>
      <c r="H1459" s="16">
        <v>42485</v>
      </c>
      <c r="I1459" s="16">
        <v>42485</v>
      </c>
      <c r="J1459" s="18" t="s">
        <v>647</v>
      </c>
      <c r="K1459" s="18"/>
      <c r="L1459" s="30">
        <v>450</v>
      </c>
      <c r="M1459" s="30"/>
    </row>
    <row r="1460" spans="1:13" ht="45" customHeight="1">
      <c r="A1460" s="7" t="s">
        <v>466</v>
      </c>
      <c r="B1460" s="31" t="s">
        <v>1217</v>
      </c>
      <c r="C1460" s="31"/>
      <c r="D1460" s="32">
        <f t="shared" si="23"/>
        <v>1</v>
      </c>
      <c r="E1460" s="32"/>
      <c r="F1460" s="33" t="s">
        <v>11</v>
      </c>
      <c r="G1460" s="33"/>
      <c r="H1460" s="16">
        <v>42522</v>
      </c>
      <c r="I1460" s="16">
        <v>42523</v>
      </c>
      <c r="J1460" s="18" t="s">
        <v>647</v>
      </c>
      <c r="K1460" s="18"/>
      <c r="L1460" s="30">
        <v>715</v>
      </c>
      <c r="M1460" s="30"/>
    </row>
    <row r="1461" spans="1:13" ht="45" customHeight="1">
      <c r="A1461" s="7" t="s">
        <v>466</v>
      </c>
      <c r="B1461" s="31" t="s">
        <v>1218</v>
      </c>
      <c r="C1461" s="31"/>
      <c r="D1461" s="32">
        <f t="shared" si="23"/>
        <v>1</v>
      </c>
      <c r="E1461" s="32"/>
      <c r="F1461" s="33" t="s">
        <v>11</v>
      </c>
      <c r="G1461" s="33"/>
      <c r="H1461" s="16">
        <v>42529</v>
      </c>
      <c r="I1461" s="16">
        <v>42530</v>
      </c>
      <c r="J1461" s="18" t="s">
        <v>647</v>
      </c>
      <c r="K1461" s="18"/>
      <c r="L1461" s="30">
        <v>942.5</v>
      </c>
      <c r="M1461" s="30"/>
    </row>
    <row r="1462" spans="1:13" ht="45" customHeight="1">
      <c r="A1462" s="7" t="s">
        <v>466</v>
      </c>
      <c r="B1462" s="31" t="s">
        <v>13</v>
      </c>
      <c r="C1462" s="31"/>
      <c r="D1462" s="32">
        <f t="shared" si="23"/>
        <v>1</v>
      </c>
      <c r="E1462" s="32"/>
      <c r="F1462" s="33" t="s">
        <v>14</v>
      </c>
      <c r="G1462" s="33"/>
      <c r="H1462" s="16">
        <v>42529</v>
      </c>
      <c r="I1462" s="16">
        <v>42529</v>
      </c>
      <c r="J1462" s="18" t="s">
        <v>647</v>
      </c>
      <c r="K1462" s="18"/>
      <c r="L1462" s="30">
        <v>1026</v>
      </c>
      <c r="M1462" s="30"/>
    </row>
    <row r="1463" spans="1:13" ht="45" customHeight="1">
      <c r="A1463" s="7" t="s">
        <v>466</v>
      </c>
      <c r="B1463" s="31" t="s">
        <v>13</v>
      </c>
      <c r="C1463" s="31"/>
      <c r="D1463" s="32">
        <f t="shared" si="23"/>
        <v>1</v>
      </c>
      <c r="E1463" s="32"/>
      <c r="F1463" s="33" t="s">
        <v>14</v>
      </c>
      <c r="G1463" s="33"/>
      <c r="H1463" s="16">
        <v>42638</v>
      </c>
      <c r="I1463" s="16">
        <v>42638</v>
      </c>
      <c r="J1463" s="18" t="s">
        <v>647</v>
      </c>
      <c r="K1463" s="18"/>
      <c r="L1463" s="30">
        <v>1026</v>
      </c>
      <c r="M1463" s="30"/>
    </row>
    <row r="1464" spans="1:13" ht="45" customHeight="1">
      <c r="A1464" s="7" t="s">
        <v>466</v>
      </c>
      <c r="B1464" s="31" t="s">
        <v>13</v>
      </c>
      <c r="C1464" s="31"/>
      <c r="D1464" s="32">
        <f t="shared" si="23"/>
        <v>1</v>
      </c>
      <c r="E1464" s="32"/>
      <c r="F1464" s="33" t="s">
        <v>14</v>
      </c>
      <c r="G1464" s="33"/>
      <c r="H1464" s="16">
        <v>42641</v>
      </c>
      <c r="I1464" s="16">
        <v>42641</v>
      </c>
      <c r="J1464" s="18" t="s">
        <v>647</v>
      </c>
      <c r="K1464" s="18"/>
      <c r="L1464" s="30">
        <v>1026</v>
      </c>
      <c r="M1464" s="30"/>
    </row>
    <row r="1465" spans="1:13" ht="45" customHeight="1">
      <c r="A1465" s="7" t="s">
        <v>466</v>
      </c>
      <c r="B1465" s="31" t="s">
        <v>1219</v>
      </c>
      <c r="C1465" s="31"/>
      <c r="D1465" s="32">
        <f t="shared" si="23"/>
        <v>1</v>
      </c>
      <c r="E1465" s="32"/>
      <c r="F1465" s="33" t="s">
        <v>11</v>
      </c>
      <c r="G1465" s="33"/>
      <c r="H1465" s="16">
        <v>42614</v>
      </c>
      <c r="I1465" s="16">
        <v>42615</v>
      </c>
      <c r="J1465" s="18" t="s">
        <v>647</v>
      </c>
      <c r="K1465" s="18"/>
      <c r="L1465" s="30">
        <v>4722</v>
      </c>
      <c r="M1465" s="30"/>
    </row>
    <row r="1466" spans="1:13" ht="45" customHeight="1">
      <c r="A1466" s="7" t="s">
        <v>466</v>
      </c>
      <c r="B1466" s="31" t="s">
        <v>1220</v>
      </c>
      <c r="C1466" s="31"/>
      <c r="D1466" s="32">
        <f t="shared" si="23"/>
        <v>1</v>
      </c>
      <c r="E1466" s="32"/>
      <c r="F1466" s="33" t="s">
        <v>11</v>
      </c>
      <c r="G1466" s="33"/>
      <c r="H1466" s="16">
        <v>42614</v>
      </c>
      <c r="I1466" s="16">
        <v>42615</v>
      </c>
      <c r="J1466" s="18" t="s">
        <v>647</v>
      </c>
      <c r="K1466" s="18"/>
      <c r="L1466" s="30">
        <v>2710</v>
      </c>
      <c r="M1466" s="30"/>
    </row>
    <row r="1467" spans="1:13" ht="45" customHeight="1">
      <c r="A1467" s="7" t="s">
        <v>466</v>
      </c>
      <c r="B1467" s="31" t="s">
        <v>13</v>
      </c>
      <c r="C1467" s="31"/>
      <c r="D1467" s="32">
        <f t="shared" si="23"/>
        <v>1</v>
      </c>
      <c r="E1467" s="32"/>
      <c r="F1467" s="33" t="s">
        <v>14</v>
      </c>
      <c r="G1467" s="33"/>
      <c r="H1467" s="16">
        <v>42670</v>
      </c>
      <c r="I1467" s="16">
        <v>42670</v>
      </c>
      <c r="J1467" s="18" t="s">
        <v>647</v>
      </c>
      <c r="K1467" s="18"/>
      <c r="L1467" s="30">
        <v>1368</v>
      </c>
      <c r="M1467" s="30"/>
    </row>
    <row r="1468" spans="1:13" ht="45" customHeight="1">
      <c r="A1468" s="7" t="s">
        <v>466</v>
      </c>
      <c r="B1468" s="31" t="s">
        <v>13</v>
      </c>
      <c r="C1468" s="31"/>
      <c r="D1468" s="32">
        <f t="shared" si="23"/>
        <v>1</v>
      </c>
      <c r="E1468" s="32"/>
      <c r="F1468" s="33" t="s">
        <v>14</v>
      </c>
      <c r="G1468" s="33"/>
      <c r="H1468" s="16">
        <v>42619</v>
      </c>
      <c r="I1468" s="16">
        <v>42619</v>
      </c>
      <c r="J1468" s="18" t="s">
        <v>647</v>
      </c>
      <c r="K1468" s="18"/>
      <c r="L1468" s="30">
        <v>1155</v>
      </c>
      <c r="M1468" s="30"/>
    </row>
    <row r="1469" spans="1:13" ht="45" customHeight="1">
      <c r="A1469" s="7" t="s">
        <v>466</v>
      </c>
      <c r="B1469" s="31" t="e">
        <f>+#REF!</f>
        <v>#REF!</v>
      </c>
      <c r="C1469" s="31"/>
      <c r="D1469" s="32">
        <f t="shared" si="23"/>
        <v>1</v>
      </c>
      <c r="E1469" s="32"/>
      <c r="F1469" s="33" t="s">
        <v>11</v>
      </c>
      <c r="G1469" s="33"/>
      <c r="H1469" s="16">
        <v>42466</v>
      </c>
      <c r="I1469" s="16">
        <v>42467</v>
      </c>
      <c r="J1469" s="18" t="s">
        <v>647</v>
      </c>
      <c r="K1469" s="18"/>
      <c r="L1469" s="30">
        <v>1481</v>
      </c>
      <c r="M1469" s="30"/>
    </row>
    <row r="1470" spans="1:13" ht="45" customHeight="1">
      <c r="A1470" s="7" t="s">
        <v>471</v>
      </c>
      <c r="B1470" s="31" t="s">
        <v>1221</v>
      </c>
      <c r="C1470" s="31"/>
      <c r="D1470" s="32">
        <f t="shared" si="23"/>
        <v>1</v>
      </c>
      <c r="E1470" s="32"/>
      <c r="F1470" s="33" t="s">
        <v>28</v>
      </c>
      <c r="G1470" s="33"/>
      <c r="H1470" s="16">
        <v>42376</v>
      </c>
      <c r="I1470" s="16">
        <v>42376</v>
      </c>
      <c r="J1470" s="18" t="s">
        <v>647</v>
      </c>
      <c r="K1470" s="18"/>
      <c r="L1470" s="30">
        <v>134</v>
      </c>
      <c r="M1470" s="30"/>
    </row>
    <row r="1471" spans="1:13" ht="45" customHeight="1">
      <c r="A1471" s="7" t="s">
        <v>471</v>
      </c>
      <c r="B1471" s="31" t="s">
        <v>1222</v>
      </c>
      <c r="C1471" s="31"/>
      <c r="D1471" s="32">
        <f t="shared" si="23"/>
        <v>1</v>
      </c>
      <c r="E1471" s="32"/>
      <c r="F1471" s="33" t="s">
        <v>1134</v>
      </c>
      <c r="G1471" s="33"/>
      <c r="H1471" s="16">
        <v>42416</v>
      </c>
      <c r="I1471" s="16">
        <v>42418</v>
      </c>
      <c r="J1471" s="18" t="s">
        <v>647</v>
      </c>
      <c r="K1471" s="18"/>
      <c r="L1471" s="30">
        <v>2398.7399999999998</v>
      </c>
      <c r="M1471" s="30"/>
    </row>
    <row r="1472" spans="1:13" ht="45" customHeight="1">
      <c r="A1472" s="7" t="s">
        <v>471</v>
      </c>
      <c r="B1472" s="31" t="s">
        <v>1222</v>
      </c>
      <c r="C1472" s="31"/>
      <c r="D1472" s="32">
        <f t="shared" si="23"/>
        <v>1</v>
      </c>
      <c r="E1472" s="32"/>
      <c r="F1472" s="33" t="s">
        <v>1134</v>
      </c>
      <c r="G1472" s="33"/>
      <c r="H1472" s="16">
        <v>42418</v>
      </c>
      <c r="I1472" s="16">
        <v>42419</v>
      </c>
      <c r="J1472" s="18" t="s">
        <v>647</v>
      </c>
      <c r="K1472" s="18"/>
      <c r="L1472" s="30">
        <v>1880</v>
      </c>
      <c r="M1472" s="30"/>
    </row>
    <row r="1473" spans="1:13" ht="45" customHeight="1">
      <c r="A1473" s="7" t="s">
        <v>471</v>
      </c>
      <c r="B1473" s="31" t="s">
        <v>485</v>
      </c>
      <c r="C1473" s="31"/>
      <c r="D1473" s="32">
        <f t="shared" si="23"/>
        <v>1</v>
      </c>
      <c r="E1473" s="32"/>
      <c r="F1473" s="33" t="s">
        <v>28</v>
      </c>
      <c r="G1473" s="33"/>
      <c r="H1473" s="16">
        <v>42431</v>
      </c>
      <c r="I1473" s="16">
        <v>42432</v>
      </c>
      <c r="J1473" s="18" t="s">
        <v>647</v>
      </c>
      <c r="K1473" s="18"/>
      <c r="L1473" s="30">
        <v>256</v>
      </c>
      <c r="M1473" s="30"/>
    </row>
    <row r="1474" spans="1:13" ht="45" customHeight="1">
      <c r="A1474" s="7" t="s">
        <v>471</v>
      </c>
      <c r="B1474" s="31" t="s">
        <v>1059</v>
      </c>
      <c r="C1474" s="31"/>
      <c r="D1474" s="32">
        <f t="shared" si="23"/>
        <v>1</v>
      </c>
      <c r="E1474" s="32"/>
      <c r="F1474" s="33" t="s">
        <v>11</v>
      </c>
      <c r="G1474" s="33"/>
      <c r="H1474" s="16">
        <v>42423</v>
      </c>
      <c r="I1474" s="16">
        <v>42425</v>
      </c>
      <c r="J1474" s="18" t="s">
        <v>647</v>
      </c>
      <c r="K1474" s="18"/>
      <c r="L1474" s="30">
        <v>6720</v>
      </c>
      <c r="M1474" s="30"/>
    </row>
    <row r="1475" spans="1:13" ht="45" customHeight="1">
      <c r="A1475" s="7" t="s">
        <v>471</v>
      </c>
      <c r="B1475" s="31" t="s">
        <v>1223</v>
      </c>
      <c r="C1475" s="31"/>
      <c r="D1475" s="32">
        <f t="shared" si="23"/>
        <v>1</v>
      </c>
      <c r="E1475" s="32"/>
      <c r="F1475" s="33" t="s">
        <v>11</v>
      </c>
      <c r="G1475" s="33"/>
      <c r="H1475" s="16">
        <v>42424</v>
      </c>
      <c r="I1475" s="16">
        <v>42424</v>
      </c>
      <c r="J1475" s="18" t="s">
        <v>647</v>
      </c>
      <c r="K1475" s="18"/>
      <c r="L1475" s="30">
        <v>300</v>
      </c>
      <c r="M1475" s="30"/>
    </row>
    <row r="1476" spans="1:13" ht="45" customHeight="1">
      <c r="A1476" s="7" t="s">
        <v>471</v>
      </c>
      <c r="B1476" s="31" t="s">
        <v>1223</v>
      </c>
      <c r="C1476" s="31"/>
      <c r="D1476" s="32">
        <f t="shared" si="23"/>
        <v>1</v>
      </c>
      <c r="E1476" s="32"/>
      <c r="F1476" s="33" t="s">
        <v>11</v>
      </c>
      <c r="G1476" s="33"/>
      <c r="H1476" s="16">
        <v>42424</v>
      </c>
      <c r="I1476" s="16">
        <v>42424</v>
      </c>
      <c r="J1476" s="18" t="s">
        <v>647</v>
      </c>
      <c r="K1476" s="18"/>
      <c r="L1476" s="30">
        <v>237.29</v>
      </c>
      <c r="M1476" s="30"/>
    </row>
    <row r="1477" spans="1:13" ht="45" customHeight="1">
      <c r="A1477" s="7" t="s">
        <v>471</v>
      </c>
      <c r="B1477" s="31" t="s">
        <v>1224</v>
      </c>
      <c r="C1477" s="31"/>
      <c r="D1477" s="32">
        <f t="shared" si="23"/>
        <v>1</v>
      </c>
      <c r="E1477" s="32"/>
      <c r="F1477" s="33" t="s">
        <v>28</v>
      </c>
      <c r="G1477" s="33"/>
      <c r="H1477" s="16">
        <v>42485</v>
      </c>
      <c r="I1477" s="16">
        <v>42485</v>
      </c>
      <c r="J1477" s="18" t="s">
        <v>647</v>
      </c>
      <c r="K1477" s="18"/>
      <c r="L1477" s="30">
        <v>188</v>
      </c>
      <c r="M1477" s="30"/>
    </row>
    <row r="1478" spans="1:13" ht="45" customHeight="1">
      <c r="A1478" s="7" t="s">
        <v>471</v>
      </c>
      <c r="B1478" s="31" t="s">
        <v>1225</v>
      </c>
      <c r="C1478" s="31"/>
      <c r="D1478" s="32">
        <f t="shared" si="23"/>
        <v>1</v>
      </c>
      <c r="E1478" s="32"/>
      <c r="F1478" s="33" t="s">
        <v>11</v>
      </c>
      <c r="G1478" s="33"/>
      <c r="H1478" s="16">
        <v>42527</v>
      </c>
      <c r="I1478" s="16">
        <v>42531</v>
      </c>
      <c r="J1478" s="18" t="s">
        <v>647</v>
      </c>
      <c r="K1478" s="18"/>
      <c r="L1478" s="30">
        <v>1040</v>
      </c>
      <c r="M1478" s="30"/>
    </row>
    <row r="1479" spans="1:13" ht="45" customHeight="1">
      <c r="A1479" s="7" t="s">
        <v>471</v>
      </c>
      <c r="B1479" s="31" t="s">
        <v>1225</v>
      </c>
      <c r="C1479" s="31"/>
      <c r="D1479" s="32">
        <f t="shared" si="23"/>
        <v>1</v>
      </c>
      <c r="E1479" s="32"/>
      <c r="F1479" s="33" t="s">
        <v>11</v>
      </c>
      <c r="G1479" s="33"/>
      <c r="H1479" s="16">
        <v>42527</v>
      </c>
      <c r="I1479" s="16">
        <v>42531</v>
      </c>
      <c r="J1479" s="18" t="s">
        <v>647</v>
      </c>
      <c r="K1479" s="18"/>
      <c r="L1479" s="30">
        <v>751.89</v>
      </c>
      <c r="M1479" s="30"/>
    </row>
    <row r="1480" spans="1:13" ht="45" customHeight="1">
      <c r="A1480" s="7" t="s">
        <v>471</v>
      </c>
      <c r="B1480" s="31" t="s">
        <v>1225</v>
      </c>
      <c r="C1480" s="31"/>
      <c r="D1480" s="32">
        <f t="shared" si="23"/>
        <v>1</v>
      </c>
      <c r="E1480" s="32"/>
      <c r="F1480" s="33" t="s">
        <v>11</v>
      </c>
      <c r="G1480" s="33"/>
      <c r="H1480" s="16">
        <v>42527</v>
      </c>
      <c r="I1480" s="16">
        <v>42531</v>
      </c>
      <c r="J1480" s="18" t="s">
        <v>647</v>
      </c>
      <c r="K1480" s="18"/>
      <c r="L1480" s="30">
        <v>1232</v>
      </c>
      <c r="M1480" s="30"/>
    </row>
    <row r="1481" spans="1:13" ht="45" customHeight="1">
      <c r="A1481" s="7" t="s">
        <v>471</v>
      </c>
      <c r="B1481" s="31" t="s">
        <v>1226</v>
      </c>
      <c r="C1481" s="31"/>
      <c r="D1481" s="32">
        <f t="shared" si="23"/>
        <v>1</v>
      </c>
      <c r="E1481" s="32"/>
      <c r="F1481" s="33" t="s">
        <v>28</v>
      </c>
      <c r="G1481" s="33"/>
      <c r="H1481" s="16">
        <v>42593</v>
      </c>
      <c r="I1481" s="16">
        <v>42593</v>
      </c>
      <c r="J1481" s="18" t="s">
        <v>647</v>
      </c>
      <c r="K1481" s="18"/>
      <c r="L1481" s="30">
        <v>304</v>
      </c>
      <c r="M1481" s="30"/>
    </row>
    <row r="1482" spans="1:13" ht="45" customHeight="1">
      <c r="A1482" s="7" t="s">
        <v>471</v>
      </c>
      <c r="B1482" s="31" t="s">
        <v>1226</v>
      </c>
      <c r="C1482" s="31"/>
      <c r="D1482" s="32">
        <f t="shared" si="23"/>
        <v>1</v>
      </c>
      <c r="E1482" s="32"/>
      <c r="F1482" s="33" t="s">
        <v>28</v>
      </c>
      <c r="G1482" s="33"/>
      <c r="H1482" s="16">
        <v>42593</v>
      </c>
      <c r="I1482" s="16">
        <v>42593</v>
      </c>
      <c r="J1482" s="18" t="s">
        <v>647</v>
      </c>
      <c r="K1482" s="18"/>
      <c r="L1482" s="30">
        <v>56</v>
      </c>
      <c r="M1482" s="30"/>
    </row>
    <row r="1483" spans="1:13" ht="45" customHeight="1">
      <c r="A1483" s="7" t="s">
        <v>471</v>
      </c>
      <c r="B1483" s="31" t="s">
        <v>1227</v>
      </c>
      <c r="C1483" s="31"/>
      <c r="D1483" s="32">
        <f t="shared" si="23"/>
        <v>1</v>
      </c>
      <c r="E1483" s="32"/>
      <c r="F1483" s="33" t="s">
        <v>28</v>
      </c>
      <c r="G1483" s="33"/>
      <c r="H1483" s="16">
        <v>42606</v>
      </c>
      <c r="I1483" s="16">
        <v>42608</v>
      </c>
      <c r="J1483" s="18" t="s">
        <v>647</v>
      </c>
      <c r="K1483" s="18"/>
      <c r="L1483" s="30">
        <v>943.16</v>
      </c>
      <c r="M1483" s="30"/>
    </row>
    <row r="1484" spans="1:13" ht="45" customHeight="1">
      <c r="A1484" s="7" t="s">
        <v>471</v>
      </c>
      <c r="B1484" s="31" t="s">
        <v>1227</v>
      </c>
      <c r="C1484" s="31"/>
      <c r="D1484" s="32">
        <f t="shared" si="23"/>
        <v>1</v>
      </c>
      <c r="E1484" s="32"/>
      <c r="F1484" s="33" t="s">
        <v>28</v>
      </c>
      <c r="G1484" s="33"/>
      <c r="H1484" s="16">
        <v>42606</v>
      </c>
      <c r="I1484" s="16">
        <v>42608</v>
      </c>
      <c r="J1484" s="18" t="s">
        <v>647</v>
      </c>
      <c r="K1484" s="18"/>
      <c r="L1484" s="30">
        <v>1156</v>
      </c>
      <c r="M1484" s="30"/>
    </row>
    <row r="1485" spans="1:13" ht="45" customHeight="1">
      <c r="A1485" s="7" t="s">
        <v>471</v>
      </c>
      <c r="B1485" s="31" t="s">
        <v>13</v>
      </c>
      <c r="C1485" s="31"/>
      <c r="D1485" s="32">
        <f t="shared" ref="D1485:D1548" si="24">C1485+1</f>
        <v>1</v>
      </c>
      <c r="E1485" s="32"/>
      <c r="F1485" s="33" t="s">
        <v>14</v>
      </c>
      <c r="G1485" s="33"/>
      <c r="H1485" s="16">
        <v>42606</v>
      </c>
      <c r="I1485" s="16">
        <v>42606</v>
      </c>
      <c r="J1485" s="18" t="s">
        <v>647</v>
      </c>
      <c r="K1485" s="18"/>
      <c r="L1485" s="30">
        <v>51</v>
      </c>
      <c r="M1485" s="30"/>
    </row>
    <row r="1486" spans="1:13" ht="45" customHeight="1">
      <c r="A1486" s="7" t="s">
        <v>471</v>
      </c>
      <c r="B1486" s="31" t="s">
        <v>1228</v>
      </c>
      <c r="C1486" s="31"/>
      <c r="D1486" s="32">
        <f t="shared" si="24"/>
        <v>1</v>
      </c>
      <c r="E1486" s="32"/>
      <c r="F1486" s="33" t="s">
        <v>11</v>
      </c>
      <c r="G1486" s="33"/>
      <c r="H1486" s="16">
        <v>42625</v>
      </c>
      <c r="I1486" s="16">
        <v>42627</v>
      </c>
      <c r="J1486" s="18" t="s">
        <v>647</v>
      </c>
      <c r="K1486" s="18"/>
      <c r="L1486" s="30">
        <v>642.29999999999995</v>
      </c>
      <c r="M1486" s="30"/>
    </row>
    <row r="1487" spans="1:13" ht="45" customHeight="1">
      <c r="A1487" s="7" t="s">
        <v>471</v>
      </c>
      <c r="B1487" s="31" t="s">
        <v>1228</v>
      </c>
      <c r="C1487" s="31"/>
      <c r="D1487" s="32">
        <f t="shared" si="24"/>
        <v>1</v>
      </c>
      <c r="E1487" s="32"/>
      <c r="F1487" s="33" t="s">
        <v>11</v>
      </c>
      <c r="G1487" s="33"/>
      <c r="H1487" s="16">
        <v>42625</v>
      </c>
      <c r="I1487" s="16">
        <v>42627</v>
      </c>
      <c r="J1487" s="18" t="s">
        <v>647</v>
      </c>
      <c r="K1487" s="18"/>
      <c r="L1487" s="30">
        <v>940.43</v>
      </c>
      <c r="M1487" s="30"/>
    </row>
    <row r="1488" spans="1:13" ht="45" customHeight="1">
      <c r="A1488" s="7" t="s">
        <v>489</v>
      </c>
      <c r="B1488" s="31" t="s">
        <v>1229</v>
      </c>
      <c r="C1488" s="31"/>
      <c r="D1488" s="32">
        <f t="shared" si="24"/>
        <v>1</v>
      </c>
      <c r="E1488" s="32"/>
      <c r="F1488" s="33" t="s">
        <v>11</v>
      </c>
      <c r="G1488" s="33"/>
      <c r="H1488" s="16">
        <v>42418</v>
      </c>
      <c r="I1488" s="16">
        <v>42419</v>
      </c>
      <c r="J1488" s="18" t="s">
        <v>647</v>
      </c>
      <c r="K1488" s="18"/>
      <c r="L1488" s="30">
        <v>4309</v>
      </c>
      <c r="M1488" s="30"/>
    </row>
    <row r="1489" spans="1:13" ht="45" customHeight="1">
      <c r="A1489" s="7" t="s">
        <v>489</v>
      </c>
      <c r="B1489" s="31" t="s">
        <v>1229</v>
      </c>
      <c r="C1489" s="31"/>
      <c r="D1489" s="32">
        <f t="shared" si="24"/>
        <v>1</v>
      </c>
      <c r="E1489" s="32"/>
      <c r="F1489" s="33" t="s">
        <v>11</v>
      </c>
      <c r="G1489" s="33"/>
      <c r="H1489" s="16">
        <v>42418</v>
      </c>
      <c r="I1489" s="16">
        <v>42419</v>
      </c>
      <c r="J1489" s="18" t="s">
        <v>647</v>
      </c>
      <c r="K1489" s="18"/>
      <c r="L1489" s="30">
        <v>2011</v>
      </c>
      <c r="M1489" s="30"/>
    </row>
    <row r="1490" spans="1:13" ht="45" customHeight="1">
      <c r="A1490" s="7" t="s">
        <v>489</v>
      </c>
      <c r="B1490" s="31" t="s">
        <v>1230</v>
      </c>
      <c r="C1490" s="31"/>
      <c r="D1490" s="32">
        <f t="shared" si="24"/>
        <v>1</v>
      </c>
      <c r="E1490" s="32"/>
      <c r="F1490" s="33" t="s">
        <v>28</v>
      </c>
      <c r="G1490" s="33"/>
      <c r="H1490" s="16">
        <v>42440</v>
      </c>
      <c r="I1490" s="16">
        <v>42440</v>
      </c>
      <c r="J1490" s="18" t="s">
        <v>647</v>
      </c>
      <c r="K1490" s="18"/>
      <c r="L1490" s="30">
        <v>512</v>
      </c>
      <c r="M1490" s="30"/>
    </row>
    <row r="1491" spans="1:13" ht="45" customHeight="1">
      <c r="A1491" s="7" t="s">
        <v>489</v>
      </c>
      <c r="B1491" s="31" t="s">
        <v>1230</v>
      </c>
      <c r="C1491" s="31"/>
      <c r="D1491" s="32">
        <f t="shared" si="24"/>
        <v>1</v>
      </c>
      <c r="E1491" s="32"/>
      <c r="F1491" s="33" t="s">
        <v>28</v>
      </c>
      <c r="G1491" s="33"/>
      <c r="H1491" s="16">
        <v>42440</v>
      </c>
      <c r="I1491" s="16">
        <v>42440</v>
      </c>
      <c r="J1491" s="18" t="s">
        <v>647</v>
      </c>
      <c r="K1491" s="18"/>
      <c r="L1491" s="30">
        <v>213</v>
      </c>
      <c r="M1491" s="30"/>
    </row>
    <row r="1492" spans="1:13" ht="45" customHeight="1">
      <c r="A1492" s="7" t="s">
        <v>489</v>
      </c>
      <c r="B1492" s="31" t="s">
        <v>13</v>
      </c>
      <c r="C1492" s="31"/>
      <c r="D1492" s="32">
        <f t="shared" si="24"/>
        <v>1</v>
      </c>
      <c r="E1492" s="32"/>
      <c r="F1492" s="33" t="s">
        <v>14</v>
      </c>
      <c r="G1492" s="33"/>
      <c r="H1492" s="16">
        <v>42440</v>
      </c>
      <c r="I1492" s="16">
        <v>42440</v>
      </c>
      <c r="J1492" s="18" t="s">
        <v>647</v>
      </c>
      <c r="K1492" s="18"/>
      <c r="L1492" s="30">
        <v>140</v>
      </c>
      <c r="M1492" s="30"/>
    </row>
    <row r="1493" spans="1:13" ht="45" customHeight="1">
      <c r="A1493" s="7" t="s">
        <v>489</v>
      </c>
      <c r="B1493" s="31" t="s">
        <v>1231</v>
      </c>
      <c r="C1493" s="31"/>
      <c r="D1493" s="32">
        <f t="shared" si="24"/>
        <v>1</v>
      </c>
      <c r="E1493" s="32"/>
      <c r="F1493" s="33" t="s">
        <v>28</v>
      </c>
      <c r="G1493" s="33"/>
      <c r="H1493" s="16">
        <v>42451</v>
      </c>
      <c r="I1493" s="16">
        <v>42451</v>
      </c>
      <c r="J1493" s="18" t="s">
        <v>647</v>
      </c>
      <c r="K1493" s="18"/>
      <c r="L1493" s="30">
        <v>568.46</v>
      </c>
      <c r="M1493" s="30"/>
    </row>
    <row r="1494" spans="1:13" ht="45" customHeight="1">
      <c r="A1494" s="7" t="s">
        <v>489</v>
      </c>
      <c r="B1494" s="31" t="s">
        <v>1232</v>
      </c>
      <c r="C1494" s="31"/>
      <c r="D1494" s="32">
        <f t="shared" si="24"/>
        <v>1</v>
      </c>
      <c r="E1494" s="32"/>
      <c r="F1494" s="33" t="s">
        <v>28</v>
      </c>
      <c r="G1494" s="33"/>
      <c r="H1494" s="16">
        <v>42446</v>
      </c>
      <c r="I1494" s="16">
        <v>42446</v>
      </c>
      <c r="J1494" s="18" t="s">
        <v>647</v>
      </c>
      <c r="K1494" s="18"/>
      <c r="L1494" s="30">
        <v>983</v>
      </c>
      <c r="M1494" s="30"/>
    </row>
    <row r="1495" spans="1:13" ht="45" customHeight="1">
      <c r="A1495" s="7" t="s">
        <v>489</v>
      </c>
      <c r="B1495" s="31" t="s">
        <v>1232</v>
      </c>
      <c r="C1495" s="31"/>
      <c r="D1495" s="32">
        <f t="shared" si="24"/>
        <v>1</v>
      </c>
      <c r="E1495" s="32"/>
      <c r="F1495" s="33" t="s">
        <v>28</v>
      </c>
      <c r="G1495" s="33"/>
      <c r="H1495" s="16">
        <v>42446</v>
      </c>
      <c r="I1495" s="16">
        <v>42446</v>
      </c>
      <c r="J1495" s="18" t="s">
        <v>647</v>
      </c>
      <c r="K1495" s="18"/>
      <c r="L1495" s="30">
        <v>784.6</v>
      </c>
      <c r="M1495" s="30"/>
    </row>
    <row r="1496" spans="1:13" ht="45" customHeight="1">
      <c r="A1496" s="7" t="s">
        <v>489</v>
      </c>
      <c r="B1496" s="31" t="s">
        <v>1233</v>
      </c>
      <c r="C1496" s="31"/>
      <c r="D1496" s="32">
        <f t="shared" si="24"/>
        <v>1</v>
      </c>
      <c r="E1496" s="32"/>
      <c r="F1496" s="33" t="s">
        <v>28</v>
      </c>
      <c r="G1496" s="33"/>
      <c r="H1496" s="16">
        <v>42380</v>
      </c>
      <c r="I1496" s="16">
        <v>42380</v>
      </c>
      <c r="J1496" s="18" t="s">
        <v>647</v>
      </c>
      <c r="K1496" s="18"/>
      <c r="L1496" s="30">
        <v>1138</v>
      </c>
      <c r="M1496" s="30"/>
    </row>
    <row r="1497" spans="1:13" ht="45" customHeight="1">
      <c r="A1497" s="7" t="s">
        <v>489</v>
      </c>
      <c r="B1497" s="31" t="s">
        <v>1233</v>
      </c>
      <c r="C1497" s="31"/>
      <c r="D1497" s="32">
        <f t="shared" si="24"/>
        <v>1</v>
      </c>
      <c r="E1497" s="32"/>
      <c r="F1497" s="33" t="s">
        <v>28</v>
      </c>
      <c r="G1497" s="33"/>
      <c r="H1497" s="16">
        <v>42380</v>
      </c>
      <c r="I1497" s="16">
        <v>42380</v>
      </c>
      <c r="J1497" s="18" t="s">
        <v>647</v>
      </c>
      <c r="K1497" s="18"/>
      <c r="L1497" s="30">
        <v>355</v>
      </c>
      <c r="M1497" s="30"/>
    </row>
    <row r="1498" spans="1:13" ht="45" customHeight="1">
      <c r="A1498" s="7" t="s">
        <v>489</v>
      </c>
      <c r="B1498" s="31" t="s">
        <v>331</v>
      </c>
      <c r="C1498" s="31"/>
      <c r="D1498" s="32">
        <f t="shared" si="24"/>
        <v>1</v>
      </c>
      <c r="E1498" s="32"/>
      <c r="F1498" s="33" t="s">
        <v>11</v>
      </c>
      <c r="G1498" s="33"/>
      <c r="H1498" s="16">
        <v>42489</v>
      </c>
      <c r="I1498" s="16">
        <v>42489</v>
      </c>
      <c r="J1498" s="18" t="s">
        <v>647</v>
      </c>
      <c r="K1498" s="18"/>
      <c r="L1498" s="30">
        <v>4949.1400000000003</v>
      </c>
      <c r="M1498" s="30"/>
    </row>
    <row r="1499" spans="1:13" ht="45" customHeight="1">
      <c r="A1499" s="7" t="s">
        <v>489</v>
      </c>
      <c r="B1499" s="31" t="s">
        <v>1234</v>
      </c>
      <c r="C1499" s="31"/>
      <c r="D1499" s="32">
        <f t="shared" si="24"/>
        <v>1</v>
      </c>
      <c r="E1499" s="32"/>
      <c r="F1499" s="33" t="s">
        <v>11</v>
      </c>
      <c r="G1499" s="33"/>
      <c r="H1499" s="16">
        <v>42545</v>
      </c>
      <c r="I1499" s="16">
        <v>42545</v>
      </c>
      <c r="J1499" s="18" t="s">
        <v>647</v>
      </c>
      <c r="K1499" s="18"/>
      <c r="L1499" s="30">
        <v>1440</v>
      </c>
      <c r="M1499" s="30"/>
    </row>
    <row r="1500" spans="1:13" ht="45" customHeight="1">
      <c r="A1500" s="7" t="s">
        <v>489</v>
      </c>
      <c r="B1500" s="31" t="s">
        <v>1234</v>
      </c>
      <c r="C1500" s="31"/>
      <c r="D1500" s="32">
        <f t="shared" si="24"/>
        <v>1</v>
      </c>
      <c r="E1500" s="32"/>
      <c r="F1500" s="33" t="s">
        <v>11</v>
      </c>
      <c r="G1500" s="33"/>
      <c r="H1500" s="16">
        <v>42545</v>
      </c>
      <c r="I1500" s="16">
        <v>42545</v>
      </c>
      <c r="J1500" s="18" t="s">
        <v>647</v>
      </c>
      <c r="K1500" s="18"/>
      <c r="L1500" s="30">
        <v>128</v>
      </c>
      <c r="M1500" s="30"/>
    </row>
    <row r="1501" spans="1:13" ht="45" customHeight="1">
      <c r="A1501" s="7" t="s">
        <v>489</v>
      </c>
      <c r="B1501" s="31" t="s">
        <v>13</v>
      </c>
      <c r="C1501" s="31"/>
      <c r="D1501" s="32">
        <f t="shared" si="24"/>
        <v>1</v>
      </c>
      <c r="E1501" s="32"/>
      <c r="F1501" s="33" t="s">
        <v>14</v>
      </c>
      <c r="G1501" s="33"/>
      <c r="H1501" s="16">
        <v>42545</v>
      </c>
      <c r="I1501" s="16">
        <v>42545</v>
      </c>
      <c r="J1501" s="18" t="s">
        <v>647</v>
      </c>
      <c r="K1501" s="18"/>
      <c r="L1501" s="30">
        <v>120</v>
      </c>
      <c r="M1501" s="30"/>
    </row>
    <row r="1502" spans="1:13" ht="45" customHeight="1">
      <c r="A1502" s="7" t="s">
        <v>493</v>
      </c>
      <c r="B1502" s="31" t="s">
        <v>333</v>
      </c>
      <c r="C1502" s="31"/>
      <c r="D1502" s="32">
        <f t="shared" si="24"/>
        <v>1</v>
      </c>
      <c r="E1502" s="32"/>
      <c r="F1502" s="33" t="s">
        <v>11</v>
      </c>
      <c r="G1502" s="33"/>
      <c r="H1502" s="16">
        <v>42418</v>
      </c>
      <c r="I1502" s="16">
        <v>42418</v>
      </c>
      <c r="J1502" s="18" t="s">
        <v>647</v>
      </c>
      <c r="K1502" s="18"/>
      <c r="L1502" s="30">
        <v>20834.009999999998</v>
      </c>
      <c r="M1502" s="30"/>
    </row>
    <row r="1503" spans="1:13" ht="45" customHeight="1">
      <c r="A1503" s="7" t="s">
        <v>493</v>
      </c>
      <c r="B1503" s="31" t="s">
        <v>333</v>
      </c>
      <c r="C1503" s="31"/>
      <c r="D1503" s="32">
        <f t="shared" si="24"/>
        <v>1</v>
      </c>
      <c r="E1503" s="32"/>
      <c r="F1503" s="33" t="s">
        <v>11</v>
      </c>
      <c r="G1503" s="33"/>
      <c r="H1503" s="16">
        <v>42389</v>
      </c>
      <c r="I1503" s="16">
        <v>42391</v>
      </c>
      <c r="J1503" s="18" t="s">
        <v>647</v>
      </c>
      <c r="K1503" s="18"/>
      <c r="L1503" s="30">
        <v>5362.33</v>
      </c>
      <c r="M1503" s="30"/>
    </row>
    <row r="1504" spans="1:13" ht="45" customHeight="1">
      <c r="A1504" s="7" t="s">
        <v>493</v>
      </c>
      <c r="B1504" s="31" t="s">
        <v>1235</v>
      </c>
      <c r="C1504" s="31"/>
      <c r="D1504" s="32">
        <f t="shared" si="24"/>
        <v>1</v>
      </c>
      <c r="E1504" s="32"/>
      <c r="F1504" s="33" t="s">
        <v>61</v>
      </c>
      <c r="G1504" s="33"/>
      <c r="H1504" s="16">
        <v>42416</v>
      </c>
      <c r="I1504" s="16">
        <v>42418</v>
      </c>
      <c r="J1504" s="18" t="s">
        <v>647</v>
      </c>
      <c r="K1504" s="18"/>
      <c r="L1504" s="30">
        <v>5362.33</v>
      </c>
      <c r="M1504" s="30"/>
    </row>
    <row r="1505" spans="1:13" ht="45" customHeight="1">
      <c r="A1505" s="7" t="s">
        <v>493</v>
      </c>
      <c r="B1505" s="31" t="s">
        <v>1235</v>
      </c>
      <c r="C1505" s="31"/>
      <c r="D1505" s="32">
        <f t="shared" si="24"/>
        <v>1</v>
      </c>
      <c r="E1505" s="32"/>
      <c r="F1505" s="33" t="s">
        <v>61</v>
      </c>
      <c r="G1505" s="33"/>
      <c r="H1505" s="16">
        <v>42417</v>
      </c>
      <c r="I1505" s="16">
        <v>42418</v>
      </c>
      <c r="J1505" s="18" t="s">
        <v>647</v>
      </c>
      <c r="K1505" s="18"/>
      <c r="L1505" s="30">
        <v>5362.33</v>
      </c>
      <c r="M1505" s="30"/>
    </row>
    <row r="1506" spans="1:13" ht="45" customHeight="1">
      <c r="A1506" s="7" t="s">
        <v>493</v>
      </c>
      <c r="B1506" s="31" t="s">
        <v>333</v>
      </c>
      <c r="C1506" s="31"/>
      <c r="D1506" s="32">
        <f t="shared" si="24"/>
        <v>1</v>
      </c>
      <c r="E1506" s="32"/>
      <c r="F1506" s="33" t="s">
        <v>11</v>
      </c>
      <c r="G1506" s="33"/>
      <c r="H1506" s="16">
        <v>42389</v>
      </c>
      <c r="I1506" s="16">
        <v>42391</v>
      </c>
      <c r="J1506" s="18" t="s">
        <v>647</v>
      </c>
      <c r="K1506" s="18"/>
      <c r="L1506" s="30">
        <v>13512</v>
      </c>
      <c r="M1506" s="30"/>
    </row>
    <row r="1507" spans="1:13" ht="45" customHeight="1">
      <c r="A1507" s="7" t="s">
        <v>493</v>
      </c>
      <c r="B1507" s="31" t="s">
        <v>1059</v>
      </c>
      <c r="C1507" s="31"/>
      <c r="D1507" s="32">
        <f t="shared" si="24"/>
        <v>1</v>
      </c>
      <c r="E1507" s="32"/>
      <c r="F1507" s="33" t="s">
        <v>11</v>
      </c>
      <c r="G1507" s="33"/>
      <c r="H1507" s="16">
        <v>42423</v>
      </c>
      <c r="I1507" s="16">
        <v>42425</v>
      </c>
      <c r="J1507" s="18" t="s">
        <v>647</v>
      </c>
      <c r="K1507" s="18"/>
      <c r="L1507" s="30">
        <v>5154</v>
      </c>
      <c r="M1507" s="30"/>
    </row>
    <row r="1508" spans="1:13" ht="45" customHeight="1">
      <c r="A1508" s="7" t="s">
        <v>493</v>
      </c>
      <c r="B1508" s="31" t="s">
        <v>1059</v>
      </c>
      <c r="C1508" s="31"/>
      <c r="D1508" s="32">
        <f t="shared" si="24"/>
        <v>1</v>
      </c>
      <c r="E1508" s="32"/>
      <c r="F1508" s="33" t="s">
        <v>11</v>
      </c>
      <c r="G1508" s="33"/>
      <c r="H1508" s="16">
        <v>42423</v>
      </c>
      <c r="I1508" s="16">
        <v>42425</v>
      </c>
      <c r="J1508" s="18" t="s">
        <v>647</v>
      </c>
      <c r="K1508" s="18"/>
      <c r="L1508" s="30">
        <v>3360</v>
      </c>
      <c r="M1508" s="30"/>
    </row>
    <row r="1509" spans="1:13" ht="45" customHeight="1">
      <c r="A1509" s="7" t="s">
        <v>493</v>
      </c>
      <c r="B1509" s="31" t="s">
        <v>331</v>
      </c>
      <c r="C1509" s="31"/>
      <c r="D1509" s="32">
        <f t="shared" si="24"/>
        <v>1</v>
      </c>
      <c r="E1509" s="32"/>
      <c r="F1509" s="33" t="s">
        <v>11</v>
      </c>
      <c r="G1509" s="33"/>
      <c r="H1509" s="16">
        <v>42473</v>
      </c>
      <c r="I1509" s="16">
        <v>42518</v>
      </c>
      <c r="J1509" s="18" t="s">
        <v>647</v>
      </c>
      <c r="K1509" s="18"/>
      <c r="L1509" s="30">
        <v>39149.269999999997</v>
      </c>
      <c r="M1509" s="30"/>
    </row>
    <row r="1510" spans="1:13" ht="45" customHeight="1">
      <c r="A1510" s="7" t="s">
        <v>493</v>
      </c>
      <c r="B1510" s="31" t="s">
        <v>39</v>
      </c>
      <c r="C1510" s="31"/>
      <c r="D1510" s="32">
        <f t="shared" si="24"/>
        <v>1</v>
      </c>
      <c r="E1510" s="32"/>
      <c r="F1510" s="33" t="s">
        <v>11</v>
      </c>
      <c r="G1510" s="33"/>
      <c r="H1510" s="16">
        <v>42592</v>
      </c>
      <c r="I1510" s="16">
        <v>42609</v>
      </c>
      <c r="J1510" s="18" t="s">
        <v>647</v>
      </c>
      <c r="K1510" s="18"/>
      <c r="L1510" s="30">
        <v>13743.8</v>
      </c>
      <c r="M1510" s="30"/>
    </row>
    <row r="1511" spans="1:13" ht="45" customHeight="1">
      <c r="A1511" s="7" t="s">
        <v>493</v>
      </c>
      <c r="B1511" s="31" t="s">
        <v>39</v>
      </c>
      <c r="C1511" s="31"/>
      <c r="D1511" s="32">
        <f t="shared" si="24"/>
        <v>1</v>
      </c>
      <c r="E1511" s="32"/>
      <c r="F1511" s="33" t="s">
        <v>11</v>
      </c>
      <c r="G1511" s="33"/>
      <c r="H1511" s="16">
        <v>42605</v>
      </c>
      <c r="I1511" s="16">
        <v>42609</v>
      </c>
      <c r="J1511" s="18" t="s">
        <v>647</v>
      </c>
      <c r="K1511" s="18"/>
      <c r="L1511" s="30">
        <v>30876.01</v>
      </c>
      <c r="M1511" s="30"/>
    </row>
    <row r="1512" spans="1:13" ht="45" customHeight="1">
      <c r="A1512" s="7" t="s">
        <v>493</v>
      </c>
      <c r="B1512" s="31" t="s">
        <v>1236</v>
      </c>
      <c r="C1512" s="31"/>
      <c r="D1512" s="32">
        <f t="shared" si="24"/>
        <v>1</v>
      </c>
      <c r="E1512" s="32"/>
      <c r="F1512" s="33" t="s">
        <v>11</v>
      </c>
      <c r="G1512" s="33"/>
      <c r="H1512" s="16">
        <v>42625</v>
      </c>
      <c r="I1512" s="16">
        <v>42625</v>
      </c>
      <c r="J1512" s="18" t="s">
        <v>647</v>
      </c>
      <c r="K1512" s="18"/>
      <c r="L1512" s="30">
        <v>14048.25</v>
      </c>
      <c r="M1512" s="30"/>
    </row>
    <row r="1513" spans="1:13" ht="45" customHeight="1">
      <c r="A1513" s="7" t="s">
        <v>493</v>
      </c>
      <c r="B1513" s="31" t="s">
        <v>1237</v>
      </c>
      <c r="C1513" s="31"/>
      <c r="D1513" s="32">
        <f t="shared" si="24"/>
        <v>1</v>
      </c>
      <c r="E1513" s="32"/>
      <c r="F1513" s="33" t="s">
        <v>11</v>
      </c>
      <c r="G1513" s="33"/>
      <c r="H1513" s="16">
        <v>42625</v>
      </c>
      <c r="I1513" s="16">
        <v>42628</v>
      </c>
      <c r="J1513" s="18" t="s">
        <v>647</v>
      </c>
      <c r="K1513" s="18"/>
      <c r="L1513" s="30">
        <v>14048.25</v>
      </c>
      <c r="M1513" s="30"/>
    </row>
    <row r="1514" spans="1:13" ht="45" customHeight="1">
      <c r="A1514" s="7" t="s">
        <v>493</v>
      </c>
      <c r="B1514" s="31" t="s">
        <v>1238</v>
      </c>
      <c r="C1514" s="31"/>
      <c r="D1514" s="32">
        <f t="shared" si="24"/>
        <v>1</v>
      </c>
      <c r="E1514" s="32"/>
      <c r="F1514" s="33" t="s">
        <v>11</v>
      </c>
      <c r="G1514" s="33"/>
      <c r="H1514" s="16">
        <v>42626</v>
      </c>
      <c r="I1514" s="16">
        <v>42627</v>
      </c>
      <c r="J1514" s="18" t="s">
        <v>647</v>
      </c>
      <c r="K1514" s="18"/>
      <c r="L1514" s="30">
        <v>14048.25</v>
      </c>
      <c r="M1514" s="30"/>
    </row>
    <row r="1515" spans="1:13" ht="45" customHeight="1">
      <c r="A1515" s="7" t="s">
        <v>493</v>
      </c>
      <c r="B1515" s="31" t="s">
        <v>39</v>
      </c>
      <c r="C1515" s="31"/>
      <c r="D1515" s="32">
        <f t="shared" si="24"/>
        <v>1</v>
      </c>
      <c r="E1515" s="32"/>
      <c r="F1515" s="33" t="s">
        <v>11</v>
      </c>
      <c r="G1515" s="33"/>
      <c r="H1515" s="16">
        <v>42646</v>
      </c>
      <c r="I1515" s="16">
        <v>42648</v>
      </c>
      <c r="J1515" s="18" t="s">
        <v>647</v>
      </c>
      <c r="K1515" s="18"/>
      <c r="L1515" s="30">
        <v>14048.25</v>
      </c>
      <c r="M1515" s="30"/>
    </row>
    <row r="1516" spans="1:13" ht="45" customHeight="1">
      <c r="A1516" s="7" t="s">
        <v>493</v>
      </c>
      <c r="B1516" s="31" t="str">
        <f t="shared" ref="B1516:B1528" si="25">+A1516</f>
        <v>Presidencia Municipal</v>
      </c>
      <c r="C1516" s="31"/>
      <c r="D1516" s="32">
        <f t="shared" si="24"/>
        <v>1</v>
      </c>
      <c r="E1516" s="32"/>
      <c r="F1516" s="33" t="s">
        <v>11</v>
      </c>
      <c r="G1516" s="33"/>
      <c r="H1516" s="16">
        <v>42649</v>
      </c>
      <c r="I1516" s="16">
        <v>42648</v>
      </c>
      <c r="J1516" s="18" t="s">
        <v>647</v>
      </c>
      <c r="K1516" s="18"/>
      <c r="L1516" s="30">
        <v>8901.33</v>
      </c>
      <c r="M1516" s="30"/>
    </row>
    <row r="1517" spans="1:13" ht="45" customHeight="1">
      <c r="A1517" s="7" t="s">
        <v>493</v>
      </c>
      <c r="B1517" s="31" t="str">
        <f t="shared" si="25"/>
        <v>Presidencia Municipal</v>
      </c>
      <c r="C1517" s="31"/>
      <c r="D1517" s="32">
        <f t="shared" si="24"/>
        <v>1</v>
      </c>
      <c r="E1517" s="32"/>
      <c r="F1517" s="33" t="s">
        <v>11</v>
      </c>
      <c r="G1517" s="33"/>
      <c r="H1517" s="16">
        <v>42661</v>
      </c>
      <c r="I1517" s="16">
        <v>42662</v>
      </c>
      <c r="J1517" s="18" t="s">
        <v>647</v>
      </c>
      <c r="K1517" s="18"/>
      <c r="L1517" s="30">
        <v>8901.33</v>
      </c>
      <c r="M1517" s="30"/>
    </row>
    <row r="1518" spans="1:13" ht="45" customHeight="1">
      <c r="A1518" s="7" t="s">
        <v>493</v>
      </c>
      <c r="B1518" s="31" t="str">
        <f t="shared" si="25"/>
        <v>Presidencia Municipal</v>
      </c>
      <c r="C1518" s="31"/>
      <c r="D1518" s="32">
        <f t="shared" si="24"/>
        <v>1</v>
      </c>
      <c r="E1518" s="32"/>
      <c r="F1518" s="33" t="s">
        <v>11</v>
      </c>
      <c r="G1518" s="33"/>
      <c r="H1518" s="16">
        <v>43033</v>
      </c>
      <c r="I1518" s="16">
        <v>43036</v>
      </c>
      <c r="J1518" s="18" t="s">
        <v>647</v>
      </c>
      <c r="K1518" s="18"/>
      <c r="L1518" s="30">
        <v>8901.33</v>
      </c>
      <c r="M1518" s="30"/>
    </row>
    <row r="1519" spans="1:13" ht="45" customHeight="1">
      <c r="A1519" s="7" t="s">
        <v>493</v>
      </c>
      <c r="B1519" s="31" t="str">
        <f t="shared" si="25"/>
        <v>Presidencia Municipal</v>
      </c>
      <c r="C1519" s="31"/>
      <c r="D1519" s="32">
        <f t="shared" si="24"/>
        <v>1</v>
      </c>
      <c r="E1519" s="32"/>
      <c r="F1519" s="33" t="s">
        <v>11</v>
      </c>
      <c r="G1519" s="33"/>
      <c r="H1519" s="16">
        <v>42684</v>
      </c>
      <c r="I1519" s="16">
        <v>42685</v>
      </c>
      <c r="J1519" s="18" t="s">
        <v>647</v>
      </c>
      <c r="K1519" s="18"/>
      <c r="L1519" s="30">
        <v>9866.33</v>
      </c>
      <c r="M1519" s="30"/>
    </row>
    <row r="1520" spans="1:13" ht="45" customHeight="1">
      <c r="A1520" s="7" t="s">
        <v>493</v>
      </c>
      <c r="B1520" s="31" t="str">
        <f t="shared" si="25"/>
        <v>Presidencia Municipal</v>
      </c>
      <c r="C1520" s="31"/>
      <c r="D1520" s="32">
        <f t="shared" si="24"/>
        <v>1</v>
      </c>
      <c r="E1520" s="32"/>
      <c r="F1520" s="33" t="s">
        <v>11</v>
      </c>
      <c r="G1520" s="33"/>
      <c r="H1520" s="16">
        <v>42684</v>
      </c>
      <c r="I1520" s="16">
        <v>42685</v>
      </c>
      <c r="J1520" s="18" t="s">
        <v>647</v>
      </c>
      <c r="K1520" s="18"/>
      <c r="L1520" s="30">
        <v>9866.33</v>
      </c>
      <c r="M1520" s="30"/>
    </row>
    <row r="1521" spans="1:13" ht="45" customHeight="1">
      <c r="A1521" s="7" t="s">
        <v>493</v>
      </c>
      <c r="B1521" s="31" t="str">
        <f t="shared" si="25"/>
        <v>Presidencia Municipal</v>
      </c>
      <c r="C1521" s="31"/>
      <c r="D1521" s="32">
        <f t="shared" si="24"/>
        <v>1</v>
      </c>
      <c r="E1521" s="32"/>
      <c r="F1521" s="33" t="s">
        <v>11</v>
      </c>
      <c r="G1521" s="33"/>
      <c r="H1521" s="16">
        <v>42688</v>
      </c>
      <c r="I1521" s="16">
        <v>42688</v>
      </c>
      <c r="J1521" s="18" t="s">
        <v>647</v>
      </c>
      <c r="K1521" s="18"/>
      <c r="L1521" s="30">
        <v>9866.33</v>
      </c>
      <c r="M1521" s="30"/>
    </row>
    <row r="1522" spans="1:13" ht="45" customHeight="1">
      <c r="A1522" s="7" t="s">
        <v>493</v>
      </c>
      <c r="B1522" s="31" t="str">
        <f t="shared" si="25"/>
        <v>Presidencia Municipal</v>
      </c>
      <c r="C1522" s="31"/>
      <c r="D1522" s="32">
        <f t="shared" si="24"/>
        <v>1</v>
      </c>
      <c r="E1522" s="32"/>
      <c r="F1522" s="33" t="s">
        <v>11</v>
      </c>
      <c r="G1522" s="33"/>
      <c r="H1522" s="16">
        <v>42696</v>
      </c>
      <c r="I1522" s="16">
        <v>42696</v>
      </c>
      <c r="J1522" s="18" t="s">
        <v>647</v>
      </c>
      <c r="K1522" s="18"/>
      <c r="L1522" s="30">
        <v>9866.33</v>
      </c>
      <c r="M1522" s="30"/>
    </row>
    <row r="1523" spans="1:13" ht="45" customHeight="1">
      <c r="A1523" s="7" t="s">
        <v>493</v>
      </c>
      <c r="B1523" s="31" t="str">
        <f t="shared" si="25"/>
        <v>Presidencia Municipal</v>
      </c>
      <c r="C1523" s="31"/>
      <c r="D1523" s="32">
        <f t="shared" si="24"/>
        <v>1</v>
      </c>
      <c r="E1523" s="32"/>
      <c r="F1523" s="33" t="s">
        <v>11</v>
      </c>
      <c r="G1523" s="33"/>
      <c r="H1523" s="16">
        <v>42691</v>
      </c>
      <c r="I1523" s="16">
        <v>42691</v>
      </c>
      <c r="J1523" s="18" t="s">
        <v>647</v>
      </c>
      <c r="K1523" s="18"/>
      <c r="L1523" s="30">
        <v>9866.33</v>
      </c>
      <c r="M1523" s="30"/>
    </row>
    <row r="1524" spans="1:13" ht="45" customHeight="1">
      <c r="A1524" s="7" t="s">
        <v>493</v>
      </c>
      <c r="B1524" s="31" t="str">
        <f t="shared" si="25"/>
        <v>Presidencia Municipal</v>
      </c>
      <c r="C1524" s="31"/>
      <c r="D1524" s="32">
        <f t="shared" si="24"/>
        <v>1</v>
      </c>
      <c r="E1524" s="32"/>
      <c r="F1524" s="33" t="s">
        <v>11</v>
      </c>
      <c r="G1524" s="33"/>
      <c r="H1524" s="16">
        <v>42701</v>
      </c>
      <c r="I1524" s="16">
        <v>42701</v>
      </c>
      <c r="J1524" s="18" t="s">
        <v>647</v>
      </c>
      <c r="K1524" s="18"/>
      <c r="L1524" s="30">
        <v>9866.33</v>
      </c>
      <c r="M1524" s="30"/>
    </row>
    <row r="1525" spans="1:13" ht="45" customHeight="1">
      <c r="A1525" s="7" t="s">
        <v>493</v>
      </c>
      <c r="B1525" s="31" t="str">
        <f t="shared" si="25"/>
        <v>Presidencia Municipal</v>
      </c>
      <c r="C1525" s="31"/>
      <c r="D1525" s="32">
        <f t="shared" si="24"/>
        <v>1</v>
      </c>
      <c r="E1525" s="32"/>
      <c r="F1525" s="33" t="s">
        <v>11</v>
      </c>
      <c r="G1525" s="33"/>
      <c r="H1525" s="16">
        <v>42684</v>
      </c>
      <c r="I1525" s="16">
        <v>42685</v>
      </c>
      <c r="J1525" s="18" t="s">
        <v>647</v>
      </c>
      <c r="K1525" s="18"/>
      <c r="L1525" s="30">
        <v>8926.5</v>
      </c>
      <c r="M1525" s="30"/>
    </row>
    <row r="1526" spans="1:13" ht="45" customHeight="1">
      <c r="A1526" s="7" t="s">
        <v>493</v>
      </c>
      <c r="B1526" s="31" t="str">
        <f t="shared" si="25"/>
        <v>Presidencia Municipal</v>
      </c>
      <c r="C1526" s="31"/>
      <c r="D1526" s="32">
        <f t="shared" si="24"/>
        <v>1</v>
      </c>
      <c r="E1526" s="32"/>
      <c r="F1526" s="33" t="s">
        <v>11</v>
      </c>
      <c r="G1526" s="33"/>
      <c r="H1526" s="16">
        <v>42485</v>
      </c>
      <c r="I1526" s="16">
        <v>42486</v>
      </c>
      <c r="J1526" s="18" t="s">
        <v>647</v>
      </c>
      <c r="K1526" s="18"/>
      <c r="L1526" s="30">
        <v>8926.5</v>
      </c>
      <c r="M1526" s="30"/>
    </row>
    <row r="1527" spans="1:13" ht="45" customHeight="1">
      <c r="A1527" s="7" t="s">
        <v>493</v>
      </c>
      <c r="B1527" s="31" t="str">
        <f t="shared" si="25"/>
        <v>Presidencia Municipal</v>
      </c>
      <c r="C1527" s="31"/>
      <c r="D1527" s="32">
        <f t="shared" si="24"/>
        <v>1</v>
      </c>
      <c r="E1527" s="32"/>
      <c r="F1527" s="33" t="s">
        <v>11</v>
      </c>
      <c r="G1527" s="33"/>
      <c r="H1527" s="16">
        <v>42480</v>
      </c>
      <c r="I1527" s="16">
        <v>42480</v>
      </c>
      <c r="J1527" s="18" t="s">
        <v>647</v>
      </c>
      <c r="K1527" s="18"/>
      <c r="L1527" s="30">
        <v>8926.5</v>
      </c>
      <c r="M1527" s="30"/>
    </row>
    <row r="1528" spans="1:13" ht="45" customHeight="1">
      <c r="A1528" s="7" t="s">
        <v>493</v>
      </c>
      <c r="B1528" s="31" t="str">
        <f t="shared" si="25"/>
        <v>Presidencia Municipal</v>
      </c>
      <c r="C1528" s="31"/>
      <c r="D1528" s="32">
        <f t="shared" si="24"/>
        <v>1</v>
      </c>
      <c r="E1528" s="32"/>
      <c r="F1528" s="33" t="s">
        <v>11</v>
      </c>
      <c r="G1528" s="33"/>
      <c r="H1528" s="16">
        <v>42482</v>
      </c>
      <c r="I1528" s="16">
        <v>42482</v>
      </c>
      <c r="J1528" s="18" t="s">
        <v>647</v>
      </c>
      <c r="K1528" s="18"/>
      <c r="L1528" s="30">
        <v>8926.5</v>
      </c>
      <c r="M1528" s="30"/>
    </row>
    <row r="1529" spans="1:13" ht="45" customHeight="1">
      <c r="A1529" s="7" t="s">
        <v>515</v>
      </c>
      <c r="B1529" s="31" t="s">
        <v>1239</v>
      </c>
      <c r="C1529" s="31"/>
      <c r="D1529" s="32">
        <f t="shared" si="24"/>
        <v>1</v>
      </c>
      <c r="E1529" s="32"/>
      <c r="F1529" s="33" t="s">
        <v>11</v>
      </c>
      <c r="G1529" s="33"/>
      <c r="H1529" s="16">
        <v>42404</v>
      </c>
      <c r="I1529" s="16">
        <v>42404</v>
      </c>
      <c r="J1529" s="18" t="s">
        <v>647</v>
      </c>
      <c r="K1529" s="18"/>
      <c r="L1529" s="30">
        <v>6787.84</v>
      </c>
      <c r="M1529" s="30"/>
    </row>
    <row r="1530" spans="1:13" ht="45" customHeight="1">
      <c r="A1530" s="7" t="s">
        <v>515</v>
      </c>
      <c r="B1530" s="31" t="s">
        <v>1239</v>
      </c>
      <c r="C1530" s="31"/>
      <c r="D1530" s="32">
        <f t="shared" si="24"/>
        <v>1</v>
      </c>
      <c r="E1530" s="32"/>
      <c r="F1530" s="33" t="s">
        <v>11</v>
      </c>
      <c r="G1530" s="33"/>
      <c r="H1530" s="16">
        <v>42403</v>
      </c>
      <c r="I1530" s="16">
        <v>42403</v>
      </c>
      <c r="J1530" s="18" t="s">
        <v>647</v>
      </c>
      <c r="K1530" s="18"/>
      <c r="L1530" s="30">
        <v>1808.79</v>
      </c>
      <c r="M1530" s="30"/>
    </row>
    <row r="1531" spans="1:13" ht="45" customHeight="1">
      <c r="A1531" s="7" t="s">
        <v>515</v>
      </c>
      <c r="B1531" s="31" t="s">
        <v>1240</v>
      </c>
      <c r="C1531" s="31"/>
      <c r="D1531" s="32">
        <f t="shared" si="24"/>
        <v>1</v>
      </c>
      <c r="E1531" s="32"/>
      <c r="F1531" s="33" t="s">
        <v>11</v>
      </c>
      <c r="G1531" s="33"/>
      <c r="H1531" s="16">
        <v>42425</v>
      </c>
      <c r="I1531" s="16">
        <v>42425</v>
      </c>
      <c r="J1531" s="18" t="s">
        <v>647</v>
      </c>
      <c r="K1531" s="18"/>
      <c r="L1531" s="30">
        <v>5154</v>
      </c>
      <c r="M1531" s="30"/>
    </row>
    <row r="1532" spans="1:13" ht="45" customHeight="1">
      <c r="A1532" s="7" t="s">
        <v>515</v>
      </c>
      <c r="B1532" s="31" t="s">
        <v>1241</v>
      </c>
      <c r="C1532" s="31"/>
      <c r="D1532" s="32">
        <f t="shared" si="24"/>
        <v>1</v>
      </c>
      <c r="E1532" s="32"/>
      <c r="F1532" s="33" t="s">
        <v>11</v>
      </c>
      <c r="G1532" s="33"/>
      <c r="H1532" s="16">
        <v>42504</v>
      </c>
      <c r="I1532" s="16">
        <v>42504</v>
      </c>
      <c r="J1532" s="18" t="s">
        <v>647</v>
      </c>
      <c r="K1532" s="18"/>
      <c r="L1532" s="30">
        <v>4717</v>
      </c>
      <c r="M1532" s="30"/>
    </row>
    <row r="1533" spans="1:13" ht="45" customHeight="1">
      <c r="A1533" s="7" t="s">
        <v>515</v>
      </c>
      <c r="B1533" s="31" t="s">
        <v>1241</v>
      </c>
      <c r="C1533" s="31"/>
      <c r="D1533" s="32">
        <f t="shared" si="24"/>
        <v>1</v>
      </c>
      <c r="E1533" s="32"/>
      <c r="F1533" s="33" t="s">
        <v>11</v>
      </c>
      <c r="G1533" s="33"/>
      <c r="H1533" s="16">
        <v>42504</v>
      </c>
      <c r="I1533" s="16">
        <v>42504</v>
      </c>
      <c r="J1533" s="18" t="s">
        <v>647</v>
      </c>
      <c r="K1533" s="18"/>
      <c r="L1533" s="30">
        <v>2920.94</v>
      </c>
      <c r="M1533" s="30"/>
    </row>
    <row r="1534" spans="1:13" ht="45" customHeight="1">
      <c r="A1534" s="7" t="s">
        <v>515</v>
      </c>
      <c r="B1534" s="31" t="s">
        <v>1242</v>
      </c>
      <c r="C1534" s="31"/>
      <c r="D1534" s="32">
        <f t="shared" si="24"/>
        <v>1</v>
      </c>
      <c r="E1534" s="32"/>
      <c r="F1534" s="33" t="s">
        <v>28</v>
      </c>
      <c r="G1534" s="33"/>
      <c r="H1534" s="16">
        <v>42552</v>
      </c>
      <c r="I1534" s="16">
        <v>42552</v>
      </c>
      <c r="J1534" s="18" t="s">
        <v>647</v>
      </c>
      <c r="K1534" s="18"/>
      <c r="L1534" s="30">
        <v>264</v>
      </c>
      <c r="M1534" s="30"/>
    </row>
    <row r="1535" spans="1:13" ht="45" customHeight="1">
      <c r="A1535" s="7" t="s">
        <v>515</v>
      </c>
      <c r="B1535" s="31" t="s">
        <v>1243</v>
      </c>
      <c r="C1535" s="31"/>
      <c r="D1535" s="32">
        <f t="shared" si="24"/>
        <v>1</v>
      </c>
      <c r="E1535" s="32"/>
      <c r="F1535" s="33" t="s">
        <v>11</v>
      </c>
      <c r="G1535" s="33"/>
      <c r="H1535" s="16">
        <v>42598</v>
      </c>
      <c r="I1535" s="16">
        <v>42598</v>
      </c>
      <c r="J1535" s="18" t="s">
        <v>647</v>
      </c>
      <c r="K1535" s="18"/>
      <c r="L1535" s="30">
        <v>1907.9</v>
      </c>
      <c r="M1535" s="30"/>
    </row>
    <row r="1536" spans="1:13" ht="45" customHeight="1">
      <c r="A1536" s="7" t="s">
        <v>515</v>
      </c>
      <c r="B1536" s="31" t="s">
        <v>1243</v>
      </c>
      <c r="C1536" s="31"/>
      <c r="D1536" s="32">
        <f t="shared" si="24"/>
        <v>1</v>
      </c>
      <c r="E1536" s="32"/>
      <c r="F1536" s="33" t="s">
        <v>11</v>
      </c>
      <c r="G1536" s="33"/>
      <c r="H1536" s="16">
        <v>42598</v>
      </c>
      <c r="I1536" s="16">
        <v>42598</v>
      </c>
      <c r="J1536" s="18" t="s">
        <v>647</v>
      </c>
      <c r="K1536" s="18"/>
      <c r="L1536" s="30">
        <v>1844.5</v>
      </c>
      <c r="M1536" s="30"/>
    </row>
    <row r="1537" spans="1:13" ht="45" customHeight="1">
      <c r="A1537" s="7" t="s">
        <v>515</v>
      </c>
      <c r="B1537" s="31" t="s">
        <v>1244</v>
      </c>
      <c r="C1537" s="31"/>
      <c r="D1537" s="32">
        <f t="shared" si="24"/>
        <v>1</v>
      </c>
      <c r="E1537" s="32"/>
      <c r="F1537" s="33" t="s">
        <v>1245</v>
      </c>
      <c r="G1537" s="33"/>
      <c r="H1537" s="16">
        <v>42506</v>
      </c>
      <c r="I1537" s="16">
        <v>42516</v>
      </c>
      <c r="J1537" s="18" t="s">
        <v>647</v>
      </c>
      <c r="K1537" s="18"/>
      <c r="L1537" s="30">
        <v>2299</v>
      </c>
      <c r="M1537" s="30"/>
    </row>
    <row r="1538" spans="1:13" ht="45" customHeight="1">
      <c r="A1538" s="7" t="s">
        <v>515</v>
      </c>
      <c r="B1538" s="31" t="s">
        <v>1244</v>
      </c>
      <c r="C1538" s="31"/>
      <c r="D1538" s="32">
        <f t="shared" si="24"/>
        <v>1</v>
      </c>
      <c r="E1538" s="32"/>
      <c r="F1538" s="33" t="s">
        <v>1245</v>
      </c>
      <c r="G1538" s="33"/>
      <c r="H1538" s="16">
        <v>42506</v>
      </c>
      <c r="I1538" s="16">
        <v>42516</v>
      </c>
      <c r="J1538" s="18" t="s">
        <v>647</v>
      </c>
      <c r="K1538" s="18"/>
      <c r="L1538" s="30">
        <v>5442.91</v>
      </c>
      <c r="M1538" s="30"/>
    </row>
    <row r="1539" spans="1:13" ht="45" customHeight="1">
      <c r="A1539" s="7" t="s">
        <v>515</v>
      </c>
      <c r="B1539" s="31" t="s">
        <v>13</v>
      </c>
      <c r="C1539" s="31"/>
      <c r="D1539" s="32">
        <f t="shared" si="24"/>
        <v>1</v>
      </c>
      <c r="E1539" s="32"/>
      <c r="F1539" s="33" t="s">
        <v>14</v>
      </c>
      <c r="G1539" s="33"/>
      <c r="H1539" s="16">
        <v>42506</v>
      </c>
      <c r="I1539" s="16">
        <v>42506</v>
      </c>
      <c r="J1539" s="18" t="s">
        <v>647</v>
      </c>
      <c r="K1539" s="18"/>
      <c r="L1539" s="30">
        <v>2699.01</v>
      </c>
      <c r="M1539" s="30"/>
    </row>
    <row r="1540" spans="1:13" ht="45" customHeight="1">
      <c r="A1540" s="7" t="s">
        <v>515</v>
      </c>
      <c r="B1540" s="31" t="s">
        <v>1246</v>
      </c>
      <c r="C1540" s="31"/>
      <c r="D1540" s="32">
        <f t="shared" si="24"/>
        <v>1</v>
      </c>
      <c r="E1540" s="32"/>
      <c r="F1540" s="33" t="s">
        <v>11</v>
      </c>
      <c r="G1540" s="33"/>
      <c r="H1540" s="16">
        <v>42598</v>
      </c>
      <c r="I1540" s="16">
        <v>42539</v>
      </c>
      <c r="J1540" s="18" t="s">
        <v>647</v>
      </c>
      <c r="K1540" s="18"/>
      <c r="L1540" s="30">
        <v>4484</v>
      </c>
      <c r="M1540" s="30"/>
    </row>
    <row r="1541" spans="1:13" ht="45" customHeight="1">
      <c r="A1541" s="7" t="s">
        <v>515</v>
      </c>
      <c r="B1541" s="31" t="s">
        <v>1246</v>
      </c>
      <c r="C1541" s="31"/>
      <c r="D1541" s="32">
        <f t="shared" si="24"/>
        <v>1</v>
      </c>
      <c r="E1541" s="32"/>
      <c r="F1541" s="33" t="s">
        <v>11</v>
      </c>
      <c r="G1541" s="33"/>
      <c r="H1541" s="16">
        <v>42598</v>
      </c>
      <c r="I1541" s="16">
        <v>42539</v>
      </c>
      <c r="J1541" s="18" t="s">
        <v>647</v>
      </c>
      <c r="K1541" s="18"/>
      <c r="L1541" s="30">
        <v>5062</v>
      </c>
      <c r="M1541" s="30"/>
    </row>
    <row r="1542" spans="1:13" ht="45" customHeight="1">
      <c r="A1542" s="7" t="s">
        <v>515</v>
      </c>
      <c r="B1542" s="31" t="e">
        <f>+#REF!</f>
        <v>#REF!</v>
      </c>
      <c r="C1542" s="31"/>
      <c r="D1542" s="32">
        <f t="shared" si="24"/>
        <v>1</v>
      </c>
      <c r="E1542" s="32"/>
      <c r="F1542" s="33" t="s">
        <v>1247</v>
      </c>
      <c r="G1542" s="33"/>
      <c r="H1542" s="16">
        <v>42708</v>
      </c>
      <c r="I1542" s="16">
        <v>42709</v>
      </c>
      <c r="J1542" s="18" t="s">
        <v>647</v>
      </c>
      <c r="K1542" s="18"/>
      <c r="L1542" s="30">
        <v>3604</v>
      </c>
      <c r="M1542" s="30"/>
    </row>
    <row r="1543" spans="1:13" ht="45" customHeight="1">
      <c r="A1543" s="7" t="s">
        <v>515</v>
      </c>
      <c r="B1543" s="31" t="s">
        <v>1248</v>
      </c>
      <c r="C1543" s="31"/>
      <c r="D1543" s="32">
        <f t="shared" si="24"/>
        <v>1</v>
      </c>
      <c r="E1543" s="32"/>
      <c r="F1543" s="33" t="s">
        <v>11</v>
      </c>
      <c r="G1543" s="33"/>
      <c r="H1543" s="16">
        <v>42683</v>
      </c>
      <c r="I1543" s="16">
        <v>42683</v>
      </c>
      <c r="J1543" s="18" t="s">
        <v>647</v>
      </c>
      <c r="K1543" s="18"/>
      <c r="L1543" s="30">
        <v>1330</v>
      </c>
      <c r="M1543" s="30"/>
    </row>
    <row r="1544" spans="1:13" ht="45" customHeight="1">
      <c r="A1544" s="7" t="s">
        <v>515</v>
      </c>
      <c r="B1544" s="31" t="s">
        <v>1248</v>
      </c>
      <c r="C1544" s="31"/>
      <c r="D1544" s="32">
        <f t="shared" si="24"/>
        <v>1</v>
      </c>
      <c r="E1544" s="32"/>
      <c r="F1544" s="33" t="s">
        <v>11</v>
      </c>
      <c r="G1544" s="33"/>
      <c r="H1544" s="16">
        <v>42683</v>
      </c>
      <c r="I1544" s="16">
        <v>42683</v>
      </c>
      <c r="J1544" s="18" t="s">
        <v>647</v>
      </c>
      <c r="K1544" s="18"/>
      <c r="L1544" s="30">
        <v>119</v>
      </c>
      <c r="M1544" s="30"/>
    </row>
    <row r="1545" spans="1:13" ht="45" customHeight="1">
      <c r="A1545" s="7" t="s">
        <v>527</v>
      </c>
      <c r="B1545" s="31" t="s">
        <v>1249</v>
      </c>
      <c r="C1545" s="31"/>
      <c r="D1545" s="32">
        <f t="shared" si="24"/>
        <v>1</v>
      </c>
      <c r="E1545" s="32"/>
      <c r="F1545" s="33" t="s">
        <v>28</v>
      </c>
      <c r="G1545" s="33"/>
      <c r="H1545" s="16">
        <v>42383</v>
      </c>
      <c r="I1545" s="16">
        <v>42390</v>
      </c>
      <c r="J1545" s="18" t="s">
        <v>647</v>
      </c>
      <c r="K1545" s="18"/>
      <c r="L1545" s="30">
        <v>184</v>
      </c>
      <c r="M1545" s="30"/>
    </row>
    <row r="1546" spans="1:13" ht="45" customHeight="1">
      <c r="A1546" s="7" t="s">
        <v>527</v>
      </c>
      <c r="B1546" s="31" t="s">
        <v>1249</v>
      </c>
      <c r="C1546" s="31"/>
      <c r="D1546" s="32">
        <f t="shared" si="24"/>
        <v>1</v>
      </c>
      <c r="E1546" s="32"/>
      <c r="F1546" s="33" t="s">
        <v>28</v>
      </c>
      <c r="G1546" s="33"/>
      <c r="H1546" s="16">
        <v>42383</v>
      </c>
      <c r="I1546" s="16">
        <v>42390</v>
      </c>
      <c r="J1546" s="18" t="s">
        <v>647</v>
      </c>
      <c r="K1546" s="18"/>
      <c r="L1546" s="30">
        <v>580</v>
      </c>
      <c r="M1546" s="30"/>
    </row>
    <row r="1547" spans="1:13" ht="45" customHeight="1">
      <c r="A1547" s="7" t="s">
        <v>527</v>
      </c>
      <c r="B1547" s="31" t="s">
        <v>1250</v>
      </c>
      <c r="C1547" s="31"/>
      <c r="D1547" s="32">
        <f t="shared" si="24"/>
        <v>1</v>
      </c>
      <c r="E1547" s="32"/>
      <c r="F1547" s="33" t="s">
        <v>28</v>
      </c>
      <c r="G1547" s="33"/>
      <c r="H1547" s="16">
        <v>42411</v>
      </c>
      <c r="I1547" s="16">
        <v>42411</v>
      </c>
      <c r="J1547" s="18" t="s">
        <v>647</v>
      </c>
      <c r="K1547" s="18"/>
      <c r="L1547" s="30">
        <v>188</v>
      </c>
      <c r="M1547" s="30"/>
    </row>
    <row r="1548" spans="1:13" ht="45" customHeight="1">
      <c r="A1548" s="7" t="s">
        <v>527</v>
      </c>
      <c r="B1548" s="31" t="s">
        <v>1250</v>
      </c>
      <c r="C1548" s="31"/>
      <c r="D1548" s="32">
        <f t="shared" si="24"/>
        <v>1</v>
      </c>
      <c r="E1548" s="32"/>
      <c r="F1548" s="33" t="s">
        <v>28</v>
      </c>
      <c r="G1548" s="33"/>
      <c r="H1548" s="16">
        <v>42411</v>
      </c>
      <c r="I1548" s="16">
        <v>42411</v>
      </c>
      <c r="J1548" s="18" t="s">
        <v>647</v>
      </c>
      <c r="K1548" s="18"/>
      <c r="L1548" s="30">
        <v>325.99</v>
      </c>
      <c r="M1548" s="30"/>
    </row>
    <row r="1549" spans="1:13" ht="45" customHeight="1">
      <c r="A1549" s="7" t="s">
        <v>527</v>
      </c>
      <c r="B1549" s="31" t="s">
        <v>1251</v>
      </c>
      <c r="C1549" s="31"/>
      <c r="D1549" s="32">
        <f t="shared" ref="D1549:D1612" si="26">C1549+1</f>
        <v>1</v>
      </c>
      <c r="E1549" s="32"/>
      <c r="F1549" s="33" t="s">
        <v>28</v>
      </c>
      <c r="G1549" s="33"/>
      <c r="H1549" s="16">
        <v>42438</v>
      </c>
      <c r="I1549" s="16">
        <v>42438</v>
      </c>
      <c r="J1549" s="18" t="s">
        <v>647</v>
      </c>
      <c r="K1549" s="18"/>
      <c r="L1549" s="30">
        <v>188</v>
      </c>
      <c r="M1549" s="30"/>
    </row>
    <row r="1550" spans="1:13" ht="45" customHeight="1">
      <c r="A1550" s="7" t="s">
        <v>527</v>
      </c>
      <c r="B1550" s="31" t="s">
        <v>1251</v>
      </c>
      <c r="C1550" s="31"/>
      <c r="D1550" s="32">
        <f t="shared" si="26"/>
        <v>1</v>
      </c>
      <c r="E1550" s="32"/>
      <c r="F1550" s="33" t="s">
        <v>28</v>
      </c>
      <c r="G1550" s="33"/>
      <c r="H1550" s="16">
        <v>42438</v>
      </c>
      <c r="I1550" s="16">
        <v>42438</v>
      </c>
      <c r="J1550" s="18" t="s">
        <v>647</v>
      </c>
      <c r="K1550" s="18"/>
      <c r="L1550" s="30">
        <v>458</v>
      </c>
      <c r="M1550" s="30"/>
    </row>
    <row r="1551" spans="1:13" ht="45" customHeight="1">
      <c r="A1551" s="7" t="s">
        <v>527</v>
      </c>
      <c r="B1551" s="31" t="s">
        <v>1252</v>
      </c>
      <c r="C1551" s="31"/>
      <c r="D1551" s="32">
        <f t="shared" si="26"/>
        <v>1</v>
      </c>
      <c r="E1551" s="32"/>
      <c r="F1551" s="33" t="s">
        <v>28</v>
      </c>
      <c r="G1551" s="33"/>
      <c r="H1551" s="16">
        <v>42432</v>
      </c>
      <c r="I1551" s="16">
        <v>42432</v>
      </c>
      <c r="J1551" s="18" t="s">
        <v>647</v>
      </c>
      <c r="K1551" s="18"/>
      <c r="L1551" s="30">
        <v>401</v>
      </c>
      <c r="M1551" s="30"/>
    </row>
    <row r="1552" spans="1:13" ht="45" customHeight="1">
      <c r="A1552" s="7" t="s">
        <v>527</v>
      </c>
      <c r="B1552" s="31" t="s">
        <v>1253</v>
      </c>
      <c r="C1552" s="31"/>
      <c r="D1552" s="32">
        <f t="shared" si="26"/>
        <v>1</v>
      </c>
      <c r="E1552" s="32"/>
      <c r="F1552" s="33" t="s">
        <v>28</v>
      </c>
      <c r="G1552" s="33"/>
      <c r="H1552" s="16">
        <v>42466</v>
      </c>
      <c r="I1552" s="16">
        <v>42466</v>
      </c>
      <c r="J1552" s="18" t="s">
        <v>647</v>
      </c>
      <c r="K1552" s="18"/>
      <c r="L1552" s="30">
        <v>188</v>
      </c>
      <c r="M1552" s="30"/>
    </row>
    <row r="1553" spans="1:13" ht="45" customHeight="1">
      <c r="A1553" s="7" t="s">
        <v>527</v>
      </c>
      <c r="B1553" s="31" t="s">
        <v>1253</v>
      </c>
      <c r="C1553" s="31"/>
      <c r="D1553" s="32">
        <f t="shared" si="26"/>
        <v>1</v>
      </c>
      <c r="E1553" s="32"/>
      <c r="F1553" s="33" t="s">
        <v>28</v>
      </c>
      <c r="G1553" s="33"/>
      <c r="H1553" s="16">
        <v>42466</v>
      </c>
      <c r="I1553" s="16">
        <v>42466</v>
      </c>
      <c r="J1553" s="18" t="s">
        <v>647</v>
      </c>
      <c r="K1553" s="18"/>
      <c r="L1553" s="30">
        <v>575</v>
      </c>
      <c r="M1553" s="30"/>
    </row>
    <row r="1554" spans="1:13" ht="45" customHeight="1">
      <c r="A1554" s="7" t="s">
        <v>527</v>
      </c>
      <c r="B1554" s="31" t="s">
        <v>1254</v>
      </c>
      <c r="C1554" s="31"/>
      <c r="D1554" s="32">
        <f t="shared" si="26"/>
        <v>1</v>
      </c>
      <c r="E1554" s="32"/>
      <c r="F1554" s="33" t="s">
        <v>28</v>
      </c>
      <c r="G1554" s="33"/>
      <c r="H1554" s="16">
        <v>42507</v>
      </c>
      <c r="I1554" s="16">
        <v>42507</v>
      </c>
      <c r="J1554" s="18" t="s">
        <v>647</v>
      </c>
      <c r="K1554" s="18"/>
      <c r="L1554" s="30">
        <v>188</v>
      </c>
      <c r="M1554" s="30"/>
    </row>
    <row r="1555" spans="1:13" ht="45" customHeight="1">
      <c r="A1555" s="7" t="s">
        <v>527</v>
      </c>
      <c r="B1555" s="31" t="s">
        <v>1255</v>
      </c>
      <c r="C1555" s="31"/>
      <c r="D1555" s="32">
        <f t="shared" si="26"/>
        <v>1</v>
      </c>
      <c r="E1555" s="32"/>
      <c r="F1555" s="33" t="s">
        <v>28</v>
      </c>
      <c r="G1555" s="33"/>
      <c r="H1555" s="16">
        <v>42528</v>
      </c>
      <c r="I1555" s="16">
        <v>42528</v>
      </c>
      <c r="J1555" s="18" t="s">
        <v>647</v>
      </c>
      <c r="K1555" s="18"/>
      <c r="L1555" s="30">
        <v>227</v>
      </c>
      <c r="M1555" s="30"/>
    </row>
    <row r="1556" spans="1:13" ht="45" customHeight="1">
      <c r="A1556" s="7" t="s">
        <v>527</v>
      </c>
      <c r="B1556" s="31" t="s">
        <v>1255</v>
      </c>
      <c r="C1556" s="31"/>
      <c r="D1556" s="32">
        <f t="shared" si="26"/>
        <v>1</v>
      </c>
      <c r="E1556" s="32"/>
      <c r="F1556" s="33" t="s">
        <v>28</v>
      </c>
      <c r="G1556" s="33"/>
      <c r="H1556" s="16">
        <v>42528</v>
      </c>
      <c r="I1556" s="16">
        <v>42528</v>
      </c>
      <c r="J1556" s="18" t="s">
        <v>647</v>
      </c>
      <c r="K1556" s="18"/>
      <c r="L1556" s="30">
        <v>786</v>
      </c>
      <c r="M1556" s="30"/>
    </row>
    <row r="1557" spans="1:13" ht="45" customHeight="1">
      <c r="A1557" s="7" t="s">
        <v>527</v>
      </c>
      <c r="B1557" s="31" t="s">
        <v>1256</v>
      </c>
      <c r="C1557" s="31"/>
      <c r="D1557" s="32">
        <f t="shared" si="26"/>
        <v>1</v>
      </c>
      <c r="E1557" s="32"/>
      <c r="F1557" s="33" t="s">
        <v>28</v>
      </c>
      <c r="G1557" s="33"/>
      <c r="H1557" s="16">
        <v>42537</v>
      </c>
      <c r="I1557" s="16">
        <v>42537</v>
      </c>
      <c r="J1557" s="18" t="s">
        <v>647</v>
      </c>
      <c r="K1557" s="18"/>
      <c r="L1557" s="30">
        <v>227</v>
      </c>
      <c r="M1557" s="30"/>
    </row>
    <row r="1558" spans="1:13" ht="45" customHeight="1">
      <c r="A1558" s="7" t="s">
        <v>527</v>
      </c>
      <c r="B1558" s="31" t="s">
        <v>1256</v>
      </c>
      <c r="C1558" s="31"/>
      <c r="D1558" s="32">
        <f t="shared" si="26"/>
        <v>1</v>
      </c>
      <c r="E1558" s="32"/>
      <c r="F1558" s="33" t="s">
        <v>28</v>
      </c>
      <c r="G1558" s="33"/>
      <c r="H1558" s="16">
        <v>42537</v>
      </c>
      <c r="I1558" s="16">
        <v>42537</v>
      </c>
      <c r="J1558" s="18" t="s">
        <v>647</v>
      </c>
      <c r="K1558" s="18"/>
      <c r="L1558" s="30">
        <v>364</v>
      </c>
      <c r="M1558" s="30"/>
    </row>
    <row r="1559" spans="1:13" ht="45" customHeight="1">
      <c r="A1559" s="7" t="s">
        <v>527</v>
      </c>
      <c r="B1559" s="31" t="s">
        <v>1257</v>
      </c>
      <c r="C1559" s="31"/>
      <c r="D1559" s="32">
        <f t="shared" si="26"/>
        <v>1</v>
      </c>
      <c r="E1559" s="32"/>
      <c r="F1559" s="33" t="s">
        <v>28</v>
      </c>
      <c r="G1559" s="33"/>
      <c r="H1559" s="16">
        <v>42578</v>
      </c>
      <c r="I1559" s="16">
        <v>42571</v>
      </c>
      <c r="J1559" s="18" t="s">
        <v>647</v>
      </c>
      <c r="K1559" s="18"/>
      <c r="L1559" s="30">
        <v>394</v>
      </c>
      <c r="M1559" s="30"/>
    </row>
    <row r="1560" spans="1:13" ht="45" customHeight="1">
      <c r="A1560" s="7" t="s">
        <v>527</v>
      </c>
      <c r="B1560" s="31" t="s">
        <v>1257</v>
      </c>
      <c r="C1560" s="31"/>
      <c r="D1560" s="32">
        <f t="shared" si="26"/>
        <v>1</v>
      </c>
      <c r="E1560" s="32"/>
      <c r="F1560" s="33" t="s">
        <v>28</v>
      </c>
      <c r="G1560" s="33"/>
      <c r="H1560" s="16">
        <v>42578</v>
      </c>
      <c r="I1560" s="16">
        <v>42571</v>
      </c>
      <c r="J1560" s="18" t="s">
        <v>647</v>
      </c>
      <c r="K1560" s="18"/>
      <c r="L1560" s="30">
        <v>229</v>
      </c>
      <c r="M1560" s="30"/>
    </row>
    <row r="1561" spans="1:13" ht="45" customHeight="1">
      <c r="A1561" s="7" t="s">
        <v>527</v>
      </c>
      <c r="B1561" s="31" t="s">
        <v>1254</v>
      </c>
      <c r="C1561" s="31"/>
      <c r="D1561" s="32">
        <f t="shared" si="26"/>
        <v>1</v>
      </c>
      <c r="E1561" s="32"/>
      <c r="F1561" s="33" t="s">
        <v>28</v>
      </c>
      <c r="G1561" s="33"/>
      <c r="H1561" s="16">
        <v>42558</v>
      </c>
      <c r="I1561" s="16">
        <v>42558</v>
      </c>
      <c r="J1561" s="18" t="s">
        <v>647</v>
      </c>
      <c r="K1561" s="18"/>
      <c r="L1561" s="30">
        <v>177</v>
      </c>
      <c r="M1561" s="30"/>
    </row>
    <row r="1562" spans="1:13" ht="45" customHeight="1">
      <c r="A1562" s="7" t="s">
        <v>527</v>
      </c>
      <c r="B1562" s="31" t="s">
        <v>1254</v>
      </c>
      <c r="C1562" s="31"/>
      <c r="D1562" s="32">
        <f t="shared" si="26"/>
        <v>1</v>
      </c>
      <c r="E1562" s="32"/>
      <c r="F1562" s="33" t="s">
        <v>28</v>
      </c>
      <c r="G1562" s="33"/>
      <c r="H1562" s="16">
        <v>42558</v>
      </c>
      <c r="I1562" s="16">
        <v>42558</v>
      </c>
      <c r="J1562" s="18" t="s">
        <v>647</v>
      </c>
      <c r="K1562" s="18"/>
      <c r="L1562" s="30">
        <v>45</v>
      </c>
      <c r="M1562" s="30"/>
    </row>
    <row r="1563" spans="1:13" ht="45" customHeight="1">
      <c r="A1563" s="7" t="s">
        <v>527</v>
      </c>
      <c r="B1563" s="31" t="s">
        <v>1258</v>
      </c>
      <c r="C1563" s="31"/>
      <c r="D1563" s="32">
        <f t="shared" si="26"/>
        <v>1</v>
      </c>
      <c r="E1563" s="32"/>
      <c r="F1563" s="33" t="s">
        <v>28</v>
      </c>
      <c r="G1563" s="33"/>
      <c r="H1563" s="16">
        <v>42531</v>
      </c>
      <c r="I1563" s="16">
        <v>42531</v>
      </c>
      <c r="J1563" s="18" t="s">
        <v>647</v>
      </c>
      <c r="K1563" s="18"/>
      <c r="L1563" s="30">
        <v>419</v>
      </c>
      <c r="M1563" s="30"/>
    </row>
    <row r="1564" spans="1:13" ht="45" customHeight="1">
      <c r="A1564" s="7" t="s">
        <v>527</v>
      </c>
      <c r="B1564" s="31" t="s">
        <v>1259</v>
      </c>
      <c r="C1564" s="31"/>
      <c r="D1564" s="32">
        <f t="shared" si="26"/>
        <v>1</v>
      </c>
      <c r="E1564" s="32"/>
      <c r="F1564" s="33" t="s">
        <v>28</v>
      </c>
      <c r="G1564" s="33"/>
      <c r="H1564" s="16">
        <v>42531</v>
      </c>
      <c r="I1564" s="16">
        <v>42531</v>
      </c>
      <c r="J1564" s="18" t="s">
        <v>647</v>
      </c>
      <c r="K1564" s="18"/>
      <c r="L1564" s="30">
        <v>229</v>
      </c>
      <c r="M1564" s="30"/>
    </row>
    <row r="1565" spans="1:13" ht="45" customHeight="1">
      <c r="A1565" s="7" t="s">
        <v>527</v>
      </c>
      <c r="B1565" s="31" t="s">
        <v>1260</v>
      </c>
      <c r="C1565" s="31"/>
      <c r="D1565" s="32">
        <f t="shared" si="26"/>
        <v>1</v>
      </c>
      <c r="E1565" s="32"/>
      <c r="F1565" s="33" t="s">
        <v>28</v>
      </c>
      <c r="G1565" s="33"/>
      <c r="H1565" s="16">
        <v>42619</v>
      </c>
      <c r="I1565" s="16">
        <v>42619</v>
      </c>
      <c r="J1565" s="18" t="s">
        <v>647</v>
      </c>
      <c r="K1565" s="18"/>
      <c r="L1565" s="30">
        <v>613</v>
      </c>
      <c r="M1565" s="30"/>
    </row>
    <row r="1566" spans="1:13" ht="45" customHeight="1">
      <c r="A1566" s="7" t="s">
        <v>527</v>
      </c>
      <c r="B1566" s="31" t="s">
        <v>1260</v>
      </c>
      <c r="C1566" s="31"/>
      <c r="D1566" s="32">
        <f t="shared" si="26"/>
        <v>1</v>
      </c>
      <c r="E1566" s="32"/>
      <c r="F1566" s="33" t="s">
        <v>28</v>
      </c>
      <c r="G1566" s="33"/>
      <c r="H1566" s="16">
        <v>42619</v>
      </c>
      <c r="I1566" s="16">
        <v>42619</v>
      </c>
      <c r="J1566" s="18" t="s">
        <v>647</v>
      </c>
      <c r="K1566" s="18"/>
      <c r="L1566" s="30">
        <v>80</v>
      </c>
      <c r="M1566" s="30"/>
    </row>
    <row r="1567" spans="1:13" ht="45" customHeight="1">
      <c r="A1567" s="7" t="s">
        <v>527</v>
      </c>
      <c r="B1567" s="31" t="s">
        <v>1260</v>
      </c>
      <c r="C1567" s="31"/>
      <c r="D1567" s="32">
        <f t="shared" si="26"/>
        <v>1</v>
      </c>
      <c r="E1567" s="32"/>
      <c r="F1567" s="33" t="s">
        <v>28</v>
      </c>
      <c r="G1567" s="33"/>
      <c r="H1567" s="16">
        <v>42619</v>
      </c>
      <c r="I1567" s="16">
        <v>42619</v>
      </c>
      <c r="J1567" s="18" t="s">
        <v>647</v>
      </c>
      <c r="K1567" s="18"/>
      <c r="L1567" s="30">
        <v>288</v>
      </c>
      <c r="M1567" s="30"/>
    </row>
    <row r="1568" spans="1:13" ht="45" customHeight="1">
      <c r="A1568" s="7" t="s">
        <v>527</v>
      </c>
      <c r="B1568" s="31" t="s">
        <v>1261</v>
      </c>
      <c r="C1568" s="31"/>
      <c r="D1568" s="32">
        <f t="shared" si="26"/>
        <v>1</v>
      </c>
      <c r="E1568" s="32"/>
      <c r="F1568" s="33" t="s">
        <v>28</v>
      </c>
      <c r="G1568" s="33"/>
      <c r="H1568" s="16">
        <v>42660</v>
      </c>
      <c r="I1568" s="16">
        <v>42660</v>
      </c>
      <c r="J1568" s="18" t="s">
        <v>647</v>
      </c>
      <c r="K1568" s="18"/>
      <c r="L1568" s="30">
        <v>188</v>
      </c>
      <c r="M1568" s="30"/>
    </row>
    <row r="1569" spans="1:13" ht="45" customHeight="1">
      <c r="A1569" s="7" t="s">
        <v>527</v>
      </c>
      <c r="B1569" s="31" t="s">
        <v>1261</v>
      </c>
      <c r="C1569" s="31"/>
      <c r="D1569" s="32">
        <f t="shared" si="26"/>
        <v>1</v>
      </c>
      <c r="E1569" s="32"/>
      <c r="F1569" s="33" t="s">
        <v>28</v>
      </c>
      <c r="G1569" s="33"/>
      <c r="H1569" s="16">
        <v>42660</v>
      </c>
      <c r="I1569" s="16">
        <v>42660</v>
      </c>
      <c r="J1569" s="18" t="s">
        <v>647</v>
      </c>
      <c r="K1569" s="18"/>
      <c r="L1569" s="30">
        <v>375</v>
      </c>
      <c r="M1569" s="30"/>
    </row>
    <row r="1570" spans="1:13" ht="45" customHeight="1">
      <c r="A1570" s="7" t="s">
        <v>527</v>
      </c>
      <c r="B1570" s="31" t="s">
        <v>1262</v>
      </c>
      <c r="C1570" s="31"/>
      <c r="D1570" s="32">
        <f t="shared" si="26"/>
        <v>1</v>
      </c>
      <c r="E1570" s="32"/>
      <c r="F1570" s="33" t="s">
        <v>28</v>
      </c>
      <c r="G1570" s="33"/>
      <c r="H1570" s="16">
        <v>42683</v>
      </c>
      <c r="I1570" s="16">
        <v>42683</v>
      </c>
      <c r="J1570" s="18" t="s">
        <v>647</v>
      </c>
      <c r="K1570" s="18"/>
      <c r="L1570" s="30">
        <v>349</v>
      </c>
      <c r="M1570" s="30"/>
    </row>
    <row r="1571" spans="1:13" ht="45" customHeight="1">
      <c r="A1571" s="7" t="s">
        <v>527</v>
      </c>
      <c r="B1571" s="31" t="s">
        <v>1262</v>
      </c>
      <c r="C1571" s="31"/>
      <c r="D1571" s="32">
        <f t="shared" si="26"/>
        <v>1</v>
      </c>
      <c r="E1571" s="32"/>
      <c r="F1571" s="33" t="s">
        <v>28</v>
      </c>
      <c r="G1571" s="33"/>
      <c r="H1571" s="16">
        <v>42683</v>
      </c>
      <c r="I1571" s="16">
        <v>42683</v>
      </c>
      <c r="J1571" s="18" t="s">
        <v>647</v>
      </c>
      <c r="K1571" s="18"/>
      <c r="L1571" s="30">
        <v>352</v>
      </c>
      <c r="M1571" s="30"/>
    </row>
    <row r="1572" spans="1:13" ht="45" customHeight="1">
      <c r="A1572" s="7" t="s">
        <v>543</v>
      </c>
      <c r="B1572" s="31" t="s">
        <v>1263</v>
      </c>
      <c r="C1572" s="31"/>
      <c r="D1572" s="32">
        <f t="shared" si="26"/>
        <v>1</v>
      </c>
      <c r="E1572" s="32"/>
      <c r="F1572" s="33" t="s">
        <v>28</v>
      </c>
      <c r="G1572" s="33"/>
      <c r="H1572" s="16">
        <v>42394</v>
      </c>
      <c r="I1572" s="16">
        <v>42394</v>
      </c>
      <c r="J1572" s="18" t="s">
        <v>647</v>
      </c>
      <c r="K1572" s="18"/>
      <c r="L1572" s="30">
        <v>456</v>
      </c>
      <c r="M1572" s="30"/>
    </row>
    <row r="1573" spans="1:13" ht="45" customHeight="1">
      <c r="A1573" s="7" t="s">
        <v>543</v>
      </c>
      <c r="B1573" s="31" t="s">
        <v>1263</v>
      </c>
      <c r="C1573" s="31"/>
      <c r="D1573" s="32">
        <f t="shared" si="26"/>
        <v>1</v>
      </c>
      <c r="E1573" s="32"/>
      <c r="F1573" s="33" t="s">
        <v>28</v>
      </c>
      <c r="G1573" s="33"/>
      <c r="H1573" s="16">
        <v>42389</v>
      </c>
      <c r="I1573" s="16">
        <v>42390</v>
      </c>
      <c r="J1573" s="18" t="s">
        <v>647</v>
      </c>
      <c r="K1573" s="18"/>
      <c r="L1573" s="30">
        <v>346</v>
      </c>
      <c r="M1573" s="30"/>
    </row>
    <row r="1574" spans="1:13" ht="45" customHeight="1">
      <c r="A1574" s="7" t="s">
        <v>543</v>
      </c>
      <c r="B1574" s="31" t="s">
        <v>544</v>
      </c>
      <c r="C1574" s="31"/>
      <c r="D1574" s="32">
        <f t="shared" si="26"/>
        <v>1</v>
      </c>
      <c r="E1574" s="32"/>
      <c r="F1574" s="33" t="s">
        <v>28</v>
      </c>
      <c r="G1574" s="33"/>
      <c r="H1574" s="16">
        <v>42387</v>
      </c>
      <c r="I1574" s="16">
        <v>42388</v>
      </c>
      <c r="J1574" s="18" t="s">
        <v>647</v>
      </c>
      <c r="K1574" s="18"/>
      <c r="L1574" s="30">
        <v>684</v>
      </c>
      <c r="M1574" s="30"/>
    </row>
    <row r="1575" spans="1:13" ht="45" customHeight="1">
      <c r="A1575" s="7" t="s">
        <v>543</v>
      </c>
      <c r="B1575" s="31" t="s">
        <v>544</v>
      </c>
      <c r="C1575" s="31"/>
      <c r="D1575" s="32">
        <f t="shared" si="26"/>
        <v>1</v>
      </c>
      <c r="E1575" s="32"/>
      <c r="F1575" s="33" t="s">
        <v>28</v>
      </c>
      <c r="G1575" s="33"/>
      <c r="H1575" s="16">
        <v>42394</v>
      </c>
      <c r="I1575" s="16">
        <v>42395</v>
      </c>
      <c r="J1575" s="18" t="s">
        <v>647</v>
      </c>
      <c r="K1575" s="18"/>
      <c r="L1575" s="30">
        <v>688</v>
      </c>
      <c r="M1575" s="30"/>
    </row>
    <row r="1576" spans="1:13" ht="45" customHeight="1">
      <c r="A1576" s="7" t="s">
        <v>543</v>
      </c>
      <c r="B1576" s="31" t="s">
        <v>1264</v>
      </c>
      <c r="C1576" s="31"/>
      <c r="D1576" s="32">
        <f t="shared" si="26"/>
        <v>1</v>
      </c>
      <c r="E1576" s="32"/>
      <c r="F1576" s="33" t="s">
        <v>28</v>
      </c>
      <c r="G1576" s="33"/>
      <c r="H1576" s="16">
        <v>42397</v>
      </c>
      <c r="I1576" s="16">
        <v>42397</v>
      </c>
      <c r="J1576" s="18" t="s">
        <v>647</v>
      </c>
      <c r="K1576" s="18"/>
      <c r="L1576" s="30">
        <v>1000</v>
      </c>
      <c r="M1576" s="30"/>
    </row>
    <row r="1577" spans="1:13" ht="45" customHeight="1">
      <c r="A1577" s="7" t="s">
        <v>543</v>
      </c>
      <c r="B1577" s="31" t="s">
        <v>556</v>
      </c>
      <c r="C1577" s="31"/>
      <c r="D1577" s="32">
        <f t="shared" si="26"/>
        <v>1</v>
      </c>
      <c r="E1577" s="32"/>
      <c r="F1577" s="33" t="s">
        <v>28</v>
      </c>
      <c r="G1577" s="33"/>
      <c r="H1577" s="16">
        <v>42383</v>
      </c>
      <c r="I1577" s="16">
        <v>42383</v>
      </c>
      <c r="J1577" s="18" t="s">
        <v>647</v>
      </c>
      <c r="K1577" s="18"/>
      <c r="L1577" s="30">
        <v>684</v>
      </c>
      <c r="M1577" s="30"/>
    </row>
    <row r="1578" spans="1:13" ht="45" customHeight="1">
      <c r="A1578" s="7" t="s">
        <v>543</v>
      </c>
      <c r="B1578" s="31" t="s">
        <v>1263</v>
      </c>
      <c r="C1578" s="31"/>
      <c r="D1578" s="32">
        <f t="shared" si="26"/>
        <v>1</v>
      </c>
      <c r="E1578" s="32"/>
      <c r="F1578" s="33" t="s">
        <v>28</v>
      </c>
      <c r="G1578" s="33"/>
      <c r="H1578" s="16">
        <v>42394</v>
      </c>
      <c r="I1578" s="16">
        <v>42394</v>
      </c>
      <c r="J1578" s="18" t="s">
        <v>647</v>
      </c>
      <c r="K1578" s="18"/>
      <c r="L1578" s="30">
        <v>150</v>
      </c>
      <c r="M1578" s="30"/>
    </row>
    <row r="1579" spans="1:13" ht="45" customHeight="1">
      <c r="A1579" s="7" t="s">
        <v>543</v>
      </c>
      <c r="B1579" s="31" t="s">
        <v>1263</v>
      </c>
      <c r="C1579" s="31"/>
      <c r="D1579" s="32">
        <f t="shared" si="26"/>
        <v>1</v>
      </c>
      <c r="E1579" s="32"/>
      <c r="F1579" s="33" t="s">
        <v>28</v>
      </c>
      <c r="G1579" s="33"/>
      <c r="H1579" s="16">
        <v>42389</v>
      </c>
      <c r="I1579" s="16">
        <v>42390</v>
      </c>
      <c r="J1579" s="18" t="s">
        <v>647</v>
      </c>
      <c r="K1579" s="18"/>
      <c r="L1579" s="30">
        <v>236</v>
      </c>
      <c r="M1579" s="30"/>
    </row>
    <row r="1580" spans="1:13" ht="45" customHeight="1">
      <c r="A1580" s="7" t="s">
        <v>543</v>
      </c>
      <c r="B1580" s="31" t="s">
        <v>544</v>
      </c>
      <c r="C1580" s="31"/>
      <c r="D1580" s="32">
        <f t="shared" si="26"/>
        <v>1</v>
      </c>
      <c r="E1580" s="32"/>
      <c r="F1580" s="33" t="s">
        <v>28</v>
      </c>
      <c r="G1580" s="33"/>
      <c r="H1580" s="16">
        <v>42394</v>
      </c>
      <c r="I1580" s="16">
        <v>42395</v>
      </c>
      <c r="J1580" s="18" t="s">
        <v>647</v>
      </c>
      <c r="K1580" s="18"/>
      <c r="L1580" s="30">
        <v>1200</v>
      </c>
      <c r="M1580" s="30"/>
    </row>
    <row r="1581" spans="1:13" ht="45" customHeight="1">
      <c r="A1581" s="7" t="s">
        <v>543</v>
      </c>
      <c r="B1581" s="31" t="s">
        <v>13</v>
      </c>
      <c r="C1581" s="31"/>
      <c r="D1581" s="32">
        <f t="shared" si="26"/>
        <v>1</v>
      </c>
      <c r="E1581" s="32"/>
      <c r="F1581" s="33" t="s">
        <v>14</v>
      </c>
      <c r="G1581" s="33"/>
      <c r="H1581" s="16">
        <v>42394</v>
      </c>
      <c r="I1581" s="16">
        <v>42395</v>
      </c>
      <c r="J1581" s="18" t="s">
        <v>647</v>
      </c>
      <c r="K1581" s="18"/>
      <c r="L1581" s="30">
        <v>1458</v>
      </c>
      <c r="M1581" s="30"/>
    </row>
    <row r="1582" spans="1:13" ht="45" customHeight="1">
      <c r="A1582" s="7" t="s">
        <v>543</v>
      </c>
      <c r="B1582" s="31" t="s">
        <v>13</v>
      </c>
      <c r="C1582" s="31"/>
      <c r="D1582" s="32">
        <f t="shared" si="26"/>
        <v>1</v>
      </c>
      <c r="E1582" s="32"/>
      <c r="F1582" s="33" t="s">
        <v>14</v>
      </c>
      <c r="G1582" s="33"/>
      <c r="H1582" s="16">
        <v>42442</v>
      </c>
      <c r="I1582" s="16">
        <v>42442</v>
      </c>
      <c r="J1582" s="18" t="s">
        <v>647</v>
      </c>
      <c r="K1582" s="18"/>
      <c r="L1582" s="30">
        <v>4005</v>
      </c>
      <c r="M1582" s="30"/>
    </row>
    <row r="1583" spans="1:13" ht="45" customHeight="1">
      <c r="A1583" s="7" t="s">
        <v>543</v>
      </c>
      <c r="B1583" s="31" t="s">
        <v>1265</v>
      </c>
      <c r="C1583" s="31"/>
      <c r="D1583" s="32">
        <f t="shared" si="26"/>
        <v>1</v>
      </c>
      <c r="E1583" s="32"/>
      <c r="F1583" s="33" t="s">
        <v>28</v>
      </c>
      <c r="G1583" s="33"/>
      <c r="H1583" s="16">
        <v>42503</v>
      </c>
      <c r="I1583" s="16">
        <v>42503</v>
      </c>
      <c r="J1583" s="18" t="s">
        <v>647</v>
      </c>
      <c r="K1583" s="18"/>
      <c r="L1583" s="30">
        <v>648.07000000000005</v>
      </c>
      <c r="M1583" s="30"/>
    </row>
    <row r="1584" spans="1:13" ht="45" customHeight="1">
      <c r="A1584" s="7" t="s">
        <v>543</v>
      </c>
      <c r="B1584" s="31" t="s">
        <v>562</v>
      </c>
      <c r="C1584" s="31"/>
      <c r="D1584" s="32">
        <f t="shared" si="26"/>
        <v>1</v>
      </c>
      <c r="E1584" s="32"/>
      <c r="F1584" s="33" t="s">
        <v>28</v>
      </c>
      <c r="G1584" s="33"/>
      <c r="H1584" s="16">
        <v>42432</v>
      </c>
      <c r="I1584" s="16">
        <v>42432</v>
      </c>
      <c r="J1584" s="18" t="s">
        <v>647</v>
      </c>
      <c r="K1584" s="18"/>
      <c r="L1584" s="30">
        <v>688</v>
      </c>
      <c r="M1584" s="30"/>
    </row>
    <row r="1585" spans="1:13" ht="45" customHeight="1">
      <c r="A1585" s="7" t="s">
        <v>543</v>
      </c>
      <c r="B1585" s="31" t="s">
        <v>562</v>
      </c>
      <c r="C1585" s="31"/>
      <c r="D1585" s="32">
        <f t="shared" si="26"/>
        <v>1</v>
      </c>
      <c r="E1585" s="32"/>
      <c r="F1585" s="33" t="s">
        <v>28</v>
      </c>
      <c r="G1585" s="33"/>
      <c r="H1585" s="16">
        <v>42425</v>
      </c>
      <c r="I1585" s="16">
        <v>42425</v>
      </c>
      <c r="J1585" s="18" t="s">
        <v>647</v>
      </c>
      <c r="K1585" s="18"/>
      <c r="L1585" s="30">
        <v>588</v>
      </c>
      <c r="M1585" s="30"/>
    </row>
    <row r="1586" spans="1:13" ht="45" customHeight="1">
      <c r="A1586" s="7" t="s">
        <v>543</v>
      </c>
      <c r="B1586" s="31" t="s">
        <v>1266</v>
      </c>
      <c r="C1586" s="31"/>
      <c r="D1586" s="32">
        <f t="shared" si="26"/>
        <v>1</v>
      </c>
      <c r="E1586" s="32"/>
      <c r="F1586" s="33" t="s">
        <v>28</v>
      </c>
      <c r="G1586" s="33"/>
      <c r="H1586" s="16">
        <v>42443</v>
      </c>
      <c r="I1586" s="16">
        <v>42443</v>
      </c>
      <c r="J1586" s="18" t="s">
        <v>647</v>
      </c>
      <c r="K1586" s="18"/>
      <c r="L1586" s="30">
        <v>688</v>
      </c>
      <c r="M1586" s="30"/>
    </row>
    <row r="1587" spans="1:13" ht="45" customHeight="1">
      <c r="A1587" s="7" t="s">
        <v>543</v>
      </c>
      <c r="B1587" s="31" t="s">
        <v>562</v>
      </c>
      <c r="C1587" s="31"/>
      <c r="D1587" s="32">
        <f t="shared" si="26"/>
        <v>1</v>
      </c>
      <c r="E1587" s="32"/>
      <c r="F1587" s="33" t="s">
        <v>28</v>
      </c>
      <c r="G1587" s="33"/>
      <c r="H1587" s="16">
        <v>42444</v>
      </c>
      <c r="I1587" s="16">
        <v>42444</v>
      </c>
      <c r="J1587" s="18" t="s">
        <v>647</v>
      </c>
      <c r="K1587" s="18"/>
      <c r="L1587" s="30">
        <v>688</v>
      </c>
      <c r="M1587" s="30"/>
    </row>
    <row r="1588" spans="1:13" ht="45" customHeight="1">
      <c r="A1588" s="7" t="s">
        <v>543</v>
      </c>
      <c r="B1588" s="31" t="s">
        <v>562</v>
      </c>
      <c r="C1588" s="31"/>
      <c r="D1588" s="32">
        <f t="shared" si="26"/>
        <v>1</v>
      </c>
      <c r="E1588" s="32"/>
      <c r="F1588" s="33" t="s">
        <v>28</v>
      </c>
      <c r="G1588" s="33"/>
      <c r="H1588" s="16">
        <v>42440</v>
      </c>
      <c r="I1588" s="16">
        <v>42440</v>
      </c>
      <c r="J1588" s="18" t="s">
        <v>647</v>
      </c>
      <c r="K1588" s="18"/>
      <c r="L1588" s="30">
        <v>606</v>
      </c>
      <c r="M1588" s="30"/>
    </row>
    <row r="1589" spans="1:13" ht="45" customHeight="1">
      <c r="A1589" s="7" t="s">
        <v>543</v>
      </c>
      <c r="B1589" s="31" t="s">
        <v>562</v>
      </c>
      <c r="C1589" s="31"/>
      <c r="D1589" s="32">
        <f t="shared" si="26"/>
        <v>1</v>
      </c>
      <c r="E1589" s="32"/>
      <c r="F1589" s="33" t="s">
        <v>28</v>
      </c>
      <c r="G1589" s="33"/>
      <c r="H1589" s="16">
        <v>42483</v>
      </c>
      <c r="I1589" s="16">
        <v>42483</v>
      </c>
      <c r="J1589" s="18" t="s">
        <v>647</v>
      </c>
      <c r="K1589" s="18"/>
      <c r="L1589" s="30">
        <v>606</v>
      </c>
      <c r="M1589" s="30"/>
    </row>
    <row r="1590" spans="1:13" ht="45" customHeight="1">
      <c r="A1590" s="7" t="s">
        <v>543</v>
      </c>
      <c r="B1590" s="31" t="s">
        <v>562</v>
      </c>
      <c r="C1590" s="31"/>
      <c r="D1590" s="32">
        <f t="shared" si="26"/>
        <v>1</v>
      </c>
      <c r="E1590" s="32"/>
      <c r="F1590" s="33" t="s">
        <v>28</v>
      </c>
      <c r="G1590" s="33"/>
      <c r="H1590" s="16">
        <v>42485</v>
      </c>
      <c r="I1590" s="16">
        <v>42485</v>
      </c>
      <c r="J1590" s="18" t="s">
        <v>647</v>
      </c>
      <c r="K1590" s="18"/>
      <c r="L1590" s="30">
        <v>688</v>
      </c>
      <c r="M1590" s="30"/>
    </row>
    <row r="1591" spans="1:13" ht="45" customHeight="1">
      <c r="A1591" s="7" t="s">
        <v>543</v>
      </c>
      <c r="B1591" s="31" t="s">
        <v>562</v>
      </c>
      <c r="C1591" s="31"/>
      <c r="D1591" s="32">
        <f t="shared" si="26"/>
        <v>1</v>
      </c>
      <c r="E1591" s="32"/>
      <c r="F1591" s="33" t="s">
        <v>28</v>
      </c>
      <c r="G1591" s="33"/>
      <c r="H1591" s="16">
        <v>42475</v>
      </c>
      <c r="I1591" s="16">
        <v>42475</v>
      </c>
      <c r="J1591" s="18" t="s">
        <v>647</v>
      </c>
      <c r="K1591" s="18"/>
      <c r="L1591" s="30">
        <v>688</v>
      </c>
      <c r="M1591" s="30"/>
    </row>
    <row r="1592" spans="1:13" ht="45" customHeight="1">
      <c r="A1592" s="7" t="s">
        <v>543</v>
      </c>
      <c r="B1592" s="31" t="s">
        <v>562</v>
      </c>
      <c r="C1592" s="31"/>
      <c r="D1592" s="32">
        <f t="shared" si="26"/>
        <v>1</v>
      </c>
      <c r="E1592" s="32"/>
      <c r="F1592" s="33" t="s">
        <v>28</v>
      </c>
      <c r="G1592" s="33"/>
      <c r="H1592" s="16">
        <v>42467</v>
      </c>
      <c r="I1592" s="16">
        <v>42467</v>
      </c>
      <c r="J1592" s="18" t="s">
        <v>647</v>
      </c>
      <c r="K1592" s="18"/>
      <c r="L1592" s="30">
        <v>688</v>
      </c>
      <c r="M1592" s="30"/>
    </row>
    <row r="1593" spans="1:13" ht="45" customHeight="1">
      <c r="A1593" s="7" t="s">
        <v>543</v>
      </c>
      <c r="B1593" s="31" t="s">
        <v>562</v>
      </c>
      <c r="C1593" s="31"/>
      <c r="D1593" s="32">
        <f t="shared" si="26"/>
        <v>1</v>
      </c>
      <c r="E1593" s="32"/>
      <c r="F1593" s="33" t="s">
        <v>28</v>
      </c>
      <c r="G1593" s="33"/>
      <c r="H1593" s="16">
        <v>42451</v>
      </c>
      <c r="I1593" s="16">
        <v>42451</v>
      </c>
      <c r="J1593" s="18" t="s">
        <v>647</v>
      </c>
      <c r="K1593" s="18"/>
      <c r="L1593" s="30">
        <v>688</v>
      </c>
      <c r="M1593" s="30"/>
    </row>
    <row r="1594" spans="1:13" ht="45" customHeight="1">
      <c r="A1594" s="7" t="s">
        <v>543</v>
      </c>
      <c r="B1594" s="31" t="s">
        <v>562</v>
      </c>
      <c r="C1594" s="31"/>
      <c r="D1594" s="32">
        <f t="shared" si="26"/>
        <v>1</v>
      </c>
      <c r="E1594" s="32"/>
      <c r="F1594" s="33" t="s">
        <v>28</v>
      </c>
      <c r="G1594" s="33"/>
      <c r="H1594" s="16">
        <v>42458</v>
      </c>
      <c r="I1594" s="16">
        <v>42458</v>
      </c>
      <c r="J1594" s="18" t="s">
        <v>647</v>
      </c>
      <c r="K1594" s="18"/>
      <c r="L1594" s="30">
        <v>688</v>
      </c>
      <c r="M1594" s="30"/>
    </row>
    <row r="1595" spans="1:13" ht="45" customHeight="1">
      <c r="A1595" s="7" t="s">
        <v>543</v>
      </c>
      <c r="B1595" s="31" t="s">
        <v>562</v>
      </c>
      <c r="C1595" s="31"/>
      <c r="D1595" s="32">
        <f t="shared" si="26"/>
        <v>1</v>
      </c>
      <c r="E1595" s="32"/>
      <c r="F1595" s="33" t="s">
        <v>28</v>
      </c>
      <c r="G1595" s="33"/>
      <c r="H1595" s="16">
        <v>42459</v>
      </c>
      <c r="I1595" s="16">
        <v>42459</v>
      </c>
      <c r="J1595" s="18" t="s">
        <v>647</v>
      </c>
      <c r="K1595" s="18"/>
      <c r="L1595" s="30">
        <v>647</v>
      </c>
      <c r="M1595" s="30"/>
    </row>
    <row r="1596" spans="1:13" ht="45" customHeight="1">
      <c r="A1596" s="7" t="s">
        <v>543</v>
      </c>
      <c r="B1596" s="31" t="s">
        <v>562</v>
      </c>
      <c r="C1596" s="31"/>
      <c r="D1596" s="32">
        <f t="shared" si="26"/>
        <v>1</v>
      </c>
      <c r="E1596" s="32"/>
      <c r="F1596" s="33" t="s">
        <v>28</v>
      </c>
      <c r="G1596" s="33"/>
      <c r="H1596" s="16">
        <v>42478</v>
      </c>
      <c r="I1596" s="16">
        <v>42478</v>
      </c>
      <c r="J1596" s="18" t="s">
        <v>647</v>
      </c>
      <c r="K1596" s="18"/>
      <c r="L1596" s="30">
        <v>512</v>
      </c>
      <c r="M1596" s="30"/>
    </row>
    <row r="1597" spans="1:13" ht="45" customHeight="1">
      <c r="A1597" s="7" t="s">
        <v>543</v>
      </c>
      <c r="B1597" s="31" t="s">
        <v>562</v>
      </c>
      <c r="C1597" s="31"/>
      <c r="D1597" s="32">
        <f t="shared" si="26"/>
        <v>1</v>
      </c>
      <c r="E1597" s="32"/>
      <c r="F1597" s="33" t="s">
        <v>28</v>
      </c>
      <c r="G1597" s="33"/>
      <c r="H1597" s="16">
        <v>42425</v>
      </c>
      <c r="I1597" s="16">
        <v>42425</v>
      </c>
      <c r="J1597" s="18" t="s">
        <v>647</v>
      </c>
      <c r="K1597" s="18"/>
      <c r="L1597" s="30">
        <v>584</v>
      </c>
      <c r="M1597" s="30"/>
    </row>
    <row r="1598" spans="1:13" ht="45" customHeight="1">
      <c r="A1598" s="7" t="s">
        <v>543</v>
      </c>
      <c r="B1598" s="31" t="s">
        <v>1266</v>
      </c>
      <c r="C1598" s="31"/>
      <c r="D1598" s="32">
        <f t="shared" si="26"/>
        <v>1</v>
      </c>
      <c r="E1598" s="32"/>
      <c r="F1598" s="33" t="s">
        <v>28</v>
      </c>
      <c r="G1598" s="33"/>
      <c r="H1598" s="16">
        <v>42443</v>
      </c>
      <c r="I1598" s="16">
        <v>42443</v>
      </c>
      <c r="J1598" s="18" t="s">
        <v>647</v>
      </c>
      <c r="K1598" s="18"/>
      <c r="L1598" s="30">
        <v>255</v>
      </c>
      <c r="M1598" s="30"/>
    </row>
    <row r="1599" spans="1:13" ht="45" customHeight="1">
      <c r="A1599" s="7" t="s">
        <v>543</v>
      </c>
      <c r="B1599" s="31" t="s">
        <v>562</v>
      </c>
      <c r="C1599" s="31"/>
      <c r="D1599" s="32">
        <f t="shared" si="26"/>
        <v>1</v>
      </c>
      <c r="E1599" s="32"/>
      <c r="F1599" s="33" t="s">
        <v>28</v>
      </c>
      <c r="G1599" s="33"/>
      <c r="H1599" s="16">
        <v>42485</v>
      </c>
      <c r="I1599" s="16">
        <v>42485</v>
      </c>
      <c r="J1599" s="18" t="s">
        <v>647</v>
      </c>
      <c r="K1599" s="18"/>
      <c r="L1599" s="30">
        <v>500</v>
      </c>
      <c r="M1599" s="30"/>
    </row>
    <row r="1600" spans="1:13" ht="45" customHeight="1">
      <c r="A1600" s="7" t="s">
        <v>543</v>
      </c>
      <c r="B1600" s="31" t="s">
        <v>562</v>
      </c>
      <c r="C1600" s="31"/>
      <c r="D1600" s="32">
        <f t="shared" si="26"/>
        <v>1</v>
      </c>
      <c r="E1600" s="32"/>
      <c r="F1600" s="33" t="s">
        <v>28</v>
      </c>
      <c r="G1600" s="33"/>
      <c r="H1600" s="16">
        <v>42467</v>
      </c>
      <c r="I1600" s="16">
        <v>42467</v>
      </c>
      <c r="J1600" s="18" t="s">
        <v>647</v>
      </c>
      <c r="K1600" s="18"/>
      <c r="L1600" s="30">
        <v>254</v>
      </c>
      <c r="M1600" s="30"/>
    </row>
    <row r="1601" spans="1:13" ht="45" customHeight="1">
      <c r="A1601" s="7" t="s">
        <v>543</v>
      </c>
      <c r="B1601" s="31" t="s">
        <v>562</v>
      </c>
      <c r="C1601" s="31"/>
      <c r="D1601" s="32">
        <f t="shared" si="26"/>
        <v>1</v>
      </c>
      <c r="E1601" s="32"/>
      <c r="F1601" s="33" t="s">
        <v>28</v>
      </c>
      <c r="G1601" s="33"/>
      <c r="H1601" s="16">
        <v>42451</v>
      </c>
      <c r="I1601" s="16">
        <v>42451</v>
      </c>
      <c r="J1601" s="18" t="s">
        <v>647</v>
      </c>
      <c r="K1601" s="18"/>
      <c r="L1601" s="30">
        <v>60</v>
      </c>
      <c r="M1601" s="30"/>
    </row>
    <row r="1602" spans="1:13" ht="45" customHeight="1">
      <c r="A1602" s="7" t="s">
        <v>543</v>
      </c>
      <c r="B1602" s="31" t="s">
        <v>562</v>
      </c>
      <c r="C1602" s="31"/>
      <c r="D1602" s="32">
        <f t="shared" si="26"/>
        <v>1</v>
      </c>
      <c r="E1602" s="32"/>
      <c r="F1602" s="33" t="s">
        <v>28</v>
      </c>
      <c r="G1602" s="33"/>
      <c r="H1602" s="16">
        <v>42478</v>
      </c>
      <c r="I1602" s="16">
        <v>42478</v>
      </c>
      <c r="J1602" s="18" t="s">
        <v>647</v>
      </c>
      <c r="K1602" s="18"/>
      <c r="L1602" s="30">
        <v>54.5</v>
      </c>
      <c r="M1602" s="30"/>
    </row>
    <row r="1603" spans="1:13" ht="45" customHeight="1">
      <c r="A1603" s="7" t="s">
        <v>543</v>
      </c>
      <c r="B1603" s="31" t="s">
        <v>13</v>
      </c>
      <c r="C1603" s="31"/>
      <c r="D1603" s="32">
        <f t="shared" si="26"/>
        <v>1</v>
      </c>
      <c r="E1603" s="32"/>
      <c r="F1603" s="33" t="s">
        <v>14</v>
      </c>
      <c r="G1603" s="33"/>
      <c r="H1603" s="16">
        <v>42478</v>
      </c>
      <c r="I1603" s="16">
        <v>42478</v>
      </c>
      <c r="J1603" s="18" t="s">
        <v>647</v>
      </c>
      <c r="K1603" s="18"/>
      <c r="L1603" s="30">
        <v>974</v>
      </c>
      <c r="M1603" s="30"/>
    </row>
    <row r="1604" spans="1:13" ht="45" customHeight="1">
      <c r="A1604" s="7" t="s">
        <v>543</v>
      </c>
      <c r="B1604" s="31" t="s">
        <v>1267</v>
      </c>
      <c r="C1604" s="31"/>
      <c r="D1604" s="32">
        <f t="shared" si="26"/>
        <v>1</v>
      </c>
      <c r="E1604" s="32"/>
      <c r="F1604" s="33" t="s">
        <v>28</v>
      </c>
      <c r="G1604" s="33"/>
      <c r="H1604" s="16">
        <v>42517</v>
      </c>
      <c r="I1604" s="16">
        <v>42517</v>
      </c>
      <c r="J1604" s="18" t="s">
        <v>647</v>
      </c>
      <c r="K1604" s="18"/>
      <c r="L1604" s="30">
        <v>528.25</v>
      </c>
      <c r="M1604" s="30"/>
    </row>
    <row r="1605" spans="1:13" ht="45" customHeight="1">
      <c r="A1605" s="7" t="s">
        <v>543</v>
      </c>
      <c r="B1605" s="31" t="s">
        <v>1267</v>
      </c>
      <c r="C1605" s="31"/>
      <c r="D1605" s="32">
        <f t="shared" si="26"/>
        <v>1</v>
      </c>
      <c r="E1605" s="32"/>
      <c r="F1605" s="33" t="s">
        <v>28</v>
      </c>
      <c r="G1605" s="33"/>
      <c r="H1605" s="16">
        <v>42529</v>
      </c>
      <c r="I1605" s="16">
        <v>42529</v>
      </c>
      <c r="J1605" s="18" t="s">
        <v>647</v>
      </c>
      <c r="K1605" s="18"/>
      <c r="L1605" s="30">
        <v>488</v>
      </c>
      <c r="M1605" s="30"/>
    </row>
    <row r="1606" spans="1:13" ht="45" customHeight="1">
      <c r="A1606" s="7" t="s">
        <v>543</v>
      </c>
      <c r="B1606" s="31" t="s">
        <v>1268</v>
      </c>
      <c r="C1606" s="31"/>
      <c r="D1606" s="32">
        <f t="shared" si="26"/>
        <v>1</v>
      </c>
      <c r="E1606" s="32"/>
      <c r="F1606" s="33" t="s">
        <v>28</v>
      </c>
      <c r="G1606" s="33"/>
      <c r="H1606" s="16">
        <v>42543</v>
      </c>
      <c r="I1606" s="16">
        <v>42543</v>
      </c>
      <c r="J1606" s="18" t="s">
        <v>647</v>
      </c>
      <c r="K1606" s="18"/>
      <c r="L1606" s="30">
        <v>688</v>
      </c>
      <c r="M1606" s="30"/>
    </row>
    <row r="1607" spans="1:13" ht="45" customHeight="1">
      <c r="A1607" s="7" t="s">
        <v>543</v>
      </c>
      <c r="B1607" s="31" t="s">
        <v>1269</v>
      </c>
      <c r="C1607" s="31"/>
      <c r="D1607" s="32">
        <f t="shared" si="26"/>
        <v>1</v>
      </c>
      <c r="E1607" s="32"/>
      <c r="F1607" s="33" t="s">
        <v>28</v>
      </c>
      <c r="G1607" s="33"/>
      <c r="H1607" s="16">
        <v>42543</v>
      </c>
      <c r="I1607" s="16">
        <v>42543</v>
      </c>
      <c r="J1607" s="18" t="s">
        <v>647</v>
      </c>
      <c r="K1607" s="18"/>
      <c r="L1607" s="30">
        <v>448.12</v>
      </c>
      <c r="M1607" s="30"/>
    </row>
    <row r="1608" spans="1:13" ht="45" customHeight="1">
      <c r="A1608" s="7" t="s">
        <v>543</v>
      </c>
      <c r="B1608" s="31" t="s">
        <v>1269</v>
      </c>
      <c r="C1608" s="31"/>
      <c r="D1608" s="32">
        <f t="shared" si="26"/>
        <v>1</v>
      </c>
      <c r="E1608" s="32"/>
      <c r="F1608" s="33" t="s">
        <v>28</v>
      </c>
      <c r="G1608" s="33"/>
      <c r="H1608" s="16">
        <v>42552</v>
      </c>
      <c r="I1608" s="16">
        <v>42552</v>
      </c>
      <c r="J1608" s="18" t="s">
        <v>647</v>
      </c>
      <c r="K1608" s="18"/>
      <c r="L1608" s="30">
        <v>448</v>
      </c>
      <c r="M1608" s="30"/>
    </row>
    <row r="1609" spans="1:13" ht="45" customHeight="1">
      <c r="A1609" s="7" t="s">
        <v>543</v>
      </c>
      <c r="B1609" s="31" t="s">
        <v>1270</v>
      </c>
      <c r="C1609" s="31"/>
      <c r="D1609" s="32">
        <f t="shared" si="26"/>
        <v>1</v>
      </c>
      <c r="E1609" s="32"/>
      <c r="F1609" s="33" t="s">
        <v>28</v>
      </c>
      <c r="G1609" s="33"/>
      <c r="H1609" s="16">
        <v>42557</v>
      </c>
      <c r="I1609" s="16">
        <v>42557</v>
      </c>
      <c r="J1609" s="18" t="s">
        <v>647</v>
      </c>
      <c r="K1609" s="18"/>
      <c r="L1609" s="30">
        <v>434.4</v>
      </c>
      <c r="M1609" s="30"/>
    </row>
    <row r="1610" spans="1:13" ht="45" customHeight="1">
      <c r="A1610" s="7" t="s">
        <v>543</v>
      </c>
      <c r="B1610" s="31" t="s">
        <v>1270</v>
      </c>
      <c r="C1610" s="31"/>
      <c r="D1610" s="32">
        <f t="shared" si="26"/>
        <v>1</v>
      </c>
      <c r="E1610" s="32"/>
      <c r="F1610" s="33" t="s">
        <v>28</v>
      </c>
      <c r="G1610" s="33"/>
      <c r="H1610" s="16">
        <v>6</v>
      </c>
      <c r="I1610" s="16">
        <v>6</v>
      </c>
      <c r="J1610" s="18" t="s">
        <v>647</v>
      </c>
      <c r="K1610" s="18"/>
      <c r="L1610" s="30">
        <v>688</v>
      </c>
      <c r="M1610" s="30"/>
    </row>
    <row r="1611" spans="1:13" ht="45" customHeight="1">
      <c r="A1611" s="7" t="s">
        <v>543</v>
      </c>
      <c r="B1611" s="31" t="s">
        <v>1270</v>
      </c>
      <c r="C1611" s="31"/>
      <c r="D1611" s="32">
        <f t="shared" si="26"/>
        <v>1</v>
      </c>
      <c r="E1611" s="32"/>
      <c r="F1611" s="33" t="s">
        <v>28</v>
      </c>
      <c r="G1611" s="33"/>
      <c r="H1611" s="16">
        <v>42565</v>
      </c>
      <c r="I1611" s="16">
        <v>42565</v>
      </c>
      <c r="J1611" s="18" t="s">
        <v>647</v>
      </c>
      <c r="K1611" s="18"/>
      <c r="L1611" s="30">
        <v>630.72</v>
      </c>
      <c r="M1611" s="30"/>
    </row>
    <row r="1612" spans="1:13" ht="45" customHeight="1">
      <c r="A1612" s="7" t="s">
        <v>543</v>
      </c>
      <c r="B1612" s="31" t="s">
        <v>1269</v>
      </c>
      <c r="C1612" s="31"/>
      <c r="D1612" s="32">
        <f t="shared" si="26"/>
        <v>1</v>
      </c>
      <c r="E1612" s="32"/>
      <c r="F1612" s="33" t="s">
        <v>28</v>
      </c>
      <c r="G1612" s="33"/>
      <c r="H1612" s="16">
        <v>42543</v>
      </c>
      <c r="I1612" s="16">
        <v>42543</v>
      </c>
      <c r="J1612" s="18" t="s">
        <v>647</v>
      </c>
      <c r="K1612" s="18"/>
      <c r="L1612" s="30">
        <v>105</v>
      </c>
      <c r="M1612" s="30"/>
    </row>
    <row r="1613" spans="1:13" ht="45" customHeight="1">
      <c r="A1613" s="7" t="s">
        <v>543</v>
      </c>
      <c r="B1613" s="31" t="s">
        <v>1269</v>
      </c>
      <c r="C1613" s="31"/>
      <c r="D1613" s="32">
        <f t="shared" ref="D1613:D1676" si="27">C1613+1</f>
        <v>1</v>
      </c>
      <c r="E1613" s="32"/>
      <c r="F1613" s="33" t="s">
        <v>28</v>
      </c>
      <c r="G1613" s="33"/>
      <c r="H1613" s="16">
        <v>42552</v>
      </c>
      <c r="I1613" s="16">
        <v>42552</v>
      </c>
      <c r="J1613" s="18" t="s">
        <v>647</v>
      </c>
      <c r="K1613" s="18"/>
      <c r="L1613" s="30">
        <v>158</v>
      </c>
      <c r="M1613" s="30"/>
    </row>
    <row r="1614" spans="1:13" ht="45" customHeight="1">
      <c r="A1614" s="7" t="s">
        <v>543</v>
      </c>
      <c r="B1614" s="31" t="s">
        <v>1270</v>
      </c>
      <c r="C1614" s="31"/>
      <c r="D1614" s="32">
        <f t="shared" si="27"/>
        <v>1</v>
      </c>
      <c r="E1614" s="32"/>
      <c r="F1614" s="33" t="s">
        <v>28</v>
      </c>
      <c r="G1614" s="33"/>
      <c r="H1614" s="16">
        <v>42557</v>
      </c>
      <c r="I1614" s="16">
        <v>42557</v>
      </c>
      <c r="J1614" s="18" t="s">
        <v>647</v>
      </c>
      <c r="K1614" s="18"/>
      <c r="L1614" s="30">
        <v>422</v>
      </c>
      <c r="M1614" s="30"/>
    </row>
    <row r="1615" spans="1:13" ht="45" customHeight="1">
      <c r="A1615" s="7" t="s">
        <v>543</v>
      </c>
      <c r="B1615" s="31" t="s">
        <v>1270</v>
      </c>
      <c r="C1615" s="31"/>
      <c r="D1615" s="32">
        <f t="shared" si="27"/>
        <v>1</v>
      </c>
      <c r="E1615" s="32"/>
      <c r="F1615" s="33" t="s">
        <v>28</v>
      </c>
      <c r="G1615" s="33"/>
      <c r="H1615" s="16">
        <v>6</v>
      </c>
      <c r="I1615" s="16">
        <v>6</v>
      </c>
      <c r="J1615" s="18" t="s">
        <v>647</v>
      </c>
      <c r="K1615" s="18"/>
      <c r="L1615" s="30">
        <v>450</v>
      </c>
      <c r="M1615" s="30"/>
    </row>
    <row r="1616" spans="1:13" ht="45" customHeight="1">
      <c r="A1616" s="7" t="s">
        <v>543</v>
      </c>
      <c r="B1616" s="31" t="s">
        <v>1270</v>
      </c>
      <c r="C1616" s="31"/>
      <c r="D1616" s="32">
        <f t="shared" si="27"/>
        <v>1</v>
      </c>
      <c r="E1616" s="32"/>
      <c r="F1616" s="33" t="s">
        <v>28</v>
      </c>
      <c r="G1616" s="33"/>
      <c r="H1616" s="16">
        <v>42565</v>
      </c>
      <c r="I1616" s="16">
        <v>42565</v>
      </c>
      <c r="J1616" s="18" t="s">
        <v>647</v>
      </c>
      <c r="K1616" s="18"/>
      <c r="L1616" s="30">
        <v>404</v>
      </c>
      <c r="M1616" s="30"/>
    </row>
    <row r="1617" spans="1:13" ht="45" customHeight="1">
      <c r="A1617" s="7" t="s">
        <v>543</v>
      </c>
      <c r="B1617" s="31" t="s">
        <v>13</v>
      </c>
      <c r="C1617" s="31"/>
      <c r="D1617" s="32">
        <f t="shared" si="27"/>
        <v>1</v>
      </c>
      <c r="E1617" s="32"/>
      <c r="F1617" s="33" t="s">
        <v>14</v>
      </c>
      <c r="G1617" s="33"/>
      <c r="H1617" s="16">
        <v>42565</v>
      </c>
      <c r="I1617" s="16">
        <v>42565</v>
      </c>
      <c r="J1617" s="18" t="s">
        <v>647</v>
      </c>
      <c r="K1617" s="18"/>
      <c r="L1617" s="30">
        <v>4050</v>
      </c>
      <c r="M1617" s="30"/>
    </row>
    <row r="1618" spans="1:13" ht="45" customHeight="1">
      <c r="A1618" s="7" t="s">
        <v>543</v>
      </c>
      <c r="B1618" s="31" t="s">
        <v>1271</v>
      </c>
      <c r="C1618" s="31"/>
      <c r="D1618" s="32">
        <f t="shared" si="27"/>
        <v>1</v>
      </c>
      <c r="E1618" s="32"/>
      <c r="F1618" s="33" t="s">
        <v>28</v>
      </c>
      <c r="G1618" s="33"/>
      <c r="H1618" s="16">
        <v>42682</v>
      </c>
      <c r="I1618" s="16">
        <v>42682</v>
      </c>
      <c r="J1618" s="18" t="s">
        <v>647</v>
      </c>
      <c r="K1618" s="18"/>
      <c r="L1618" s="30">
        <v>588</v>
      </c>
      <c r="M1618" s="30"/>
    </row>
    <row r="1619" spans="1:13" ht="45" customHeight="1">
      <c r="A1619" s="7" t="s">
        <v>543</v>
      </c>
      <c r="B1619" s="31" t="s">
        <v>1272</v>
      </c>
      <c r="C1619" s="31"/>
      <c r="D1619" s="32">
        <f t="shared" si="27"/>
        <v>1</v>
      </c>
      <c r="E1619" s="32"/>
      <c r="F1619" s="33" t="s">
        <v>28</v>
      </c>
      <c r="G1619" s="33"/>
      <c r="H1619" s="16">
        <v>42605</v>
      </c>
      <c r="I1619" s="16">
        <v>42605</v>
      </c>
      <c r="J1619" s="18" t="s">
        <v>647</v>
      </c>
      <c r="K1619" s="18"/>
      <c r="L1619" s="30">
        <v>687.99</v>
      </c>
      <c r="M1619" s="30"/>
    </row>
    <row r="1620" spans="1:13" ht="45" customHeight="1">
      <c r="A1620" s="7" t="s">
        <v>543</v>
      </c>
      <c r="B1620" s="31" t="s">
        <v>1272</v>
      </c>
      <c r="C1620" s="31"/>
      <c r="D1620" s="32">
        <f t="shared" si="27"/>
        <v>1</v>
      </c>
      <c r="E1620" s="32"/>
      <c r="F1620" s="33" t="s">
        <v>28</v>
      </c>
      <c r="G1620" s="33"/>
      <c r="H1620" s="16">
        <v>42668</v>
      </c>
      <c r="I1620" s="16">
        <v>42668</v>
      </c>
      <c r="J1620" s="18" t="s">
        <v>647</v>
      </c>
      <c r="K1620" s="18"/>
      <c r="L1620" s="30">
        <v>688</v>
      </c>
      <c r="M1620" s="30"/>
    </row>
    <row r="1621" spans="1:13" ht="45" customHeight="1">
      <c r="A1621" s="7" t="s">
        <v>543</v>
      </c>
      <c r="B1621" s="31" t="s">
        <v>1273</v>
      </c>
      <c r="C1621" s="31"/>
      <c r="D1621" s="32">
        <f t="shared" si="27"/>
        <v>1</v>
      </c>
      <c r="E1621" s="32"/>
      <c r="F1621" s="33" t="s">
        <v>28</v>
      </c>
      <c r="G1621" s="33"/>
      <c r="H1621" s="16">
        <v>42702</v>
      </c>
      <c r="I1621" s="16">
        <v>42702</v>
      </c>
      <c r="J1621" s="18" t="s">
        <v>647</v>
      </c>
      <c r="K1621" s="18"/>
      <c r="L1621" s="30">
        <v>688</v>
      </c>
      <c r="M1621" s="30"/>
    </row>
    <row r="1622" spans="1:13" ht="45" customHeight="1">
      <c r="A1622" s="7" t="s">
        <v>543</v>
      </c>
      <c r="B1622" s="31" t="s">
        <v>556</v>
      </c>
      <c r="C1622" s="31"/>
      <c r="D1622" s="32">
        <f t="shared" si="27"/>
        <v>1</v>
      </c>
      <c r="E1622" s="32"/>
      <c r="F1622" s="33" t="s">
        <v>28</v>
      </c>
      <c r="G1622" s="33"/>
      <c r="H1622" s="16">
        <v>42599</v>
      </c>
      <c r="I1622" s="16">
        <v>42599</v>
      </c>
      <c r="J1622" s="18" t="s">
        <v>647</v>
      </c>
      <c r="K1622" s="18"/>
      <c r="L1622" s="30">
        <v>359</v>
      </c>
      <c r="M1622" s="30"/>
    </row>
    <row r="1623" spans="1:13" ht="45" customHeight="1">
      <c r="A1623" s="7" t="s">
        <v>543</v>
      </c>
      <c r="B1623" s="31" t="s">
        <v>1274</v>
      </c>
      <c r="C1623" s="31"/>
      <c r="D1623" s="32">
        <f t="shared" si="27"/>
        <v>1</v>
      </c>
      <c r="E1623" s="32"/>
      <c r="F1623" s="33" t="s">
        <v>28</v>
      </c>
      <c r="G1623" s="33"/>
      <c r="H1623" s="16">
        <v>42606</v>
      </c>
      <c r="I1623" s="16">
        <v>42606</v>
      </c>
      <c r="J1623" s="18" t="s">
        <v>647</v>
      </c>
      <c r="K1623" s="18"/>
      <c r="L1623" s="30">
        <v>688</v>
      </c>
      <c r="M1623" s="30"/>
    </row>
    <row r="1624" spans="1:13" ht="45" customHeight="1">
      <c r="A1624" s="7" t="s">
        <v>543</v>
      </c>
      <c r="B1624" s="31" t="s">
        <v>1274</v>
      </c>
      <c r="C1624" s="31"/>
      <c r="D1624" s="32">
        <f t="shared" si="27"/>
        <v>1</v>
      </c>
      <c r="E1624" s="32"/>
      <c r="F1624" s="33" t="s">
        <v>28</v>
      </c>
      <c r="G1624" s="33"/>
      <c r="H1624" s="16">
        <v>42600</v>
      </c>
      <c r="I1624" s="16">
        <v>42600</v>
      </c>
      <c r="J1624" s="18" t="s">
        <v>647</v>
      </c>
      <c r="K1624" s="18"/>
      <c r="L1624" s="30">
        <v>688.02</v>
      </c>
      <c r="M1624" s="30"/>
    </row>
    <row r="1625" spans="1:13" ht="45" customHeight="1">
      <c r="A1625" s="7" t="s">
        <v>543</v>
      </c>
      <c r="B1625" s="31" t="s">
        <v>548</v>
      </c>
      <c r="C1625" s="31"/>
      <c r="D1625" s="32">
        <f t="shared" si="27"/>
        <v>1</v>
      </c>
      <c r="E1625" s="32"/>
      <c r="F1625" s="33" t="s">
        <v>28</v>
      </c>
      <c r="G1625" s="33"/>
      <c r="H1625" s="16">
        <v>42622</v>
      </c>
      <c r="I1625" s="16">
        <v>42622</v>
      </c>
      <c r="J1625" s="18" t="s">
        <v>647</v>
      </c>
      <c r="K1625" s="18"/>
      <c r="L1625" s="30">
        <v>658.1</v>
      </c>
      <c r="M1625" s="30"/>
    </row>
    <row r="1626" spans="1:13" ht="45" customHeight="1">
      <c r="A1626" s="7" t="s">
        <v>543</v>
      </c>
      <c r="B1626" s="31" t="s">
        <v>548</v>
      </c>
      <c r="C1626" s="31"/>
      <c r="D1626" s="32">
        <f t="shared" si="27"/>
        <v>1</v>
      </c>
      <c r="E1626" s="32"/>
      <c r="F1626" s="33" t="s">
        <v>28</v>
      </c>
      <c r="G1626" s="33"/>
      <c r="H1626" s="16">
        <v>42653</v>
      </c>
      <c r="I1626" s="16">
        <v>42653</v>
      </c>
      <c r="J1626" s="18" t="s">
        <v>647</v>
      </c>
      <c r="K1626" s="18"/>
      <c r="L1626" s="30">
        <v>688</v>
      </c>
      <c r="M1626" s="30"/>
    </row>
    <row r="1627" spans="1:13" ht="45" customHeight="1">
      <c r="A1627" s="7" t="s">
        <v>543</v>
      </c>
      <c r="B1627" s="31" t="s">
        <v>548</v>
      </c>
      <c r="C1627" s="31"/>
      <c r="D1627" s="32">
        <f t="shared" si="27"/>
        <v>1</v>
      </c>
      <c r="E1627" s="32"/>
      <c r="F1627" s="33" t="s">
        <v>28</v>
      </c>
      <c r="G1627" s="33"/>
      <c r="H1627" s="16">
        <v>42657</v>
      </c>
      <c r="I1627" s="16">
        <v>42657</v>
      </c>
      <c r="J1627" s="18" t="s">
        <v>647</v>
      </c>
      <c r="K1627" s="18"/>
      <c r="L1627" s="30">
        <v>678</v>
      </c>
      <c r="M1627" s="30"/>
    </row>
    <row r="1628" spans="1:13" ht="45" customHeight="1">
      <c r="A1628" s="7" t="s">
        <v>543</v>
      </c>
      <c r="B1628" s="31" t="s">
        <v>1275</v>
      </c>
      <c r="C1628" s="31"/>
      <c r="D1628" s="32">
        <f t="shared" si="27"/>
        <v>1</v>
      </c>
      <c r="E1628" s="32"/>
      <c r="F1628" s="33" t="s">
        <v>28</v>
      </c>
      <c r="G1628" s="33"/>
      <c r="H1628" s="16">
        <v>42660</v>
      </c>
      <c r="I1628" s="16">
        <v>42660</v>
      </c>
      <c r="J1628" s="18" t="s">
        <v>647</v>
      </c>
      <c r="K1628" s="18"/>
      <c r="L1628" s="30">
        <v>688</v>
      </c>
      <c r="M1628" s="30"/>
    </row>
    <row r="1629" spans="1:13" ht="45" customHeight="1">
      <c r="A1629" s="7" t="s">
        <v>543</v>
      </c>
      <c r="B1629" s="31" t="s">
        <v>1273</v>
      </c>
      <c r="C1629" s="31"/>
      <c r="D1629" s="32">
        <f t="shared" si="27"/>
        <v>1</v>
      </c>
      <c r="E1629" s="32"/>
      <c r="F1629" s="33" t="s">
        <v>28</v>
      </c>
      <c r="G1629" s="33"/>
      <c r="H1629" s="16">
        <v>42662</v>
      </c>
      <c r="I1629" s="16">
        <v>42662</v>
      </c>
      <c r="J1629" s="18" t="s">
        <v>647</v>
      </c>
      <c r="K1629" s="18"/>
      <c r="L1629" s="30">
        <v>606</v>
      </c>
      <c r="M1629" s="30"/>
    </row>
    <row r="1630" spans="1:13" ht="45" customHeight="1">
      <c r="A1630" s="7" t="s">
        <v>543</v>
      </c>
      <c r="B1630" s="31" t="s">
        <v>1273</v>
      </c>
      <c r="C1630" s="31"/>
      <c r="D1630" s="32">
        <f t="shared" si="27"/>
        <v>1</v>
      </c>
      <c r="E1630" s="32"/>
      <c r="F1630" s="33" t="s">
        <v>28</v>
      </c>
      <c r="G1630" s="33"/>
      <c r="H1630" s="16">
        <v>42688</v>
      </c>
      <c r="I1630" s="16">
        <v>42688</v>
      </c>
      <c r="J1630" s="18" t="s">
        <v>647</v>
      </c>
      <c r="K1630" s="18"/>
      <c r="L1630" s="30">
        <v>688</v>
      </c>
      <c r="M1630" s="30"/>
    </row>
    <row r="1631" spans="1:13" ht="45" customHeight="1">
      <c r="A1631" s="7" t="s">
        <v>543</v>
      </c>
      <c r="B1631" s="31" t="s">
        <v>1276</v>
      </c>
      <c r="C1631" s="31"/>
      <c r="D1631" s="32">
        <f t="shared" si="27"/>
        <v>1</v>
      </c>
      <c r="E1631" s="32"/>
      <c r="F1631" s="33" t="s">
        <v>28</v>
      </c>
      <c r="G1631" s="33"/>
      <c r="H1631" s="16">
        <v>42634</v>
      </c>
      <c r="I1631" s="16">
        <v>42634</v>
      </c>
      <c r="J1631" s="18" t="s">
        <v>647</v>
      </c>
      <c r="K1631" s="18"/>
      <c r="L1631" s="30">
        <v>688</v>
      </c>
      <c r="M1631" s="30"/>
    </row>
    <row r="1632" spans="1:13" ht="45" customHeight="1">
      <c r="A1632" s="7" t="s">
        <v>543</v>
      </c>
      <c r="B1632" s="31" t="s">
        <v>1276</v>
      </c>
      <c r="C1632" s="31"/>
      <c r="D1632" s="32">
        <f t="shared" si="27"/>
        <v>1</v>
      </c>
      <c r="E1632" s="32"/>
      <c r="F1632" s="33" t="s">
        <v>28</v>
      </c>
      <c r="G1632" s="33"/>
      <c r="H1632" s="16">
        <v>42641</v>
      </c>
      <c r="I1632" s="16">
        <v>42641</v>
      </c>
      <c r="J1632" s="18" t="s">
        <v>647</v>
      </c>
      <c r="K1632" s="18"/>
      <c r="L1632" s="30">
        <v>688</v>
      </c>
      <c r="M1632" s="30"/>
    </row>
    <row r="1633" spans="1:13" ht="45" customHeight="1">
      <c r="A1633" s="7" t="s">
        <v>543</v>
      </c>
      <c r="B1633" s="31" t="s">
        <v>1276</v>
      </c>
      <c r="C1633" s="31"/>
      <c r="D1633" s="32">
        <f t="shared" si="27"/>
        <v>1</v>
      </c>
      <c r="E1633" s="32"/>
      <c r="F1633" s="33" t="s">
        <v>28</v>
      </c>
      <c r="G1633" s="33"/>
      <c r="H1633" s="16">
        <v>42677</v>
      </c>
      <c r="I1633" s="16">
        <v>42677</v>
      </c>
      <c r="J1633" s="18" t="s">
        <v>647</v>
      </c>
      <c r="K1633" s="18"/>
      <c r="L1633" s="30">
        <v>688</v>
      </c>
      <c r="M1633" s="30"/>
    </row>
    <row r="1634" spans="1:13" ht="45" customHeight="1">
      <c r="A1634" s="7" t="s">
        <v>543</v>
      </c>
      <c r="B1634" s="31" t="s">
        <v>1276</v>
      </c>
      <c r="C1634" s="31"/>
      <c r="D1634" s="32">
        <f t="shared" si="27"/>
        <v>1</v>
      </c>
      <c r="E1634" s="32"/>
      <c r="F1634" s="33" t="s">
        <v>28</v>
      </c>
      <c r="G1634" s="33"/>
      <c r="H1634" s="16">
        <v>42667</v>
      </c>
      <c r="I1634" s="16">
        <v>42667</v>
      </c>
      <c r="J1634" s="18" t="s">
        <v>647</v>
      </c>
      <c r="K1634" s="18"/>
      <c r="L1634" s="30">
        <v>688</v>
      </c>
      <c r="M1634" s="30"/>
    </row>
    <row r="1635" spans="1:13" ht="45" customHeight="1">
      <c r="A1635" s="7" t="s">
        <v>543</v>
      </c>
      <c r="B1635" s="31" t="s">
        <v>1276</v>
      </c>
      <c r="C1635" s="31"/>
      <c r="D1635" s="32">
        <f t="shared" si="27"/>
        <v>1</v>
      </c>
      <c r="E1635" s="32"/>
      <c r="F1635" s="33" t="s">
        <v>28</v>
      </c>
      <c r="G1635" s="33"/>
      <c r="H1635" s="16">
        <v>42648</v>
      </c>
      <c r="I1635" s="16">
        <v>42648</v>
      </c>
      <c r="J1635" s="18" t="s">
        <v>647</v>
      </c>
      <c r="K1635" s="18"/>
      <c r="L1635" s="30">
        <v>688</v>
      </c>
      <c r="M1635" s="30"/>
    </row>
    <row r="1636" spans="1:13" ht="45" customHeight="1">
      <c r="A1636" s="7" t="s">
        <v>543</v>
      </c>
      <c r="B1636" s="31" t="s">
        <v>1276</v>
      </c>
      <c r="C1636" s="31"/>
      <c r="D1636" s="32">
        <f t="shared" si="27"/>
        <v>1</v>
      </c>
      <c r="E1636" s="32"/>
      <c r="F1636" s="33" t="s">
        <v>28</v>
      </c>
      <c r="G1636" s="33"/>
      <c r="H1636" s="16">
        <v>42646</v>
      </c>
      <c r="I1636" s="16">
        <v>42646</v>
      </c>
      <c r="J1636" s="18" t="s">
        <v>647</v>
      </c>
      <c r="K1636" s="18"/>
      <c r="L1636" s="30">
        <v>688</v>
      </c>
      <c r="M1636" s="30"/>
    </row>
    <row r="1637" spans="1:13" ht="45" customHeight="1">
      <c r="A1637" s="7" t="s">
        <v>543</v>
      </c>
      <c r="B1637" s="31" t="s">
        <v>1276</v>
      </c>
      <c r="C1637" s="31"/>
      <c r="D1637" s="32">
        <f t="shared" si="27"/>
        <v>1</v>
      </c>
      <c r="E1637" s="32"/>
      <c r="F1637" s="33" t="s">
        <v>28</v>
      </c>
      <c r="G1637" s="33"/>
      <c r="H1637" s="16">
        <v>42683</v>
      </c>
      <c r="I1637" s="16">
        <v>42683</v>
      </c>
      <c r="J1637" s="18" t="s">
        <v>647</v>
      </c>
      <c r="K1637" s="18"/>
      <c r="L1637" s="30">
        <v>606</v>
      </c>
      <c r="M1637" s="30"/>
    </row>
    <row r="1638" spans="1:13" ht="45" customHeight="1">
      <c r="A1638" s="7" t="s">
        <v>543</v>
      </c>
      <c r="B1638" s="31" t="s">
        <v>1276</v>
      </c>
      <c r="C1638" s="31"/>
      <c r="D1638" s="32">
        <f t="shared" si="27"/>
        <v>1</v>
      </c>
      <c r="E1638" s="32"/>
      <c r="F1638" s="33" t="s">
        <v>28</v>
      </c>
      <c r="G1638" s="33"/>
      <c r="H1638" s="16">
        <v>42684</v>
      </c>
      <c r="I1638" s="16">
        <v>42684</v>
      </c>
      <c r="J1638" s="18" t="s">
        <v>647</v>
      </c>
      <c r="K1638" s="18"/>
      <c r="L1638" s="30">
        <v>688</v>
      </c>
      <c r="M1638" s="30"/>
    </row>
    <row r="1639" spans="1:13" ht="45" customHeight="1">
      <c r="A1639" s="7" t="s">
        <v>543</v>
      </c>
      <c r="B1639" s="31" t="s">
        <v>1272</v>
      </c>
      <c r="C1639" s="31"/>
      <c r="D1639" s="32">
        <f t="shared" si="27"/>
        <v>1</v>
      </c>
      <c r="E1639" s="32"/>
      <c r="F1639" s="33" t="s">
        <v>28</v>
      </c>
      <c r="G1639" s="33"/>
      <c r="H1639" s="16">
        <v>42605</v>
      </c>
      <c r="I1639" s="16">
        <v>42605</v>
      </c>
      <c r="J1639" s="18" t="s">
        <v>647</v>
      </c>
      <c r="K1639" s="18"/>
      <c r="L1639" s="30">
        <v>186.01</v>
      </c>
      <c r="M1639" s="30"/>
    </row>
    <row r="1640" spans="1:13" ht="45" customHeight="1">
      <c r="A1640" s="7" t="s">
        <v>543</v>
      </c>
      <c r="B1640" s="31" t="s">
        <v>1272</v>
      </c>
      <c r="C1640" s="31"/>
      <c r="D1640" s="32">
        <f t="shared" si="27"/>
        <v>1</v>
      </c>
      <c r="E1640" s="32"/>
      <c r="F1640" s="33" t="s">
        <v>28</v>
      </c>
      <c r="G1640" s="33"/>
      <c r="H1640" s="16">
        <v>42668</v>
      </c>
      <c r="I1640" s="16">
        <v>42668</v>
      </c>
      <c r="J1640" s="18" t="s">
        <v>647</v>
      </c>
      <c r="K1640" s="18"/>
      <c r="L1640" s="30">
        <v>158</v>
      </c>
      <c r="M1640" s="30"/>
    </row>
    <row r="1641" spans="1:13" ht="45" customHeight="1">
      <c r="A1641" s="7" t="s">
        <v>543</v>
      </c>
      <c r="B1641" s="31" t="s">
        <v>1274</v>
      </c>
      <c r="C1641" s="31"/>
      <c r="D1641" s="32">
        <f t="shared" si="27"/>
        <v>1</v>
      </c>
      <c r="E1641" s="32"/>
      <c r="F1641" s="33" t="s">
        <v>28</v>
      </c>
      <c r="G1641" s="33"/>
      <c r="H1641" s="16">
        <v>42600</v>
      </c>
      <c r="I1641" s="16">
        <v>42600</v>
      </c>
      <c r="J1641" s="18" t="s">
        <v>647</v>
      </c>
      <c r="K1641" s="18"/>
      <c r="L1641" s="30">
        <v>103</v>
      </c>
      <c r="M1641" s="30"/>
    </row>
    <row r="1642" spans="1:13" ht="45" customHeight="1">
      <c r="A1642" s="7" t="s">
        <v>543</v>
      </c>
      <c r="B1642" s="31" t="s">
        <v>1273</v>
      </c>
      <c r="C1642" s="31"/>
      <c r="D1642" s="32">
        <f t="shared" si="27"/>
        <v>1</v>
      </c>
      <c r="E1642" s="32"/>
      <c r="F1642" s="33" t="s">
        <v>28</v>
      </c>
      <c r="G1642" s="33"/>
      <c r="H1642" s="16">
        <v>42660</v>
      </c>
      <c r="I1642" s="16">
        <v>42660</v>
      </c>
      <c r="J1642" s="18" t="s">
        <v>647</v>
      </c>
      <c r="K1642" s="18"/>
      <c r="L1642" s="30">
        <v>106</v>
      </c>
      <c r="M1642" s="30"/>
    </row>
    <row r="1643" spans="1:13" ht="45" customHeight="1">
      <c r="A1643" s="7" t="s">
        <v>543</v>
      </c>
      <c r="B1643" s="31" t="s">
        <v>1273</v>
      </c>
      <c r="C1643" s="31"/>
      <c r="D1643" s="32">
        <f t="shared" si="27"/>
        <v>1</v>
      </c>
      <c r="E1643" s="32"/>
      <c r="F1643" s="33" t="s">
        <v>28</v>
      </c>
      <c r="G1643" s="33"/>
      <c r="H1643" s="16">
        <v>42688</v>
      </c>
      <c r="I1643" s="16">
        <v>42688</v>
      </c>
      <c r="J1643" s="18" t="s">
        <v>647</v>
      </c>
      <c r="K1643" s="18"/>
      <c r="L1643" s="30">
        <v>97</v>
      </c>
      <c r="M1643" s="30"/>
    </row>
    <row r="1644" spans="1:13" ht="45" customHeight="1">
      <c r="A1644" s="7" t="s">
        <v>543</v>
      </c>
      <c r="B1644" s="31" t="s">
        <v>1276</v>
      </c>
      <c r="C1644" s="31"/>
      <c r="D1644" s="32">
        <f t="shared" si="27"/>
        <v>1</v>
      </c>
      <c r="E1644" s="32"/>
      <c r="F1644" s="33" t="s">
        <v>28</v>
      </c>
      <c r="G1644" s="33"/>
      <c r="H1644" s="16">
        <v>42684</v>
      </c>
      <c r="I1644" s="16">
        <v>42684</v>
      </c>
      <c r="J1644" s="18" t="s">
        <v>647</v>
      </c>
      <c r="K1644" s="18"/>
      <c r="L1644" s="30">
        <v>173</v>
      </c>
      <c r="M1644" s="30"/>
    </row>
    <row r="1645" spans="1:13" ht="45" customHeight="1">
      <c r="A1645" s="7" t="s">
        <v>543</v>
      </c>
      <c r="B1645" s="31" t="s">
        <v>13</v>
      </c>
      <c r="C1645" s="31"/>
      <c r="D1645" s="32">
        <f t="shared" si="27"/>
        <v>1</v>
      </c>
      <c r="E1645" s="32"/>
      <c r="F1645" s="33" t="s">
        <v>14</v>
      </c>
      <c r="G1645" s="33"/>
      <c r="H1645" s="16">
        <v>42684</v>
      </c>
      <c r="I1645" s="16">
        <v>42684</v>
      </c>
      <c r="J1645" s="18" t="s">
        <v>647</v>
      </c>
      <c r="K1645" s="18"/>
      <c r="L1645" s="30">
        <v>6680</v>
      </c>
      <c r="M1645" s="30"/>
    </row>
    <row r="1646" spans="1:13" ht="45" customHeight="1">
      <c r="A1646" s="7" t="s">
        <v>543</v>
      </c>
      <c r="B1646" s="31" t="s">
        <v>107</v>
      </c>
      <c r="C1646" s="31"/>
      <c r="D1646" s="32">
        <f t="shared" si="27"/>
        <v>1</v>
      </c>
      <c r="E1646" s="32"/>
      <c r="F1646" s="33" t="s">
        <v>28</v>
      </c>
      <c r="G1646" s="33"/>
      <c r="H1646" s="16">
        <v>42704</v>
      </c>
      <c r="I1646" s="16">
        <v>42704</v>
      </c>
      <c r="J1646" s="18" t="s">
        <v>647</v>
      </c>
      <c r="K1646" s="18"/>
      <c r="L1646" s="30">
        <v>503.08</v>
      </c>
      <c r="M1646" s="30"/>
    </row>
    <row r="1647" spans="1:13" ht="45" customHeight="1">
      <c r="A1647" s="7" t="s">
        <v>543</v>
      </c>
      <c r="B1647" s="31" t="s">
        <v>1277</v>
      </c>
      <c r="C1647" s="31"/>
      <c r="D1647" s="32">
        <f t="shared" si="27"/>
        <v>1</v>
      </c>
      <c r="E1647" s="32"/>
      <c r="F1647" s="33" t="s">
        <v>28</v>
      </c>
      <c r="G1647" s="33"/>
      <c r="H1647" s="16">
        <v>42711</v>
      </c>
      <c r="I1647" s="16">
        <v>42711</v>
      </c>
      <c r="J1647" s="18" t="s">
        <v>647</v>
      </c>
      <c r="K1647" s="18"/>
      <c r="L1647" s="30">
        <v>688</v>
      </c>
      <c r="M1647" s="30"/>
    </row>
    <row r="1648" spans="1:13" ht="45" customHeight="1">
      <c r="A1648" s="7" t="s">
        <v>543</v>
      </c>
      <c r="B1648" s="31" t="s">
        <v>1278</v>
      </c>
      <c r="C1648" s="31"/>
      <c r="D1648" s="32">
        <f t="shared" si="27"/>
        <v>1</v>
      </c>
      <c r="E1648" s="32"/>
      <c r="F1648" s="33" t="s">
        <v>28</v>
      </c>
      <c r="G1648" s="33"/>
      <c r="H1648" s="16">
        <v>42709</v>
      </c>
      <c r="I1648" s="16">
        <v>42709</v>
      </c>
      <c r="J1648" s="18" t="s">
        <v>647</v>
      </c>
      <c r="K1648" s="18"/>
      <c r="L1648" s="30">
        <v>688</v>
      </c>
      <c r="M1648" s="30"/>
    </row>
    <row r="1649" spans="1:13" ht="45" customHeight="1">
      <c r="A1649" s="7" t="s">
        <v>543</v>
      </c>
      <c r="B1649" s="31" t="s">
        <v>1279</v>
      </c>
      <c r="C1649" s="31"/>
      <c r="D1649" s="32">
        <f t="shared" si="27"/>
        <v>1</v>
      </c>
      <c r="E1649" s="32"/>
      <c r="F1649" s="33" t="s">
        <v>28</v>
      </c>
      <c r="G1649" s="33"/>
      <c r="H1649" s="16">
        <v>42710</v>
      </c>
      <c r="I1649" s="16">
        <v>42711</v>
      </c>
      <c r="J1649" s="18" t="s">
        <v>647</v>
      </c>
      <c r="K1649" s="18"/>
      <c r="L1649" s="30">
        <v>588</v>
      </c>
      <c r="M1649" s="30"/>
    </row>
    <row r="1650" spans="1:13" ht="45" customHeight="1">
      <c r="A1650" s="7" t="s">
        <v>543</v>
      </c>
      <c r="B1650" s="31" t="s">
        <v>13</v>
      </c>
      <c r="C1650" s="31"/>
      <c r="D1650" s="32">
        <f t="shared" si="27"/>
        <v>1</v>
      </c>
      <c r="E1650" s="32"/>
      <c r="F1650" s="33" t="s">
        <v>14</v>
      </c>
      <c r="G1650" s="33"/>
      <c r="H1650" s="16">
        <v>42710</v>
      </c>
      <c r="I1650" s="16">
        <v>42710</v>
      </c>
      <c r="J1650" s="18" t="s">
        <v>647</v>
      </c>
      <c r="K1650" s="18"/>
      <c r="L1650" s="30">
        <v>468</v>
      </c>
      <c r="M1650" s="30"/>
    </row>
    <row r="1651" spans="1:13" ht="45" customHeight="1">
      <c r="A1651" s="7" t="s">
        <v>563</v>
      </c>
      <c r="B1651" s="31" t="s">
        <v>1280</v>
      </c>
      <c r="C1651" s="31"/>
      <c r="D1651" s="32">
        <f t="shared" si="27"/>
        <v>1</v>
      </c>
      <c r="E1651" s="32"/>
      <c r="F1651" s="33" t="s">
        <v>61</v>
      </c>
      <c r="G1651" s="33"/>
      <c r="H1651" s="16">
        <v>42416</v>
      </c>
      <c r="I1651" s="16">
        <v>42418</v>
      </c>
      <c r="J1651" s="18" t="s">
        <v>647</v>
      </c>
      <c r="K1651" s="18"/>
      <c r="L1651" s="30">
        <v>528</v>
      </c>
      <c r="M1651" s="30"/>
    </row>
    <row r="1652" spans="1:13" ht="45" customHeight="1">
      <c r="A1652" s="7" t="s">
        <v>563</v>
      </c>
      <c r="B1652" s="31" t="s">
        <v>1281</v>
      </c>
      <c r="C1652" s="31"/>
      <c r="D1652" s="32">
        <f t="shared" si="27"/>
        <v>1</v>
      </c>
      <c r="E1652" s="32"/>
      <c r="F1652" s="33" t="s">
        <v>61</v>
      </c>
      <c r="G1652" s="33"/>
      <c r="H1652" s="16">
        <v>42416</v>
      </c>
      <c r="I1652" s="16">
        <v>42418</v>
      </c>
      <c r="J1652" s="18" t="s">
        <v>647</v>
      </c>
      <c r="K1652" s="18"/>
      <c r="L1652" s="30">
        <v>399</v>
      </c>
      <c r="M1652" s="30"/>
    </row>
    <row r="1653" spans="1:13" ht="45" customHeight="1">
      <c r="A1653" s="7" t="s">
        <v>563</v>
      </c>
      <c r="B1653" s="31" t="s">
        <v>1281</v>
      </c>
      <c r="C1653" s="31"/>
      <c r="D1653" s="32">
        <f t="shared" si="27"/>
        <v>1</v>
      </c>
      <c r="E1653" s="32"/>
      <c r="F1653" s="33" t="s">
        <v>61</v>
      </c>
      <c r="G1653" s="33"/>
      <c r="H1653" s="16">
        <v>42416</v>
      </c>
      <c r="I1653" s="16">
        <v>42418</v>
      </c>
      <c r="J1653" s="18" t="s">
        <v>647</v>
      </c>
      <c r="K1653" s="18"/>
      <c r="L1653" s="30">
        <v>627.07000000000005</v>
      </c>
      <c r="M1653" s="30"/>
    </row>
    <row r="1654" spans="1:13" ht="45" customHeight="1">
      <c r="A1654" s="7" t="s">
        <v>563</v>
      </c>
      <c r="B1654" s="31" t="s">
        <v>13</v>
      </c>
      <c r="C1654" s="31"/>
      <c r="D1654" s="32">
        <f t="shared" si="27"/>
        <v>1</v>
      </c>
      <c r="E1654" s="32"/>
      <c r="F1654" s="33" t="s">
        <v>14</v>
      </c>
      <c r="G1654" s="33"/>
      <c r="H1654" s="16">
        <v>42416</v>
      </c>
      <c r="I1654" s="16">
        <v>42418</v>
      </c>
      <c r="J1654" s="18" t="s">
        <v>647</v>
      </c>
      <c r="K1654" s="18"/>
      <c r="L1654" s="30">
        <v>3190</v>
      </c>
      <c r="M1654" s="30"/>
    </row>
    <row r="1655" spans="1:13" ht="45" customHeight="1">
      <c r="A1655" s="7" t="s">
        <v>563</v>
      </c>
      <c r="B1655" s="31" t="s">
        <v>1282</v>
      </c>
      <c r="C1655" s="31"/>
      <c r="D1655" s="32">
        <f t="shared" si="27"/>
        <v>1</v>
      </c>
      <c r="E1655" s="32"/>
      <c r="F1655" s="33" t="s">
        <v>28</v>
      </c>
      <c r="G1655" s="33"/>
      <c r="H1655" s="16">
        <v>42437</v>
      </c>
      <c r="I1655" s="16">
        <v>42437</v>
      </c>
      <c r="J1655" s="18" t="s">
        <v>647</v>
      </c>
      <c r="K1655" s="18"/>
      <c r="L1655" s="30">
        <v>256</v>
      </c>
      <c r="M1655" s="30"/>
    </row>
    <row r="1656" spans="1:13" ht="45" customHeight="1">
      <c r="A1656" s="7" t="s">
        <v>563</v>
      </c>
      <c r="B1656" s="31" t="s">
        <v>1282</v>
      </c>
      <c r="C1656" s="31"/>
      <c r="D1656" s="32">
        <f t="shared" si="27"/>
        <v>1</v>
      </c>
      <c r="E1656" s="32"/>
      <c r="F1656" s="33" t="s">
        <v>28</v>
      </c>
      <c r="G1656" s="33"/>
      <c r="H1656" s="16">
        <v>42437</v>
      </c>
      <c r="I1656" s="16">
        <v>42437</v>
      </c>
      <c r="J1656" s="18" t="s">
        <v>647</v>
      </c>
      <c r="K1656" s="18"/>
      <c r="L1656" s="30">
        <v>256</v>
      </c>
      <c r="M1656" s="30"/>
    </row>
    <row r="1657" spans="1:13" ht="45" customHeight="1">
      <c r="A1657" s="7" t="s">
        <v>563</v>
      </c>
      <c r="B1657" s="31" t="s">
        <v>1282</v>
      </c>
      <c r="C1657" s="31"/>
      <c r="D1657" s="32">
        <f t="shared" si="27"/>
        <v>1</v>
      </c>
      <c r="E1657" s="32"/>
      <c r="F1657" s="33" t="s">
        <v>28</v>
      </c>
      <c r="G1657" s="33"/>
      <c r="H1657" s="16">
        <v>42437</v>
      </c>
      <c r="I1657" s="16">
        <v>42437</v>
      </c>
      <c r="J1657" s="18" t="s">
        <v>647</v>
      </c>
      <c r="K1657" s="18"/>
      <c r="L1657" s="30">
        <v>260</v>
      </c>
      <c r="M1657" s="30"/>
    </row>
    <row r="1658" spans="1:13" ht="45" customHeight="1">
      <c r="A1658" s="7" t="s">
        <v>563</v>
      </c>
      <c r="B1658" s="31" t="s">
        <v>1282</v>
      </c>
      <c r="C1658" s="31"/>
      <c r="D1658" s="32">
        <f t="shared" si="27"/>
        <v>1</v>
      </c>
      <c r="E1658" s="32"/>
      <c r="F1658" s="33" t="s">
        <v>28</v>
      </c>
      <c r="G1658" s="33"/>
      <c r="H1658" s="16">
        <v>42437</v>
      </c>
      <c r="I1658" s="16">
        <v>42437</v>
      </c>
      <c r="J1658" s="18" t="s">
        <v>647</v>
      </c>
      <c r="K1658" s="18"/>
      <c r="L1658" s="30">
        <v>220</v>
      </c>
      <c r="M1658" s="30"/>
    </row>
    <row r="1659" spans="1:13" ht="45" customHeight="1">
      <c r="A1659" s="7" t="s">
        <v>563</v>
      </c>
      <c r="B1659" s="31" t="s">
        <v>13</v>
      </c>
      <c r="C1659" s="31"/>
      <c r="D1659" s="32">
        <f t="shared" si="27"/>
        <v>1</v>
      </c>
      <c r="E1659" s="32"/>
      <c r="F1659" s="33" t="s">
        <v>14</v>
      </c>
      <c r="G1659" s="33"/>
      <c r="H1659" s="16">
        <v>42437</v>
      </c>
      <c r="I1659" s="16">
        <v>42437</v>
      </c>
      <c r="J1659" s="18" t="s">
        <v>647</v>
      </c>
      <c r="K1659" s="18"/>
      <c r="L1659" s="30">
        <v>240</v>
      </c>
      <c r="M1659" s="30"/>
    </row>
    <row r="1660" spans="1:13" ht="45" customHeight="1">
      <c r="A1660" s="7" t="s">
        <v>563</v>
      </c>
      <c r="B1660" s="31" t="s">
        <v>1283</v>
      </c>
      <c r="C1660" s="31"/>
      <c r="D1660" s="32">
        <f t="shared" si="27"/>
        <v>1</v>
      </c>
      <c r="E1660" s="32"/>
      <c r="F1660" s="33" t="s">
        <v>28</v>
      </c>
      <c r="G1660" s="33"/>
      <c r="H1660" s="16">
        <v>42592</v>
      </c>
      <c r="I1660" s="16">
        <v>42594</v>
      </c>
      <c r="J1660" s="18" t="s">
        <v>647</v>
      </c>
      <c r="K1660" s="18"/>
      <c r="L1660" s="30">
        <v>950</v>
      </c>
      <c r="M1660" s="30"/>
    </row>
    <row r="1661" spans="1:13" ht="45" customHeight="1">
      <c r="A1661" s="7" t="s">
        <v>563</v>
      </c>
      <c r="B1661" s="31" t="s">
        <v>1284</v>
      </c>
      <c r="C1661" s="31"/>
      <c r="D1661" s="32">
        <f t="shared" si="27"/>
        <v>1</v>
      </c>
      <c r="E1661" s="32"/>
      <c r="F1661" s="33" t="s">
        <v>28</v>
      </c>
      <c r="G1661" s="33"/>
      <c r="H1661" s="16">
        <v>42612</v>
      </c>
      <c r="I1661" s="16">
        <v>42612</v>
      </c>
      <c r="J1661" s="18" t="s">
        <v>647</v>
      </c>
      <c r="K1661" s="18"/>
      <c r="L1661" s="30">
        <v>122</v>
      </c>
      <c r="M1661" s="30"/>
    </row>
    <row r="1662" spans="1:13" ht="45" customHeight="1">
      <c r="A1662" s="7" t="s">
        <v>563</v>
      </c>
      <c r="B1662" s="31" t="s">
        <v>13</v>
      </c>
      <c r="C1662" s="31"/>
      <c r="D1662" s="32">
        <f t="shared" si="27"/>
        <v>1</v>
      </c>
      <c r="E1662" s="32"/>
      <c r="F1662" s="33" t="s">
        <v>14</v>
      </c>
      <c r="G1662" s="33"/>
      <c r="H1662" s="16">
        <v>42612</v>
      </c>
      <c r="I1662" s="16">
        <v>42612</v>
      </c>
      <c r="J1662" s="18" t="s">
        <v>647</v>
      </c>
      <c r="K1662" s="18"/>
      <c r="L1662" s="30">
        <v>615</v>
      </c>
      <c r="M1662" s="30"/>
    </row>
    <row r="1663" spans="1:13" ht="45" customHeight="1">
      <c r="A1663" s="7" t="s">
        <v>563</v>
      </c>
      <c r="B1663" s="31" t="s">
        <v>1285</v>
      </c>
      <c r="C1663" s="31"/>
      <c r="D1663" s="32">
        <f t="shared" si="27"/>
        <v>1</v>
      </c>
      <c r="E1663" s="32"/>
      <c r="F1663" s="33" t="s">
        <v>28</v>
      </c>
      <c r="G1663" s="33"/>
      <c r="H1663" s="16">
        <v>42634</v>
      </c>
      <c r="I1663" s="16">
        <v>42634</v>
      </c>
      <c r="J1663" s="18" t="s">
        <v>647</v>
      </c>
      <c r="K1663" s="18"/>
      <c r="L1663" s="30">
        <v>240</v>
      </c>
      <c r="M1663" s="30"/>
    </row>
    <row r="1664" spans="1:13" ht="45" customHeight="1">
      <c r="A1664" s="7" t="s">
        <v>563</v>
      </c>
      <c r="B1664" s="31" t="s">
        <v>1285</v>
      </c>
      <c r="C1664" s="31"/>
      <c r="D1664" s="32">
        <f t="shared" si="27"/>
        <v>1</v>
      </c>
      <c r="E1664" s="32"/>
      <c r="F1664" s="33" t="s">
        <v>28</v>
      </c>
      <c r="G1664" s="33"/>
      <c r="H1664" s="16">
        <v>42634</v>
      </c>
      <c r="I1664" s="16">
        <v>42634</v>
      </c>
      <c r="J1664" s="18" t="s">
        <v>647</v>
      </c>
      <c r="K1664" s="18"/>
      <c r="L1664" s="30">
        <v>915</v>
      </c>
      <c r="M1664" s="30"/>
    </row>
    <row r="1665" spans="1:13" ht="45" customHeight="1">
      <c r="A1665" s="7" t="s">
        <v>563</v>
      </c>
      <c r="B1665" s="31" t="s">
        <v>1286</v>
      </c>
      <c r="C1665" s="31"/>
      <c r="D1665" s="32">
        <f t="shared" si="27"/>
        <v>1</v>
      </c>
      <c r="E1665" s="32"/>
      <c r="F1665" s="33" t="s">
        <v>28</v>
      </c>
      <c r="G1665" s="33"/>
      <c r="H1665" s="16">
        <v>42681</v>
      </c>
      <c r="I1665" s="16">
        <v>42681</v>
      </c>
      <c r="J1665" s="18" t="s">
        <v>647</v>
      </c>
      <c r="K1665" s="18"/>
      <c r="L1665" s="30">
        <v>334</v>
      </c>
      <c r="M1665" s="30"/>
    </row>
    <row r="1666" spans="1:13" ht="45" customHeight="1">
      <c r="A1666" s="7" t="s">
        <v>563</v>
      </c>
      <c r="B1666" s="31" t="s">
        <v>1286</v>
      </c>
      <c r="C1666" s="31"/>
      <c r="D1666" s="32">
        <f t="shared" si="27"/>
        <v>1</v>
      </c>
      <c r="E1666" s="32"/>
      <c r="F1666" s="33" t="s">
        <v>28</v>
      </c>
      <c r="G1666" s="33"/>
      <c r="H1666" s="16">
        <v>42681</v>
      </c>
      <c r="I1666" s="16">
        <v>42681</v>
      </c>
      <c r="J1666" s="18" t="s">
        <v>647</v>
      </c>
      <c r="K1666" s="18"/>
      <c r="L1666" s="30">
        <v>186.9</v>
      </c>
      <c r="M1666" s="30"/>
    </row>
    <row r="1667" spans="1:13" ht="45" customHeight="1">
      <c r="A1667" s="7" t="s">
        <v>563</v>
      </c>
      <c r="B1667" s="31" t="s">
        <v>13</v>
      </c>
      <c r="C1667" s="31"/>
      <c r="D1667" s="32">
        <f t="shared" si="27"/>
        <v>1</v>
      </c>
      <c r="E1667" s="32"/>
      <c r="F1667" s="33" t="s">
        <v>14</v>
      </c>
      <c r="G1667" s="33"/>
      <c r="H1667" s="16">
        <v>42681</v>
      </c>
      <c r="I1667" s="16">
        <v>42681</v>
      </c>
      <c r="J1667" s="18" t="s">
        <v>647</v>
      </c>
      <c r="K1667" s="18"/>
      <c r="L1667" s="30">
        <v>30</v>
      </c>
      <c r="M1667" s="30"/>
    </row>
    <row r="1668" spans="1:13" ht="45" customHeight="1">
      <c r="A1668" s="7" t="s">
        <v>563</v>
      </c>
      <c r="B1668" s="31" t="s">
        <v>1287</v>
      </c>
      <c r="C1668" s="31"/>
      <c r="D1668" s="32">
        <f t="shared" si="27"/>
        <v>1</v>
      </c>
      <c r="E1668" s="32"/>
      <c r="F1668" s="33" t="s">
        <v>11</v>
      </c>
      <c r="G1668" s="33"/>
      <c r="H1668" s="16">
        <v>42625</v>
      </c>
      <c r="I1668" s="16">
        <v>42628</v>
      </c>
      <c r="J1668" s="18" t="s">
        <v>647</v>
      </c>
      <c r="K1668" s="18"/>
      <c r="L1668" s="30">
        <v>400</v>
      </c>
      <c r="M1668" s="30"/>
    </row>
    <row r="1669" spans="1:13" ht="45" customHeight="1">
      <c r="A1669" s="7" t="s">
        <v>563</v>
      </c>
      <c r="B1669" s="31" t="s">
        <v>1287</v>
      </c>
      <c r="C1669" s="31"/>
      <c r="D1669" s="32">
        <f t="shared" si="27"/>
        <v>1</v>
      </c>
      <c r="E1669" s="32"/>
      <c r="F1669" s="33" t="s">
        <v>11</v>
      </c>
      <c r="G1669" s="33"/>
      <c r="H1669" s="16">
        <v>42625</v>
      </c>
      <c r="I1669" s="16">
        <v>42628</v>
      </c>
      <c r="J1669" s="18" t="s">
        <v>647</v>
      </c>
      <c r="K1669" s="18"/>
      <c r="L1669" s="30">
        <v>1311.78</v>
      </c>
      <c r="M1669" s="30"/>
    </row>
    <row r="1670" spans="1:13" ht="45" customHeight="1">
      <c r="A1670" s="7" t="s">
        <v>563</v>
      </c>
      <c r="B1670" s="31" t="s">
        <v>13</v>
      </c>
      <c r="C1670" s="31"/>
      <c r="D1670" s="32">
        <f t="shared" si="27"/>
        <v>1</v>
      </c>
      <c r="E1670" s="32"/>
      <c r="F1670" s="33" t="s">
        <v>14</v>
      </c>
      <c r="G1670" s="33"/>
      <c r="H1670" s="16">
        <v>42625</v>
      </c>
      <c r="I1670" s="16">
        <v>42625</v>
      </c>
      <c r="J1670" s="18" t="s">
        <v>647</v>
      </c>
      <c r="K1670" s="18"/>
      <c r="L1670" s="30">
        <v>150</v>
      </c>
      <c r="M1670" s="30"/>
    </row>
    <row r="1671" spans="1:13" ht="45" customHeight="1">
      <c r="A1671" s="7" t="s">
        <v>568</v>
      </c>
      <c r="B1671" s="31" t="s">
        <v>1288</v>
      </c>
      <c r="C1671" s="31"/>
      <c r="D1671" s="32">
        <f t="shared" si="27"/>
        <v>1</v>
      </c>
      <c r="E1671" s="32"/>
      <c r="F1671" s="33" t="s">
        <v>28</v>
      </c>
      <c r="G1671" s="33"/>
      <c r="H1671" s="16">
        <v>42404</v>
      </c>
      <c r="I1671" s="16">
        <v>42404</v>
      </c>
      <c r="J1671" s="18" t="s">
        <v>647</v>
      </c>
      <c r="K1671" s="18"/>
      <c r="L1671" s="30">
        <v>688</v>
      </c>
      <c r="M1671" s="30"/>
    </row>
    <row r="1672" spans="1:13" ht="45" customHeight="1">
      <c r="A1672" s="7" t="s">
        <v>568</v>
      </c>
      <c r="B1672" s="31" t="s">
        <v>1288</v>
      </c>
      <c r="C1672" s="31"/>
      <c r="D1672" s="32">
        <f t="shared" si="27"/>
        <v>1</v>
      </c>
      <c r="E1672" s="32"/>
      <c r="F1672" s="33" t="s">
        <v>28</v>
      </c>
      <c r="G1672" s="33"/>
      <c r="H1672" s="16">
        <v>42384</v>
      </c>
      <c r="I1672" s="16">
        <v>42384</v>
      </c>
      <c r="J1672" s="18" t="s">
        <v>647</v>
      </c>
      <c r="K1672" s="18"/>
      <c r="L1672" s="30">
        <v>684</v>
      </c>
      <c r="M1672" s="30"/>
    </row>
    <row r="1673" spans="1:13" ht="45" customHeight="1">
      <c r="A1673" s="7" t="s">
        <v>568</v>
      </c>
      <c r="B1673" s="31" t="s">
        <v>1288</v>
      </c>
      <c r="C1673" s="31"/>
      <c r="D1673" s="32">
        <f t="shared" si="27"/>
        <v>1</v>
      </c>
      <c r="E1673" s="32"/>
      <c r="F1673" s="33" t="s">
        <v>28</v>
      </c>
      <c r="G1673" s="33"/>
      <c r="H1673" s="16">
        <v>42404</v>
      </c>
      <c r="I1673" s="16">
        <v>42404</v>
      </c>
      <c r="J1673" s="18" t="s">
        <v>647</v>
      </c>
      <c r="K1673" s="18"/>
      <c r="L1673" s="30">
        <v>260</v>
      </c>
      <c r="M1673" s="30"/>
    </row>
    <row r="1674" spans="1:13" ht="45" customHeight="1">
      <c r="A1674" s="7" t="s">
        <v>568</v>
      </c>
      <c r="B1674" s="31" t="s">
        <v>1288</v>
      </c>
      <c r="C1674" s="31"/>
      <c r="D1674" s="32">
        <f t="shared" si="27"/>
        <v>1</v>
      </c>
      <c r="E1674" s="32"/>
      <c r="F1674" s="33" t="s">
        <v>28</v>
      </c>
      <c r="G1674" s="33"/>
      <c r="H1674" s="16">
        <v>42384</v>
      </c>
      <c r="I1674" s="16">
        <v>42384</v>
      </c>
      <c r="J1674" s="18" t="s">
        <v>647</v>
      </c>
      <c r="K1674" s="18"/>
      <c r="L1674" s="30">
        <v>210</v>
      </c>
      <c r="M1674" s="30"/>
    </row>
    <row r="1675" spans="1:13" ht="45" customHeight="1">
      <c r="A1675" s="7" t="s">
        <v>568</v>
      </c>
      <c r="B1675" s="31" t="s">
        <v>1289</v>
      </c>
      <c r="C1675" s="31"/>
      <c r="D1675" s="32">
        <f t="shared" si="27"/>
        <v>1</v>
      </c>
      <c r="E1675" s="32"/>
      <c r="F1675" s="33" t="s">
        <v>28</v>
      </c>
      <c r="G1675" s="33"/>
      <c r="H1675" s="16">
        <v>42416</v>
      </c>
      <c r="I1675" s="16">
        <v>42416</v>
      </c>
      <c r="J1675" s="18" t="s">
        <v>647</v>
      </c>
      <c r="K1675" s="18"/>
      <c r="L1675" s="30">
        <v>621.25</v>
      </c>
      <c r="M1675" s="30"/>
    </row>
    <row r="1676" spans="1:13" ht="45" customHeight="1">
      <c r="A1676" s="7" t="s">
        <v>568</v>
      </c>
      <c r="B1676" s="31" t="s">
        <v>1289</v>
      </c>
      <c r="C1676" s="31"/>
      <c r="D1676" s="32">
        <f t="shared" si="27"/>
        <v>1</v>
      </c>
      <c r="E1676" s="32"/>
      <c r="F1676" s="33" t="s">
        <v>28</v>
      </c>
      <c r="G1676" s="33"/>
      <c r="H1676" s="16">
        <v>42467</v>
      </c>
      <c r="I1676" s="16">
        <v>42467</v>
      </c>
      <c r="J1676" s="18" t="s">
        <v>647</v>
      </c>
      <c r="K1676" s="18"/>
      <c r="L1676" s="30">
        <v>500</v>
      </c>
      <c r="M1676" s="30"/>
    </row>
    <row r="1677" spans="1:13" ht="45" customHeight="1">
      <c r="A1677" s="7" t="s">
        <v>568</v>
      </c>
      <c r="B1677" s="31" t="s">
        <v>1289</v>
      </c>
      <c r="C1677" s="31"/>
      <c r="D1677" s="32">
        <f t="shared" ref="D1677:D1740" si="28">C1677+1</f>
        <v>1</v>
      </c>
      <c r="E1677" s="32"/>
      <c r="F1677" s="33" t="s">
        <v>28</v>
      </c>
      <c r="G1677" s="33"/>
      <c r="H1677" s="16">
        <v>42486</v>
      </c>
      <c r="I1677" s="16">
        <v>42486</v>
      </c>
      <c r="J1677" s="18" t="s">
        <v>647</v>
      </c>
      <c r="K1677" s="18"/>
      <c r="L1677" s="30">
        <v>738</v>
      </c>
      <c r="M1677" s="30"/>
    </row>
    <row r="1678" spans="1:13" ht="45" customHeight="1">
      <c r="A1678" s="7" t="s">
        <v>568</v>
      </c>
      <c r="B1678" s="31" t="s">
        <v>1289</v>
      </c>
      <c r="C1678" s="31"/>
      <c r="D1678" s="32">
        <f t="shared" si="28"/>
        <v>1</v>
      </c>
      <c r="E1678" s="32"/>
      <c r="F1678" s="33" t="s">
        <v>28</v>
      </c>
      <c r="G1678" s="33"/>
      <c r="H1678" s="16">
        <v>42416</v>
      </c>
      <c r="I1678" s="16">
        <v>42416</v>
      </c>
      <c r="J1678" s="18" t="s">
        <v>647</v>
      </c>
      <c r="K1678" s="18"/>
      <c r="L1678" s="30">
        <v>219</v>
      </c>
      <c r="M1678" s="30"/>
    </row>
    <row r="1679" spans="1:13" ht="45" customHeight="1">
      <c r="A1679" s="7" t="s">
        <v>568</v>
      </c>
      <c r="B1679" s="31" t="s">
        <v>1289</v>
      </c>
      <c r="C1679" s="31"/>
      <c r="D1679" s="32">
        <f t="shared" si="28"/>
        <v>1</v>
      </c>
      <c r="E1679" s="32"/>
      <c r="F1679" s="33" t="s">
        <v>28</v>
      </c>
      <c r="G1679" s="33"/>
      <c r="H1679" s="16">
        <v>42467</v>
      </c>
      <c r="I1679" s="16">
        <v>42467</v>
      </c>
      <c r="J1679" s="18" t="s">
        <v>647</v>
      </c>
      <c r="K1679" s="18"/>
      <c r="L1679" s="30">
        <v>263</v>
      </c>
      <c r="M1679" s="30"/>
    </row>
    <row r="1680" spans="1:13" ht="45" customHeight="1">
      <c r="A1680" s="7" t="s">
        <v>568</v>
      </c>
      <c r="B1680" s="31" t="s">
        <v>1289</v>
      </c>
      <c r="C1680" s="31"/>
      <c r="D1680" s="32">
        <f t="shared" si="28"/>
        <v>1</v>
      </c>
      <c r="E1680" s="32"/>
      <c r="F1680" s="33" t="s">
        <v>28</v>
      </c>
      <c r="G1680" s="33"/>
      <c r="H1680" s="16">
        <v>42486</v>
      </c>
      <c r="I1680" s="16">
        <v>42486</v>
      </c>
      <c r="J1680" s="18" t="s">
        <v>647</v>
      </c>
      <c r="K1680" s="18"/>
      <c r="L1680" s="30">
        <v>234</v>
      </c>
      <c r="M1680" s="30"/>
    </row>
    <row r="1681" spans="1:13" ht="45" customHeight="1">
      <c r="A1681" s="7" t="s">
        <v>568</v>
      </c>
      <c r="B1681" s="31" t="s">
        <v>1290</v>
      </c>
      <c r="C1681" s="31"/>
      <c r="D1681" s="32">
        <f t="shared" si="28"/>
        <v>1</v>
      </c>
      <c r="E1681" s="32"/>
      <c r="F1681" s="33" t="s">
        <v>28</v>
      </c>
      <c r="G1681" s="33"/>
      <c r="H1681" s="16">
        <v>42618</v>
      </c>
      <c r="I1681" s="16">
        <v>42618</v>
      </c>
      <c r="J1681" s="18" t="s">
        <v>647</v>
      </c>
      <c r="K1681" s="18"/>
      <c r="L1681" s="30">
        <v>709</v>
      </c>
      <c r="M1681" s="30"/>
    </row>
    <row r="1682" spans="1:13" ht="45" customHeight="1">
      <c r="A1682" s="7" t="s">
        <v>568</v>
      </c>
      <c r="B1682" s="31" t="s">
        <v>1291</v>
      </c>
      <c r="C1682" s="31"/>
      <c r="D1682" s="32">
        <f t="shared" si="28"/>
        <v>1</v>
      </c>
      <c r="E1682" s="32"/>
      <c r="F1682" s="33" t="s">
        <v>28</v>
      </c>
      <c r="G1682" s="33"/>
      <c r="H1682" s="16">
        <v>42592</v>
      </c>
      <c r="I1682" s="16">
        <v>42592</v>
      </c>
      <c r="J1682" s="18" t="s">
        <v>647</v>
      </c>
      <c r="K1682" s="18"/>
      <c r="L1682" s="30">
        <v>1246.5</v>
      </c>
      <c r="M1682" s="30"/>
    </row>
    <row r="1683" spans="1:13" ht="45" customHeight="1">
      <c r="A1683" s="7" t="s">
        <v>568</v>
      </c>
      <c r="B1683" s="31" t="s">
        <v>1290</v>
      </c>
      <c r="C1683" s="31"/>
      <c r="D1683" s="32">
        <f t="shared" si="28"/>
        <v>1</v>
      </c>
      <c r="E1683" s="32"/>
      <c r="F1683" s="33" t="s">
        <v>28</v>
      </c>
      <c r="G1683" s="33"/>
      <c r="H1683" s="16">
        <v>42618</v>
      </c>
      <c r="I1683" s="16">
        <v>42618</v>
      </c>
      <c r="J1683" s="18" t="s">
        <v>647</v>
      </c>
      <c r="K1683" s="18"/>
      <c r="L1683" s="30">
        <v>130</v>
      </c>
      <c r="M1683" s="30"/>
    </row>
    <row r="1684" spans="1:13" ht="45" customHeight="1">
      <c r="A1684" s="7" t="s">
        <v>568</v>
      </c>
      <c r="B1684" s="31" t="s">
        <v>1292</v>
      </c>
      <c r="C1684" s="31"/>
      <c r="D1684" s="32">
        <f t="shared" si="28"/>
        <v>1</v>
      </c>
      <c r="E1684" s="32"/>
      <c r="F1684" s="33" t="s">
        <v>28</v>
      </c>
      <c r="G1684" s="33"/>
      <c r="H1684" s="16">
        <v>42605</v>
      </c>
      <c r="I1684" s="16">
        <v>42605</v>
      </c>
      <c r="J1684" s="18" t="s">
        <v>647</v>
      </c>
      <c r="K1684" s="18"/>
      <c r="L1684" s="30">
        <v>639</v>
      </c>
      <c r="M1684" s="30"/>
    </row>
    <row r="1685" spans="1:13" ht="45" customHeight="1">
      <c r="A1685" s="7" t="s">
        <v>568</v>
      </c>
      <c r="B1685" s="31" t="s">
        <v>1291</v>
      </c>
      <c r="C1685" s="31"/>
      <c r="D1685" s="32">
        <f t="shared" si="28"/>
        <v>1</v>
      </c>
      <c r="E1685" s="32"/>
      <c r="F1685" s="33" t="s">
        <v>28</v>
      </c>
      <c r="G1685" s="33"/>
      <c r="H1685" s="16">
        <v>42592</v>
      </c>
      <c r="I1685" s="16">
        <v>42592</v>
      </c>
      <c r="J1685" s="18" t="s">
        <v>647</v>
      </c>
      <c r="K1685" s="18"/>
      <c r="L1685" s="30">
        <v>250</v>
      </c>
      <c r="M1685" s="30"/>
    </row>
    <row r="1686" spans="1:13" ht="45" customHeight="1">
      <c r="A1686" s="7" t="s">
        <v>568</v>
      </c>
      <c r="B1686" s="31" t="s">
        <v>1293</v>
      </c>
      <c r="C1686" s="31"/>
      <c r="D1686" s="32">
        <f t="shared" si="28"/>
        <v>1</v>
      </c>
      <c r="E1686" s="32"/>
      <c r="F1686" s="33" t="s">
        <v>28</v>
      </c>
      <c r="G1686" s="33"/>
      <c r="H1686" s="16">
        <v>42593</v>
      </c>
      <c r="I1686" s="16">
        <v>42593</v>
      </c>
      <c r="J1686" s="18" t="s">
        <v>647</v>
      </c>
      <c r="K1686" s="18"/>
      <c r="L1686" s="30">
        <v>706.08</v>
      </c>
      <c r="M1686" s="30"/>
    </row>
    <row r="1687" spans="1:13" ht="45" customHeight="1">
      <c r="A1687" s="7" t="s">
        <v>568</v>
      </c>
      <c r="B1687" s="31" t="s">
        <v>1293</v>
      </c>
      <c r="C1687" s="31"/>
      <c r="D1687" s="32">
        <f t="shared" si="28"/>
        <v>1</v>
      </c>
      <c r="E1687" s="32"/>
      <c r="F1687" s="33" t="s">
        <v>28</v>
      </c>
      <c r="G1687" s="33"/>
      <c r="H1687" s="16">
        <v>42593</v>
      </c>
      <c r="I1687" s="16">
        <v>42593</v>
      </c>
      <c r="J1687" s="18" t="s">
        <v>647</v>
      </c>
      <c r="K1687" s="18"/>
      <c r="L1687" s="30">
        <v>229</v>
      </c>
      <c r="M1687" s="30"/>
    </row>
    <row r="1688" spans="1:13" ht="45" customHeight="1">
      <c r="A1688" s="7" t="s">
        <v>568</v>
      </c>
      <c r="B1688" s="31" t="s">
        <v>1291</v>
      </c>
      <c r="C1688" s="31"/>
      <c r="D1688" s="32">
        <f t="shared" si="28"/>
        <v>1</v>
      </c>
      <c r="E1688" s="32"/>
      <c r="F1688" s="33" t="s">
        <v>28</v>
      </c>
      <c r="G1688" s="33"/>
      <c r="H1688" s="16">
        <v>42573</v>
      </c>
      <c r="I1688" s="16">
        <v>42573</v>
      </c>
      <c r="J1688" s="18" t="s">
        <v>647</v>
      </c>
      <c r="K1688" s="18"/>
      <c r="L1688" s="30">
        <v>708</v>
      </c>
      <c r="M1688" s="30"/>
    </row>
    <row r="1689" spans="1:13" ht="45" customHeight="1">
      <c r="A1689" s="7" t="s">
        <v>568</v>
      </c>
      <c r="B1689" s="31" t="s">
        <v>1291</v>
      </c>
      <c r="C1689" s="31"/>
      <c r="D1689" s="32">
        <f t="shared" si="28"/>
        <v>1</v>
      </c>
      <c r="E1689" s="32"/>
      <c r="F1689" s="33" t="s">
        <v>28</v>
      </c>
      <c r="G1689" s="33"/>
      <c r="H1689" s="16">
        <v>42545</v>
      </c>
      <c r="I1689" s="16">
        <v>42545</v>
      </c>
      <c r="J1689" s="18" t="s">
        <v>647</v>
      </c>
      <c r="K1689" s="18"/>
      <c r="L1689" s="30">
        <v>688</v>
      </c>
      <c r="M1689" s="30"/>
    </row>
    <row r="1690" spans="1:13" ht="45" customHeight="1">
      <c r="A1690" s="7" t="s">
        <v>568</v>
      </c>
      <c r="B1690" s="31" t="s">
        <v>1291</v>
      </c>
      <c r="C1690" s="31"/>
      <c r="D1690" s="32">
        <f t="shared" si="28"/>
        <v>1</v>
      </c>
      <c r="E1690" s="32"/>
      <c r="F1690" s="33" t="s">
        <v>28</v>
      </c>
      <c r="G1690" s="33"/>
      <c r="H1690" s="16">
        <v>42626</v>
      </c>
      <c r="I1690" s="16">
        <v>42626</v>
      </c>
      <c r="J1690" s="18" t="s">
        <v>647</v>
      </c>
      <c r="K1690" s="18"/>
      <c r="L1690" s="30">
        <v>708</v>
      </c>
      <c r="M1690" s="30"/>
    </row>
    <row r="1691" spans="1:13" ht="45" customHeight="1">
      <c r="A1691" s="7" t="s">
        <v>568</v>
      </c>
      <c r="B1691" s="31" t="s">
        <v>1291</v>
      </c>
      <c r="C1691" s="31"/>
      <c r="D1691" s="32">
        <f t="shared" si="28"/>
        <v>1</v>
      </c>
      <c r="E1691" s="32"/>
      <c r="F1691" s="33" t="s">
        <v>28</v>
      </c>
      <c r="G1691" s="33"/>
      <c r="H1691" s="16">
        <v>42611</v>
      </c>
      <c r="I1691" s="16">
        <v>42611</v>
      </c>
      <c r="J1691" s="18" t="s">
        <v>647</v>
      </c>
      <c r="K1691" s="18"/>
      <c r="L1691" s="30">
        <v>688.06</v>
      </c>
      <c r="M1691" s="30"/>
    </row>
    <row r="1692" spans="1:13" ht="45" customHeight="1">
      <c r="A1692" s="7" t="s">
        <v>568</v>
      </c>
      <c r="B1692" s="31" t="s">
        <v>1291</v>
      </c>
      <c r="C1692" s="31"/>
      <c r="D1692" s="32">
        <f t="shared" si="28"/>
        <v>1</v>
      </c>
      <c r="E1692" s="32"/>
      <c r="F1692" s="33" t="s">
        <v>28</v>
      </c>
      <c r="G1692" s="33"/>
      <c r="H1692" s="16">
        <v>42545</v>
      </c>
      <c r="I1692" s="16">
        <v>42545</v>
      </c>
      <c r="J1692" s="18" t="s">
        <v>647</v>
      </c>
      <c r="K1692" s="18"/>
      <c r="L1692" s="30">
        <v>288</v>
      </c>
      <c r="M1692" s="30"/>
    </row>
    <row r="1693" spans="1:13" ht="45" customHeight="1">
      <c r="A1693" s="7" t="s">
        <v>568</v>
      </c>
      <c r="B1693" s="31" t="s">
        <v>1291</v>
      </c>
      <c r="C1693" s="31"/>
      <c r="D1693" s="32">
        <f t="shared" si="28"/>
        <v>1</v>
      </c>
      <c r="E1693" s="32"/>
      <c r="F1693" s="33" t="s">
        <v>28</v>
      </c>
      <c r="G1693" s="33"/>
      <c r="H1693" s="16">
        <v>42626</v>
      </c>
      <c r="I1693" s="16">
        <v>42626</v>
      </c>
      <c r="J1693" s="18" t="s">
        <v>647</v>
      </c>
      <c r="K1693" s="18"/>
      <c r="L1693" s="30">
        <v>250.8</v>
      </c>
      <c r="M1693" s="30"/>
    </row>
    <row r="1694" spans="1:13" ht="45" customHeight="1">
      <c r="A1694" s="7" t="s">
        <v>568</v>
      </c>
      <c r="B1694" s="31" t="s">
        <v>1291</v>
      </c>
      <c r="C1694" s="31"/>
      <c r="D1694" s="32">
        <f t="shared" si="28"/>
        <v>1</v>
      </c>
      <c r="E1694" s="32"/>
      <c r="F1694" s="33" t="s">
        <v>28</v>
      </c>
      <c r="G1694" s="33"/>
      <c r="H1694" s="16">
        <v>42611</v>
      </c>
      <c r="I1694" s="16">
        <v>42611</v>
      </c>
      <c r="J1694" s="18" t="s">
        <v>647</v>
      </c>
      <c r="K1694" s="18"/>
      <c r="L1694" s="30">
        <v>185</v>
      </c>
      <c r="M1694" s="30"/>
    </row>
    <row r="1695" spans="1:13" ht="45" customHeight="1">
      <c r="A1695" s="7" t="s">
        <v>568</v>
      </c>
      <c r="B1695" s="31" t="s">
        <v>1207</v>
      </c>
      <c r="C1695" s="31"/>
      <c r="D1695" s="32">
        <f t="shared" si="28"/>
        <v>1</v>
      </c>
      <c r="E1695" s="32"/>
      <c r="F1695" s="33" t="s">
        <v>11</v>
      </c>
      <c r="G1695" s="33"/>
      <c r="H1695" s="16">
        <v>42632</v>
      </c>
      <c r="I1695" s="16">
        <v>42633</v>
      </c>
      <c r="J1695" s="18" t="s">
        <v>647</v>
      </c>
      <c r="K1695" s="18"/>
      <c r="L1695" s="30">
        <v>4246</v>
      </c>
      <c r="M1695" s="30"/>
    </row>
    <row r="1696" spans="1:13" ht="45" customHeight="1">
      <c r="A1696" s="7" t="s">
        <v>1294</v>
      </c>
      <c r="B1696" s="31" t="s">
        <v>13</v>
      </c>
      <c r="C1696" s="31"/>
      <c r="D1696" s="32">
        <f t="shared" si="28"/>
        <v>1</v>
      </c>
      <c r="E1696" s="32"/>
      <c r="F1696" s="33" t="s">
        <v>14</v>
      </c>
      <c r="G1696" s="33"/>
      <c r="H1696" s="16">
        <v>42509</v>
      </c>
      <c r="I1696" s="16">
        <v>42509</v>
      </c>
      <c r="J1696" s="18" t="s">
        <v>647</v>
      </c>
      <c r="K1696" s="18"/>
      <c r="L1696" s="30">
        <v>420</v>
      </c>
      <c r="M1696" s="30"/>
    </row>
    <row r="1697" spans="1:13" ht="45" customHeight="1">
      <c r="A1697" s="7" t="s">
        <v>1294</v>
      </c>
      <c r="B1697" s="31" t="s">
        <v>13</v>
      </c>
      <c r="C1697" s="31"/>
      <c r="D1697" s="32">
        <f t="shared" si="28"/>
        <v>1</v>
      </c>
      <c r="E1697" s="32"/>
      <c r="F1697" s="33" t="s">
        <v>14</v>
      </c>
      <c r="G1697" s="33"/>
      <c r="H1697" s="16">
        <v>42537</v>
      </c>
      <c r="I1697" s="16">
        <v>42537</v>
      </c>
      <c r="J1697" s="18" t="s">
        <v>647</v>
      </c>
      <c r="K1697" s="18"/>
      <c r="L1697" s="30">
        <v>545</v>
      </c>
      <c r="M1697" s="30"/>
    </row>
    <row r="1698" spans="1:13" ht="45" customHeight="1">
      <c r="A1698" s="7" t="s">
        <v>1295</v>
      </c>
      <c r="B1698" s="31" t="s">
        <v>1296</v>
      </c>
      <c r="C1698" s="31"/>
      <c r="D1698" s="32">
        <f t="shared" si="28"/>
        <v>1</v>
      </c>
      <c r="E1698" s="32"/>
      <c r="F1698" s="33" t="s">
        <v>28</v>
      </c>
      <c r="G1698" s="33"/>
      <c r="H1698" s="16">
        <v>42403</v>
      </c>
      <c r="I1698" s="16">
        <v>42403</v>
      </c>
      <c r="J1698" s="18" t="s">
        <v>647</v>
      </c>
      <c r="K1698" s="18"/>
      <c r="L1698" s="30">
        <v>147</v>
      </c>
      <c r="M1698" s="30"/>
    </row>
    <row r="1699" spans="1:13" ht="45" customHeight="1">
      <c r="A1699" s="7" t="s">
        <v>1295</v>
      </c>
      <c r="B1699" s="31" t="s">
        <v>1297</v>
      </c>
      <c r="C1699" s="31"/>
      <c r="D1699" s="32">
        <f t="shared" si="28"/>
        <v>1</v>
      </c>
      <c r="E1699" s="32"/>
      <c r="F1699" s="33" t="s">
        <v>28</v>
      </c>
      <c r="G1699" s="33"/>
      <c r="H1699" s="16">
        <v>42507</v>
      </c>
      <c r="I1699" s="16">
        <v>42507</v>
      </c>
      <c r="J1699" s="18" t="s">
        <v>647</v>
      </c>
      <c r="K1699" s="18"/>
      <c r="L1699" s="30">
        <v>147</v>
      </c>
      <c r="M1699" s="30"/>
    </row>
    <row r="1700" spans="1:13" ht="45" customHeight="1">
      <c r="A1700" s="7" t="s">
        <v>1295</v>
      </c>
      <c r="B1700" s="31" t="s">
        <v>1297</v>
      </c>
      <c r="C1700" s="31"/>
      <c r="D1700" s="32">
        <f t="shared" si="28"/>
        <v>1</v>
      </c>
      <c r="E1700" s="32"/>
      <c r="F1700" s="33" t="s">
        <v>28</v>
      </c>
      <c r="G1700" s="33"/>
      <c r="H1700" s="16">
        <v>42507</v>
      </c>
      <c r="I1700" s="16">
        <v>42507</v>
      </c>
      <c r="J1700" s="18" t="s">
        <v>647</v>
      </c>
      <c r="K1700" s="18"/>
      <c r="L1700" s="30">
        <v>128</v>
      </c>
      <c r="M1700" s="30"/>
    </row>
    <row r="1701" spans="1:13" ht="45" customHeight="1">
      <c r="A1701" s="7" t="s">
        <v>571</v>
      </c>
      <c r="B1701" s="31" t="s">
        <v>13</v>
      </c>
      <c r="C1701" s="31"/>
      <c r="D1701" s="32">
        <f t="shared" si="28"/>
        <v>1</v>
      </c>
      <c r="E1701" s="32"/>
      <c r="F1701" s="33" t="s">
        <v>14</v>
      </c>
      <c r="G1701" s="33"/>
      <c r="H1701" s="16">
        <v>42384</v>
      </c>
      <c r="I1701" s="16">
        <v>42384</v>
      </c>
      <c r="J1701" s="18" t="s">
        <v>647</v>
      </c>
      <c r="K1701" s="18"/>
      <c r="L1701" s="30">
        <v>2100</v>
      </c>
      <c r="M1701" s="30"/>
    </row>
    <row r="1702" spans="1:13" ht="45" customHeight="1">
      <c r="A1702" s="7" t="s">
        <v>571</v>
      </c>
      <c r="B1702" s="31" t="s">
        <v>13</v>
      </c>
      <c r="C1702" s="31"/>
      <c r="D1702" s="32">
        <f t="shared" si="28"/>
        <v>1</v>
      </c>
      <c r="E1702" s="32"/>
      <c r="F1702" s="33" t="s">
        <v>14</v>
      </c>
      <c r="G1702" s="33"/>
      <c r="H1702" s="16">
        <v>42383</v>
      </c>
      <c r="I1702" s="16">
        <v>42383</v>
      </c>
      <c r="J1702" s="18" t="s">
        <v>647</v>
      </c>
      <c r="K1702" s="18"/>
      <c r="L1702" s="30">
        <v>100</v>
      </c>
      <c r="M1702" s="30"/>
    </row>
    <row r="1703" spans="1:13" ht="45" customHeight="1">
      <c r="A1703" s="7" t="s">
        <v>571</v>
      </c>
      <c r="B1703" s="31" t="s">
        <v>13</v>
      </c>
      <c r="C1703" s="31"/>
      <c r="D1703" s="32">
        <f t="shared" si="28"/>
        <v>1</v>
      </c>
      <c r="E1703" s="32"/>
      <c r="F1703" s="33" t="s">
        <v>14</v>
      </c>
      <c r="G1703" s="33"/>
      <c r="H1703" s="16">
        <v>42394</v>
      </c>
      <c r="I1703" s="16">
        <v>42394</v>
      </c>
      <c r="J1703" s="18" t="s">
        <v>647</v>
      </c>
      <c r="K1703" s="18"/>
      <c r="L1703" s="30">
        <v>5710</v>
      </c>
      <c r="M1703" s="30"/>
    </row>
    <row r="1704" spans="1:13" ht="45" customHeight="1">
      <c r="A1704" s="7" t="s">
        <v>571</v>
      </c>
      <c r="B1704" s="31" t="s">
        <v>13</v>
      </c>
      <c r="C1704" s="31"/>
      <c r="D1704" s="32">
        <f t="shared" si="28"/>
        <v>1</v>
      </c>
      <c r="E1704" s="32"/>
      <c r="F1704" s="33" t="s">
        <v>14</v>
      </c>
      <c r="G1704" s="33"/>
      <c r="H1704" s="16">
        <v>42403</v>
      </c>
      <c r="I1704" s="16">
        <v>42403</v>
      </c>
      <c r="J1704" s="18" t="s">
        <v>647</v>
      </c>
      <c r="K1704" s="18"/>
      <c r="L1704" s="30">
        <v>2280</v>
      </c>
      <c r="M1704" s="30"/>
    </row>
    <row r="1705" spans="1:13" ht="45" customHeight="1">
      <c r="A1705" s="7" t="s">
        <v>571</v>
      </c>
      <c r="B1705" s="31" t="s">
        <v>13</v>
      </c>
      <c r="C1705" s="31"/>
      <c r="D1705" s="32">
        <f t="shared" si="28"/>
        <v>1</v>
      </c>
      <c r="E1705" s="32"/>
      <c r="F1705" s="33" t="s">
        <v>14</v>
      </c>
      <c r="G1705" s="33"/>
      <c r="H1705" s="16">
        <v>42506</v>
      </c>
      <c r="I1705" s="16">
        <v>42506</v>
      </c>
      <c r="J1705" s="18" t="s">
        <v>647</v>
      </c>
      <c r="K1705" s="18"/>
      <c r="L1705" s="30">
        <v>100</v>
      </c>
      <c r="M1705" s="30"/>
    </row>
    <row r="1706" spans="1:13" ht="45" customHeight="1">
      <c r="A1706" s="7" t="s">
        <v>571</v>
      </c>
      <c r="B1706" s="31" t="s">
        <v>13</v>
      </c>
      <c r="C1706" s="31"/>
      <c r="D1706" s="32">
        <f t="shared" si="28"/>
        <v>1</v>
      </c>
      <c r="E1706" s="32"/>
      <c r="F1706" s="33" t="s">
        <v>14</v>
      </c>
      <c r="G1706" s="33"/>
      <c r="H1706" s="16">
        <v>42537</v>
      </c>
      <c r="I1706" s="16">
        <v>42537</v>
      </c>
      <c r="J1706" s="18" t="s">
        <v>647</v>
      </c>
      <c r="K1706" s="18"/>
      <c r="L1706" s="30">
        <v>2950</v>
      </c>
      <c r="M1706" s="30"/>
    </row>
    <row r="1707" spans="1:13" ht="45" customHeight="1">
      <c r="A1707" s="7" t="s">
        <v>571</v>
      </c>
      <c r="B1707" s="31" t="s">
        <v>13</v>
      </c>
      <c r="C1707" s="31"/>
      <c r="D1707" s="32">
        <f t="shared" si="28"/>
        <v>1</v>
      </c>
      <c r="E1707" s="32"/>
      <c r="F1707" s="33" t="s">
        <v>14</v>
      </c>
      <c r="G1707" s="33"/>
      <c r="H1707" s="16">
        <v>42473</v>
      </c>
      <c r="I1707" s="16">
        <v>42473</v>
      </c>
      <c r="J1707" s="18" t="s">
        <v>647</v>
      </c>
      <c r="K1707" s="18"/>
      <c r="L1707" s="30">
        <v>2790</v>
      </c>
      <c r="M1707" s="30"/>
    </row>
    <row r="1708" spans="1:13" ht="45" customHeight="1">
      <c r="A1708" s="7" t="s">
        <v>571</v>
      </c>
      <c r="B1708" s="31" t="s">
        <v>13</v>
      </c>
      <c r="C1708" s="31"/>
      <c r="D1708" s="32">
        <f t="shared" si="28"/>
        <v>1</v>
      </c>
      <c r="E1708" s="32"/>
      <c r="F1708" s="33" t="s">
        <v>14</v>
      </c>
      <c r="G1708" s="33"/>
      <c r="H1708" s="16">
        <v>42509</v>
      </c>
      <c r="I1708" s="16">
        <v>42509</v>
      </c>
      <c r="J1708" s="18" t="s">
        <v>647</v>
      </c>
      <c r="K1708" s="18"/>
      <c r="L1708" s="30">
        <v>2420</v>
      </c>
      <c r="M1708" s="30"/>
    </row>
    <row r="1709" spans="1:13" ht="45" customHeight="1">
      <c r="A1709" s="7" t="s">
        <v>571</v>
      </c>
      <c r="B1709" s="31" t="s">
        <v>13</v>
      </c>
      <c r="C1709" s="31"/>
      <c r="D1709" s="32">
        <f t="shared" si="28"/>
        <v>1</v>
      </c>
      <c r="E1709" s="32"/>
      <c r="F1709" s="33" t="s">
        <v>14</v>
      </c>
      <c r="G1709" s="33"/>
      <c r="H1709" s="16">
        <v>42517</v>
      </c>
      <c r="I1709" s="16">
        <v>42517</v>
      </c>
      <c r="J1709" s="18" t="s">
        <v>647</v>
      </c>
      <c r="K1709" s="18"/>
      <c r="L1709" s="30">
        <v>2220</v>
      </c>
      <c r="M1709" s="30"/>
    </row>
    <row r="1710" spans="1:13" ht="45" customHeight="1">
      <c r="A1710" s="7" t="s">
        <v>571</v>
      </c>
      <c r="B1710" s="31" t="s">
        <v>13</v>
      </c>
      <c r="C1710" s="31"/>
      <c r="D1710" s="32">
        <f t="shared" si="28"/>
        <v>1</v>
      </c>
      <c r="E1710" s="32"/>
      <c r="F1710" s="33" t="s">
        <v>14</v>
      </c>
      <c r="G1710" s="33"/>
      <c r="H1710" s="16">
        <v>42411</v>
      </c>
      <c r="I1710" s="16">
        <v>42411</v>
      </c>
      <c r="J1710" s="18" t="s">
        <v>647</v>
      </c>
      <c r="K1710" s="18"/>
      <c r="L1710" s="30">
        <v>310</v>
      </c>
      <c r="M1710" s="30"/>
    </row>
    <row r="1711" spans="1:13" ht="45" customHeight="1">
      <c r="A1711" s="7" t="s">
        <v>571</v>
      </c>
      <c r="B1711" s="31" t="s">
        <v>13</v>
      </c>
      <c r="C1711" s="31"/>
      <c r="D1711" s="32">
        <f t="shared" si="28"/>
        <v>1</v>
      </c>
      <c r="E1711" s="32"/>
      <c r="F1711" s="33" t="s">
        <v>14</v>
      </c>
      <c r="G1711" s="33"/>
      <c r="H1711" s="16">
        <v>42593</v>
      </c>
      <c r="I1711" s="16">
        <v>42593</v>
      </c>
      <c r="J1711" s="18" t="s">
        <v>647</v>
      </c>
      <c r="K1711" s="18"/>
      <c r="L1711" s="30">
        <v>100</v>
      </c>
      <c r="M1711" s="30"/>
    </row>
    <row r="1712" spans="1:13" ht="45" customHeight="1">
      <c r="A1712" s="7" t="s">
        <v>571</v>
      </c>
      <c r="B1712" s="31" t="s">
        <v>13</v>
      </c>
      <c r="C1712" s="31"/>
      <c r="D1712" s="32">
        <f t="shared" si="28"/>
        <v>1</v>
      </c>
      <c r="E1712" s="32"/>
      <c r="F1712" s="33" t="s">
        <v>14</v>
      </c>
      <c r="G1712" s="33"/>
      <c r="H1712" s="16">
        <v>42529</v>
      </c>
      <c r="I1712" s="16">
        <v>42529</v>
      </c>
      <c r="J1712" s="18" t="s">
        <v>647</v>
      </c>
      <c r="K1712" s="18"/>
      <c r="L1712" s="30">
        <v>2210</v>
      </c>
      <c r="M1712" s="30"/>
    </row>
    <row r="1713" spans="1:13" ht="45" customHeight="1">
      <c r="A1713" s="7" t="s">
        <v>571</v>
      </c>
      <c r="B1713" s="31" t="s">
        <v>13</v>
      </c>
      <c r="C1713" s="31"/>
      <c r="D1713" s="32">
        <f t="shared" si="28"/>
        <v>1</v>
      </c>
      <c r="E1713" s="32"/>
      <c r="F1713" s="33" t="s">
        <v>14</v>
      </c>
      <c r="G1713" s="33"/>
      <c r="H1713" s="16">
        <v>42638</v>
      </c>
      <c r="I1713" s="16">
        <v>42638</v>
      </c>
      <c r="J1713" s="18" t="s">
        <v>647</v>
      </c>
      <c r="K1713" s="18"/>
      <c r="L1713" s="30">
        <v>2760</v>
      </c>
      <c r="M1713" s="30"/>
    </row>
    <row r="1714" spans="1:13" ht="45" customHeight="1">
      <c r="A1714" s="7" t="s">
        <v>571</v>
      </c>
      <c r="B1714" s="31" t="s">
        <v>13</v>
      </c>
      <c r="C1714" s="31"/>
      <c r="D1714" s="32">
        <f t="shared" si="28"/>
        <v>1</v>
      </c>
      <c r="E1714" s="32"/>
      <c r="F1714" s="33" t="s">
        <v>14</v>
      </c>
      <c r="G1714" s="33"/>
      <c r="H1714" s="16">
        <v>42612</v>
      </c>
      <c r="I1714" s="16">
        <v>42612</v>
      </c>
      <c r="J1714" s="18" t="s">
        <v>647</v>
      </c>
      <c r="K1714" s="18"/>
      <c r="L1714" s="30">
        <v>880</v>
      </c>
      <c r="M1714" s="30"/>
    </row>
    <row r="1715" spans="1:13" ht="45" customHeight="1">
      <c r="A1715" s="7" t="s">
        <v>571</v>
      </c>
      <c r="B1715" s="31" t="s">
        <v>13</v>
      </c>
      <c r="C1715" s="31"/>
      <c r="D1715" s="32">
        <f t="shared" si="28"/>
        <v>1</v>
      </c>
      <c r="E1715" s="32"/>
      <c r="F1715" s="33" t="s">
        <v>14</v>
      </c>
      <c r="G1715" s="33"/>
      <c r="H1715" s="16">
        <v>42726</v>
      </c>
      <c r="I1715" s="16">
        <v>42726</v>
      </c>
      <c r="J1715" s="18" t="s">
        <v>647</v>
      </c>
      <c r="K1715" s="18"/>
      <c r="L1715" s="30">
        <v>2690</v>
      </c>
      <c r="M1715" s="30"/>
    </row>
    <row r="1716" spans="1:13" ht="45" customHeight="1">
      <c r="A1716" s="7" t="s">
        <v>571</v>
      </c>
      <c r="B1716" s="31" t="s">
        <v>13</v>
      </c>
      <c r="C1716" s="31"/>
      <c r="D1716" s="32">
        <f t="shared" si="28"/>
        <v>1</v>
      </c>
      <c r="E1716" s="32"/>
      <c r="F1716" s="33" t="s">
        <v>14</v>
      </c>
      <c r="G1716" s="33"/>
      <c r="H1716" s="16">
        <v>42683</v>
      </c>
      <c r="I1716" s="16">
        <v>42683</v>
      </c>
      <c r="J1716" s="18" t="s">
        <v>647</v>
      </c>
      <c r="K1716" s="18"/>
      <c r="L1716" s="30">
        <v>3060</v>
      </c>
      <c r="M1716" s="30"/>
    </row>
    <row r="1717" spans="1:13" ht="45" customHeight="1">
      <c r="A1717" s="7" t="s">
        <v>571</v>
      </c>
      <c r="B1717" s="31" t="s">
        <v>13</v>
      </c>
      <c r="C1717" s="31"/>
      <c r="D1717" s="32">
        <f t="shared" si="28"/>
        <v>1</v>
      </c>
      <c r="E1717" s="32"/>
      <c r="F1717" s="33" t="s">
        <v>14</v>
      </c>
      <c r="G1717" s="33"/>
      <c r="H1717" s="16">
        <v>42670</v>
      </c>
      <c r="I1717" s="16">
        <v>42670</v>
      </c>
      <c r="J1717" s="18" t="s">
        <v>647</v>
      </c>
      <c r="K1717" s="18"/>
      <c r="L1717" s="30">
        <v>100</v>
      </c>
      <c r="M1717" s="30"/>
    </row>
    <row r="1718" spans="1:13" ht="45" customHeight="1">
      <c r="A1718" s="7" t="s">
        <v>571</v>
      </c>
      <c r="B1718" s="31" t="s">
        <v>13</v>
      </c>
      <c r="C1718" s="31"/>
      <c r="D1718" s="32">
        <f t="shared" si="28"/>
        <v>1</v>
      </c>
      <c r="E1718" s="32"/>
      <c r="F1718" s="33" t="s">
        <v>14</v>
      </c>
      <c r="G1718" s="33"/>
      <c r="H1718" s="16">
        <v>42625</v>
      </c>
      <c r="I1718" s="16">
        <v>42625</v>
      </c>
      <c r="J1718" s="18" t="s">
        <v>647</v>
      </c>
      <c r="K1718" s="18"/>
      <c r="L1718" s="30">
        <v>2590</v>
      </c>
      <c r="M1718" s="30"/>
    </row>
    <row r="1719" spans="1:13" ht="45" customHeight="1">
      <c r="A1719" s="7" t="s">
        <v>576</v>
      </c>
      <c r="B1719" s="31" t="s">
        <v>13</v>
      </c>
      <c r="C1719" s="31"/>
      <c r="D1719" s="32">
        <f t="shared" si="28"/>
        <v>1</v>
      </c>
      <c r="E1719" s="32"/>
      <c r="F1719" s="33" t="s">
        <v>14</v>
      </c>
      <c r="G1719" s="33"/>
      <c r="H1719" s="16">
        <v>42394</v>
      </c>
      <c r="I1719" s="16">
        <v>42394</v>
      </c>
      <c r="J1719" s="18" t="s">
        <v>647</v>
      </c>
      <c r="K1719" s="18"/>
      <c r="L1719" s="30">
        <v>13104</v>
      </c>
      <c r="M1719" s="30"/>
    </row>
    <row r="1720" spans="1:13" ht="45" customHeight="1">
      <c r="A1720" s="7" t="s">
        <v>576</v>
      </c>
      <c r="B1720" s="31" t="s">
        <v>13</v>
      </c>
      <c r="C1720" s="31"/>
      <c r="D1720" s="32">
        <f t="shared" si="28"/>
        <v>1</v>
      </c>
      <c r="E1720" s="32"/>
      <c r="F1720" s="33" t="s">
        <v>14</v>
      </c>
      <c r="G1720" s="33"/>
      <c r="H1720" s="16">
        <v>42394</v>
      </c>
      <c r="I1720" s="16">
        <v>42394</v>
      </c>
      <c r="J1720" s="18" t="s">
        <v>647</v>
      </c>
      <c r="K1720" s="18"/>
      <c r="L1720" s="30">
        <v>14580</v>
      </c>
      <c r="M1720" s="30"/>
    </row>
    <row r="1721" spans="1:13" ht="45" customHeight="1">
      <c r="A1721" s="7" t="s">
        <v>576</v>
      </c>
      <c r="B1721" s="31" t="s">
        <v>13</v>
      </c>
      <c r="C1721" s="31"/>
      <c r="D1721" s="32">
        <f t="shared" si="28"/>
        <v>1</v>
      </c>
      <c r="E1721" s="32"/>
      <c r="F1721" s="33" t="s">
        <v>14</v>
      </c>
      <c r="G1721" s="33"/>
      <c r="H1721" s="16">
        <v>42446</v>
      </c>
      <c r="I1721" s="16">
        <v>42446</v>
      </c>
      <c r="J1721" s="18" t="s">
        <v>647</v>
      </c>
      <c r="K1721" s="18"/>
      <c r="L1721" s="30">
        <v>14580</v>
      </c>
      <c r="M1721" s="30"/>
    </row>
    <row r="1722" spans="1:13" ht="45" customHeight="1">
      <c r="A1722" s="7" t="s">
        <v>576</v>
      </c>
      <c r="B1722" s="31" t="s">
        <v>13</v>
      </c>
      <c r="C1722" s="31"/>
      <c r="D1722" s="32">
        <f t="shared" si="28"/>
        <v>1</v>
      </c>
      <c r="E1722" s="32"/>
      <c r="F1722" s="33" t="s">
        <v>14</v>
      </c>
      <c r="G1722" s="33"/>
      <c r="H1722" s="16">
        <v>42442</v>
      </c>
      <c r="I1722" s="16">
        <v>42442</v>
      </c>
      <c r="J1722" s="18" t="s">
        <v>647</v>
      </c>
      <c r="K1722" s="18"/>
      <c r="L1722" s="30">
        <v>14580</v>
      </c>
      <c r="M1722" s="30"/>
    </row>
    <row r="1723" spans="1:13" ht="45" customHeight="1">
      <c r="A1723" s="7" t="s">
        <v>576</v>
      </c>
      <c r="B1723" s="31" t="s">
        <v>13</v>
      </c>
      <c r="C1723" s="31"/>
      <c r="D1723" s="32">
        <f t="shared" si="28"/>
        <v>1</v>
      </c>
      <c r="E1723" s="32"/>
      <c r="F1723" s="33" t="s">
        <v>14</v>
      </c>
      <c r="G1723" s="33"/>
      <c r="H1723" s="16">
        <v>42485</v>
      </c>
      <c r="I1723" s="16">
        <v>42485</v>
      </c>
      <c r="J1723" s="18" t="s">
        <v>647</v>
      </c>
      <c r="K1723" s="18"/>
      <c r="L1723" s="30">
        <v>14940</v>
      </c>
      <c r="M1723" s="30"/>
    </row>
    <row r="1724" spans="1:13" ht="45" customHeight="1">
      <c r="A1724" s="7" t="s">
        <v>576</v>
      </c>
      <c r="B1724" s="31" t="s">
        <v>1298</v>
      </c>
      <c r="C1724" s="31"/>
      <c r="D1724" s="32">
        <f t="shared" si="28"/>
        <v>1</v>
      </c>
      <c r="E1724" s="32"/>
      <c r="F1724" s="33" t="s">
        <v>11</v>
      </c>
      <c r="G1724" s="33"/>
      <c r="H1724" s="16">
        <v>42423</v>
      </c>
      <c r="I1724" s="16">
        <v>42425</v>
      </c>
      <c r="J1724" s="18" t="s">
        <v>647</v>
      </c>
      <c r="K1724" s="18"/>
      <c r="L1724" s="30">
        <v>482.62</v>
      </c>
      <c r="M1724" s="30"/>
    </row>
    <row r="1725" spans="1:13" ht="45" customHeight="1">
      <c r="A1725" s="7" t="s">
        <v>576</v>
      </c>
      <c r="B1725" s="31" t="s">
        <v>13</v>
      </c>
      <c r="C1725" s="31"/>
      <c r="D1725" s="32">
        <f t="shared" si="28"/>
        <v>1</v>
      </c>
      <c r="E1725" s="32"/>
      <c r="F1725" s="33" t="s">
        <v>14</v>
      </c>
      <c r="G1725" s="33"/>
      <c r="H1725" s="16">
        <v>42516</v>
      </c>
      <c r="I1725" s="16">
        <v>42516</v>
      </c>
      <c r="J1725" s="18" t="s">
        <v>647</v>
      </c>
      <c r="K1725" s="18"/>
      <c r="L1725" s="30">
        <v>15120</v>
      </c>
      <c r="M1725" s="30"/>
    </row>
    <row r="1726" spans="1:13" ht="45" customHeight="1">
      <c r="A1726" s="7" t="s">
        <v>576</v>
      </c>
      <c r="B1726" s="31" t="s">
        <v>13</v>
      </c>
      <c r="C1726" s="31"/>
      <c r="D1726" s="32">
        <f t="shared" si="28"/>
        <v>1</v>
      </c>
      <c r="E1726" s="32"/>
      <c r="F1726" s="33" t="s">
        <v>14</v>
      </c>
      <c r="G1726" s="33"/>
      <c r="H1726" s="16">
        <v>42411</v>
      </c>
      <c r="I1726" s="16">
        <v>42411</v>
      </c>
      <c r="J1726" s="18" t="s">
        <v>647</v>
      </c>
      <c r="K1726" s="18"/>
      <c r="L1726" s="30">
        <v>70</v>
      </c>
      <c r="M1726" s="30"/>
    </row>
    <row r="1727" spans="1:13" ht="45" customHeight="1">
      <c r="A1727" s="7" t="s">
        <v>576</v>
      </c>
      <c r="B1727" s="31" t="s">
        <v>13</v>
      </c>
      <c r="C1727" s="31"/>
      <c r="D1727" s="32">
        <f t="shared" si="28"/>
        <v>1</v>
      </c>
      <c r="E1727" s="32"/>
      <c r="F1727" s="33" t="s">
        <v>14</v>
      </c>
      <c r="G1727" s="33"/>
      <c r="H1727" s="16">
        <v>42562</v>
      </c>
      <c r="I1727" s="16">
        <v>42562</v>
      </c>
      <c r="J1727" s="18" t="s">
        <v>647</v>
      </c>
      <c r="K1727" s="18"/>
      <c r="L1727" s="30">
        <v>15624</v>
      </c>
      <c r="M1727" s="30"/>
    </row>
    <row r="1728" spans="1:13" ht="45" customHeight="1">
      <c r="A1728" s="7" t="s">
        <v>576</v>
      </c>
      <c r="B1728" s="31" t="s">
        <v>13</v>
      </c>
      <c r="C1728" s="31"/>
      <c r="D1728" s="32">
        <f t="shared" si="28"/>
        <v>1</v>
      </c>
      <c r="E1728" s="32"/>
      <c r="F1728" s="33" t="s">
        <v>14</v>
      </c>
      <c r="G1728" s="33"/>
      <c r="H1728" s="16">
        <v>42562</v>
      </c>
      <c r="I1728" s="16">
        <v>42562</v>
      </c>
      <c r="J1728" s="18" t="s">
        <v>647</v>
      </c>
      <c r="K1728" s="18"/>
      <c r="L1728" s="30">
        <v>15786</v>
      </c>
      <c r="M1728" s="30"/>
    </row>
    <row r="1729" spans="1:13" ht="45" customHeight="1">
      <c r="A1729" s="7" t="s">
        <v>576</v>
      </c>
      <c r="B1729" s="31" t="s">
        <v>13</v>
      </c>
      <c r="C1729" s="31"/>
      <c r="D1729" s="32">
        <f t="shared" si="28"/>
        <v>1</v>
      </c>
      <c r="E1729" s="32"/>
      <c r="F1729" s="33" t="s">
        <v>14</v>
      </c>
      <c r="G1729" s="33"/>
      <c r="H1729" s="16">
        <v>42596</v>
      </c>
      <c r="I1729" s="16">
        <v>42596</v>
      </c>
      <c r="J1729" s="18" t="s">
        <v>647</v>
      </c>
      <c r="K1729" s="18"/>
      <c r="L1729" s="30">
        <v>15138</v>
      </c>
      <c r="M1729" s="30"/>
    </row>
    <row r="1730" spans="1:13" ht="45" customHeight="1">
      <c r="A1730" s="7" t="s">
        <v>576</v>
      </c>
      <c r="B1730" s="31" t="s">
        <v>13</v>
      </c>
      <c r="C1730" s="31"/>
      <c r="D1730" s="32">
        <f t="shared" si="28"/>
        <v>1</v>
      </c>
      <c r="E1730" s="32"/>
      <c r="F1730" s="33" t="s">
        <v>14</v>
      </c>
      <c r="G1730" s="33"/>
      <c r="H1730" s="16">
        <v>42594</v>
      </c>
      <c r="I1730" s="16">
        <v>42594</v>
      </c>
      <c r="J1730" s="18" t="s">
        <v>647</v>
      </c>
      <c r="K1730" s="18"/>
      <c r="L1730" s="30">
        <v>15660</v>
      </c>
      <c r="M1730" s="30"/>
    </row>
    <row r="1731" spans="1:13" ht="45" customHeight="1">
      <c r="A1731" s="7" t="s">
        <v>576</v>
      </c>
      <c r="B1731" s="31" t="s">
        <v>13</v>
      </c>
      <c r="C1731" s="31"/>
      <c r="D1731" s="32">
        <f t="shared" si="28"/>
        <v>1</v>
      </c>
      <c r="E1731" s="32"/>
      <c r="F1731" s="33" t="s">
        <v>14</v>
      </c>
      <c r="G1731" s="33"/>
      <c r="H1731" s="16">
        <v>42640</v>
      </c>
      <c r="I1731" s="16">
        <v>42643</v>
      </c>
      <c r="J1731" s="18" t="s">
        <v>647</v>
      </c>
      <c r="K1731" s="18"/>
      <c r="L1731" s="30">
        <v>17298</v>
      </c>
      <c r="M1731" s="30"/>
    </row>
    <row r="1732" spans="1:13" ht="45" customHeight="1">
      <c r="A1732" s="7" t="s">
        <v>576</v>
      </c>
      <c r="B1732" s="31" t="s">
        <v>13</v>
      </c>
      <c r="C1732" s="31"/>
      <c r="D1732" s="32">
        <f t="shared" si="28"/>
        <v>1</v>
      </c>
      <c r="E1732" s="32"/>
      <c r="F1732" s="33" t="s">
        <v>14</v>
      </c>
      <c r="G1732" s="33"/>
      <c r="H1732" s="16">
        <v>42647</v>
      </c>
      <c r="I1732" s="16">
        <v>42647</v>
      </c>
      <c r="J1732" s="18" t="s">
        <v>647</v>
      </c>
      <c r="K1732" s="18"/>
      <c r="L1732" s="30">
        <v>15732</v>
      </c>
      <c r="M1732" s="30"/>
    </row>
    <row r="1733" spans="1:13" ht="45" customHeight="1">
      <c r="A1733" s="7" t="s">
        <v>577</v>
      </c>
      <c r="B1733" s="31" t="s">
        <v>1299</v>
      </c>
      <c r="C1733" s="31"/>
      <c r="D1733" s="32">
        <f t="shared" si="28"/>
        <v>1</v>
      </c>
      <c r="E1733" s="32"/>
      <c r="F1733" s="33" t="s">
        <v>28</v>
      </c>
      <c r="G1733" s="33"/>
      <c r="H1733" s="16">
        <v>42394</v>
      </c>
      <c r="I1733" s="16">
        <v>42395</v>
      </c>
      <c r="J1733" s="18" t="s">
        <v>647</v>
      </c>
      <c r="K1733" s="18"/>
      <c r="L1733" s="30">
        <v>188</v>
      </c>
      <c r="M1733" s="30"/>
    </row>
    <row r="1734" spans="1:13" ht="45" customHeight="1">
      <c r="A1734" s="7" t="s">
        <v>577</v>
      </c>
      <c r="B1734" s="31" t="s">
        <v>1300</v>
      </c>
      <c r="C1734" s="31"/>
      <c r="D1734" s="32">
        <f t="shared" si="28"/>
        <v>1</v>
      </c>
      <c r="E1734" s="32"/>
      <c r="F1734" s="33" t="s">
        <v>28</v>
      </c>
      <c r="G1734" s="33"/>
      <c r="H1734" s="16">
        <v>42394</v>
      </c>
      <c r="I1734" s="16">
        <v>42395</v>
      </c>
      <c r="J1734" s="18" t="s">
        <v>647</v>
      </c>
      <c r="K1734" s="18"/>
      <c r="L1734" s="30">
        <v>184</v>
      </c>
      <c r="M1734" s="30"/>
    </row>
    <row r="1735" spans="1:13" ht="45" customHeight="1">
      <c r="A1735" s="7" t="s">
        <v>577</v>
      </c>
      <c r="B1735" s="31" t="s">
        <v>1299</v>
      </c>
      <c r="C1735" s="31"/>
      <c r="D1735" s="32">
        <f t="shared" si="28"/>
        <v>1</v>
      </c>
      <c r="E1735" s="32"/>
      <c r="F1735" s="33" t="s">
        <v>28</v>
      </c>
      <c r="G1735" s="33"/>
      <c r="H1735" s="16">
        <v>42394</v>
      </c>
      <c r="I1735" s="16">
        <v>42395</v>
      </c>
      <c r="J1735" s="18" t="s">
        <v>647</v>
      </c>
      <c r="K1735" s="18"/>
      <c r="L1735" s="30">
        <v>301.99</v>
      </c>
      <c r="M1735" s="30"/>
    </row>
    <row r="1736" spans="1:13" ht="45" customHeight="1">
      <c r="A1736" s="7" t="s">
        <v>577</v>
      </c>
      <c r="B1736" s="31" t="s">
        <v>1300</v>
      </c>
      <c r="C1736" s="31"/>
      <c r="D1736" s="32">
        <f t="shared" si="28"/>
        <v>1</v>
      </c>
      <c r="E1736" s="32"/>
      <c r="F1736" s="33" t="s">
        <v>28</v>
      </c>
      <c r="G1736" s="33"/>
      <c r="H1736" s="16">
        <v>42394</v>
      </c>
      <c r="I1736" s="16">
        <v>42395</v>
      </c>
      <c r="J1736" s="18" t="s">
        <v>647</v>
      </c>
      <c r="K1736" s="18"/>
      <c r="L1736" s="30">
        <v>267.99</v>
      </c>
      <c r="M1736" s="30"/>
    </row>
    <row r="1737" spans="1:13" ht="45" customHeight="1">
      <c r="A1737" s="7" t="s">
        <v>577</v>
      </c>
      <c r="B1737" s="31" t="s">
        <v>13</v>
      </c>
      <c r="C1737" s="31"/>
      <c r="D1737" s="32">
        <f t="shared" si="28"/>
        <v>1</v>
      </c>
      <c r="E1737" s="32"/>
      <c r="F1737" s="33" t="s">
        <v>14</v>
      </c>
      <c r="G1737" s="33"/>
      <c r="H1737" s="16">
        <v>42394</v>
      </c>
      <c r="I1737" s="16">
        <v>42394</v>
      </c>
      <c r="J1737" s="18" t="s">
        <v>647</v>
      </c>
      <c r="K1737" s="18"/>
      <c r="L1737" s="30">
        <v>24</v>
      </c>
      <c r="M1737" s="30"/>
    </row>
    <row r="1738" spans="1:13" ht="45" customHeight="1">
      <c r="A1738" s="7" t="s">
        <v>577</v>
      </c>
      <c r="B1738" s="31" t="s">
        <v>1301</v>
      </c>
      <c r="C1738" s="31"/>
      <c r="D1738" s="32">
        <f t="shared" si="28"/>
        <v>1</v>
      </c>
      <c r="E1738" s="32"/>
      <c r="F1738" s="33" t="s">
        <v>11</v>
      </c>
      <c r="G1738" s="33"/>
      <c r="H1738" s="16">
        <v>42423</v>
      </c>
      <c r="I1738" s="16">
        <v>42425</v>
      </c>
      <c r="J1738" s="18" t="s">
        <v>647</v>
      </c>
      <c r="K1738" s="18"/>
      <c r="L1738" s="30">
        <v>3435</v>
      </c>
      <c r="M1738" s="30"/>
    </row>
    <row r="1739" spans="1:13" ht="45" customHeight="1">
      <c r="A1739" s="7" t="s">
        <v>577</v>
      </c>
      <c r="B1739" s="31" t="s">
        <v>13</v>
      </c>
      <c r="C1739" s="31"/>
      <c r="D1739" s="32">
        <f t="shared" si="28"/>
        <v>1</v>
      </c>
      <c r="E1739" s="32"/>
      <c r="F1739" s="33" t="s">
        <v>14</v>
      </c>
      <c r="G1739" s="33"/>
      <c r="H1739" s="16">
        <v>42030</v>
      </c>
      <c r="I1739" s="16">
        <v>42030</v>
      </c>
      <c r="J1739" s="18" t="s">
        <v>647</v>
      </c>
      <c r="K1739" s="18"/>
      <c r="L1739" s="30">
        <v>100</v>
      </c>
      <c r="M1739" s="30"/>
    </row>
    <row r="1740" spans="1:13" ht="45" customHeight="1">
      <c r="A1740" s="7" t="s">
        <v>577</v>
      </c>
      <c r="B1740" s="31" t="s">
        <v>1302</v>
      </c>
      <c r="C1740" s="31"/>
      <c r="D1740" s="32">
        <f t="shared" si="28"/>
        <v>1</v>
      </c>
      <c r="E1740" s="32"/>
      <c r="F1740" s="33" t="s">
        <v>28</v>
      </c>
      <c r="G1740" s="33"/>
      <c r="H1740" s="16">
        <v>42388</v>
      </c>
      <c r="I1740" s="16">
        <v>42388</v>
      </c>
      <c r="J1740" s="18" t="s">
        <v>647</v>
      </c>
      <c r="K1740" s="18"/>
      <c r="L1740" s="30">
        <v>184</v>
      </c>
      <c r="M1740" s="30"/>
    </row>
    <row r="1741" spans="1:13" ht="45" customHeight="1">
      <c r="A1741" s="7" t="s">
        <v>577</v>
      </c>
      <c r="B1741" s="31" t="s">
        <v>1302</v>
      </c>
      <c r="C1741" s="31"/>
      <c r="D1741" s="32">
        <f t="shared" ref="D1741:D1804" si="29">C1741+1</f>
        <v>1</v>
      </c>
      <c r="E1741" s="32"/>
      <c r="F1741" s="33" t="s">
        <v>28</v>
      </c>
      <c r="G1741" s="33"/>
      <c r="H1741" s="16">
        <v>42388</v>
      </c>
      <c r="I1741" s="16">
        <v>42388</v>
      </c>
      <c r="J1741" s="18" t="s">
        <v>647</v>
      </c>
      <c r="K1741" s="18"/>
      <c r="L1741" s="30">
        <v>220</v>
      </c>
      <c r="M1741" s="30"/>
    </row>
    <row r="1742" spans="1:13" ht="45" customHeight="1">
      <c r="A1742" s="7" t="s">
        <v>577</v>
      </c>
      <c r="B1742" s="31" t="s">
        <v>13</v>
      </c>
      <c r="C1742" s="31"/>
      <c r="D1742" s="32">
        <f t="shared" si="29"/>
        <v>1</v>
      </c>
      <c r="E1742" s="32"/>
      <c r="F1742" s="33" t="s">
        <v>14</v>
      </c>
      <c r="G1742" s="33"/>
      <c r="H1742" s="16">
        <v>42388</v>
      </c>
      <c r="I1742" s="16">
        <v>42388</v>
      </c>
      <c r="J1742" s="18" t="s">
        <v>647</v>
      </c>
      <c r="K1742" s="18"/>
      <c r="L1742" s="30">
        <v>72</v>
      </c>
      <c r="M1742" s="30"/>
    </row>
    <row r="1743" spans="1:13" ht="45" customHeight="1">
      <c r="A1743" s="7" t="s">
        <v>577</v>
      </c>
      <c r="B1743" s="31" t="s">
        <v>1303</v>
      </c>
      <c r="C1743" s="31"/>
      <c r="D1743" s="32">
        <f t="shared" si="29"/>
        <v>1</v>
      </c>
      <c r="E1743" s="32"/>
      <c r="F1743" s="33" t="s">
        <v>14</v>
      </c>
      <c r="G1743" s="33"/>
      <c r="H1743" s="16">
        <v>42396</v>
      </c>
      <c r="I1743" s="16">
        <v>42396</v>
      </c>
      <c r="J1743" s="18" t="s">
        <v>647</v>
      </c>
      <c r="K1743" s="18"/>
      <c r="L1743" s="30">
        <v>90</v>
      </c>
      <c r="M1743" s="30"/>
    </row>
    <row r="1744" spans="1:13" ht="45" customHeight="1">
      <c r="A1744" s="7" t="s">
        <v>577</v>
      </c>
      <c r="B1744" s="31" t="s">
        <v>1304</v>
      </c>
      <c r="C1744" s="31"/>
      <c r="D1744" s="32">
        <f t="shared" si="29"/>
        <v>1</v>
      </c>
      <c r="E1744" s="32"/>
      <c r="F1744" s="33" t="s">
        <v>28</v>
      </c>
      <c r="G1744" s="33"/>
      <c r="H1744" s="16">
        <v>42430</v>
      </c>
      <c r="I1744" s="16">
        <v>42430</v>
      </c>
      <c r="J1744" s="18" t="s">
        <v>647</v>
      </c>
      <c r="K1744" s="18"/>
      <c r="L1744" s="30">
        <v>188</v>
      </c>
      <c r="M1744" s="30"/>
    </row>
    <row r="1745" spans="1:13" ht="45" customHeight="1">
      <c r="A1745" s="7" t="s">
        <v>577</v>
      </c>
      <c r="B1745" s="31" t="s">
        <v>1304</v>
      </c>
      <c r="C1745" s="31"/>
      <c r="D1745" s="32">
        <f t="shared" si="29"/>
        <v>1</v>
      </c>
      <c r="E1745" s="32"/>
      <c r="F1745" s="33" t="s">
        <v>28</v>
      </c>
      <c r="G1745" s="33"/>
      <c r="H1745" s="16">
        <v>42430</v>
      </c>
      <c r="I1745" s="16">
        <v>42430</v>
      </c>
      <c r="J1745" s="18" t="s">
        <v>647</v>
      </c>
      <c r="K1745" s="18"/>
      <c r="L1745" s="30">
        <v>229</v>
      </c>
      <c r="M1745" s="30"/>
    </row>
    <row r="1746" spans="1:13" ht="45" customHeight="1">
      <c r="A1746" s="7" t="s">
        <v>577</v>
      </c>
      <c r="B1746" s="31" t="s">
        <v>13</v>
      </c>
      <c r="C1746" s="31"/>
      <c r="D1746" s="32">
        <f t="shared" si="29"/>
        <v>1</v>
      </c>
      <c r="E1746" s="32"/>
      <c r="F1746" s="33" t="s">
        <v>14</v>
      </c>
      <c r="G1746" s="33"/>
      <c r="H1746" s="16">
        <v>42430</v>
      </c>
      <c r="I1746" s="16">
        <v>42430</v>
      </c>
      <c r="J1746" s="18" t="s">
        <v>647</v>
      </c>
      <c r="K1746" s="18"/>
      <c r="L1746" s="30">
        <v>90</v>
      </c>
      <c r="M1746" s="30"/>
    </row>
    <row r="1747" spans="1:13" ht="45" customHeight="1">
      <c r="A1747" s="7" t="s">
        <v>577</v>
      </c>
      <c r="B1747" s="31" t="s">
        <v>1305</v>
      </c>
      <c r="C1747" s="31"/>
      <c r="D1747" s="32">
        <f t="shared" si="29"/>
        <v>1</v>
      </c>
      <c r="E1747" s="32"/>
      <c r="F1747" s="33" t="s">
        <v>14</v>
      </c>
      <c r="G1747" s="33"/>
      <c r="H1747" s="16">
        <v>42404</v>
      </c>
      <c r="I1747" s="16">
        <v>42404</v>
      </c>
      <c r="J1747" s="18" t="s">
        <v>647</v>
      </c>
      <c r="K1747" s="18"/>
      <c r="L1747" s="30">
        <v>130</v>
      </c>
      <c r="M1747" s="30"/>
    </row>
    <row r="1748" spans="1:13" ht="45" customHeight="1">
      <c r="A1748" s="7" t="s">
        <v>577</v>
      </c>
      <c r="B1748" s="31" t="s">
        <v>1059</v>
      </c>
      <c r="C1748" s="31"/>
      <c r="D1748" s="32">
        <f t="shared" si="29"/>
        <v>1</v>
      </c>
      <c r="E1748" s="32"/>
      <c r="F1748" s="33" t="s">
        <v>11</v>
      </c>
      <c r="G1748" s="33"/>
      <c r="H1748" s="16">
        <v>42423</v>
      </c>
      <c r="I1748" s="16">
        <v>42425</v>
      </c>
      <c r="J1748" s="18" t="s">
        <v>647</v>
      </c>
      <c r="K1748" s="18"/>
      <c r="L1748" s="30">
        <v>6720</v>
      </c>
      <c r="M1748" s="30"/>
    </row>
    <row r="1749" spans="1:13" ht="45" customHeight="1">
      <c r="A1749" s="7" t="s">
        <v>577</v>
      </c>
      <c r="B1749" s="31" t="s">
        <v>600</v>
      </c>
      <c r="C1749" s="31"/>
      <c r="D1749" s="32">
        <f t="shared" si="29"/>
        <v>1</v>
      </c>
      <c r="E1749" s="32"/>
      <c r="F1749" s="33" t="s">
        <v>28</v>
      </c>
      <c r="G1749" s="33"/>
      <c r="H1749" s="16">
        <v>42425</v>
      </c>
      <c r="I1749" s="16">
        <v>42425</v>
      </c>
      <c r="J1749" s="18" t="s">
        <v>647</v>
      </c>
      <c r="K1749" s="18"/>
      <c r="L1749" s="30">
        <v>388</v>
      </c>
      <c r="M1749" s="30"/>
    </row>
    <row r="1750" spans="1:13" ht="45" customHeight="1">
      <c r="A1750" s="7" t="s">
        <v>577</v>
      </c>
      <c r="B1750" s="31" t="s">
        <v>600</v>
      </c>
      <c r="C1750" s="31"/>
      <c r="D1750" s="32">
        <f t="shared" si="29"/>
        <v>1</v>
      </c>
      <c r="E1750" s="32"/>
      <c r="F1750" s="33" t="s">
        <v>28</v>
      </c>
      <c r="G1750" s="33"/>
      <c r="H1750" s="16">
        <v>42425</v>
      </c>
      <c r="I1750" s="16">
        <v>42425</v>
      </c>
      <c r="J1750" s="18" t="s">
        <v>647</v>
      </c>
      <c r="K1750" s="18"/>
      <c r="L1750" s="30">
        <v>303</v>
      </c>
      <c r="M1750" s="30"/>
    </row>
    <row r="1751" spans="1:13" ht="45" customHeight="1">
      <c r="A1751" s="7" t="s">
        <v>577</v>
      </c>
      <c r="B1751" s="31" t="s">
        <v>1306</v>
      </c>
      <c r="C1751" s="31"/>
      <c r="D1751" s="32">
        <f t="shared" si="29"/>
        <v>1</v>
      </c>
      <c r="E1751" s="32"/>
      <c r="F1751" s="33" t="s">
        <v>28</v>
      </c>
      <c r="G1751" s="33"/>
      <c r="H1751" s="16">
        <v>42424</v>
      </c>
      <c r="I1751" s="16">
        <v>42424</v>
      </c>
      <c r="J1751" s="18" t="s">
        <v>647</v>
      </c>
      <c r="K1751" s="18"/>
      <c r="L1751" s="30">
        <v>388</v>
      </c>
      <c r="M1751" s="30"/>
    </row>
    <row r="1752" spans="1:13" ht="45" customHeight="1">
      <c r="A1752" s="7" t="s">
        <v>577</v>
      </c>
      <c r="B1752" s="31" t="s">
        <v>1307</v>
      </c>
      <c r="C1752" s="31"/>
      <c r="D1752" s="32">
        <f t="shared" si="29"/>
        <v>1</v>
      </c>
      <c r="E1752" s="32"/>
      <c r="F1752" s="33" t="s">
        <v>28</v>
      </c>
      <c r="G1752" s="33"/>
      <c r="H1752" s="16">
        <v>42481</v>
      </c>
      <c r="I1752" s="16">
        <v>42481</v>
      </c>
      <c r="J1752" s="18" t="s">
        <v>647</v>
      </c>
      <c r="K1752" s="18"/>
      <c r="L1752" s="30">
        <v>388</v>
      </c>
      <c r="M1752" s="30"/>
    </row>
    <row r="1753" spans="1:13" ht="45" customHeight="1">
      <c r="A1753" s="7" t="s">
        <v>577</v>
      </c>
      <c r="B1753" s="31" t="s">
        <v>1308</v>
      </c>
      <c r="C1753" s="31"/>
      <c r="D1753" s="32">
        <f t="shared" si="29"/>
        <v>1</v>
      </c>
      <c r="E1753" s="32"/>
      <c r="F1753" s="33" t="s">
        <v>28</v>
      </c>
      <c r="G1753" s="33"/>
      <c r="H1753" s="16">
        <v>42503</v>
      </c>
      <c r="I1753" s="16">
        <v>42503</v>
      </c>
      <c r="J1753" s="18" t="s">
        <v>647</v>
      </c>
      <c r="K1753" s="18"/>
      <c r="L1753" s="30">
        <v>188</v>
      </c>
      <c r="M1753" s="30"/>
    </row>
    <row r="1754" spans="1:13" ht="45" customHeight="1">
      <c r="A1754" s="7" t="s">
        <v>577</v>
      </c>
      <c r="B1754" s="31" t="s">
        <v>1158</v>
      </c>
      <c r="C1754" s="31"/>
      <c r="D1754" s="32">
        <f t="shared" si="29"/>
        <v>1</v>
      </c>
      <c r="E1754" s="32"/>
      <c r="F1754" s="33" t="s">
        <v>28</v>
      </c>
      <c r="G1754" s="33"/>
      <c r="H1754" s="16">
        <v>42460</v>
      </c>
      <c r="I1754" s="16">
        <v>42460</v>
      </c>
      <c r="J1754" s="18" t="s">
        <v>647</v>
      </c>
      <c r="K1754" s="18"/>
      <c r="L1754" s="30">
        <v>188</v>
      </c>
      <c r="M1754" s="30"/>
    </row>
    <row r="1755" spans="1:13" ht="45" customHeight="1">
      <c r="A1755" s="7" t="s">
        <v>577</v>
      </c>
      <c r="B1755" s="31" t="s">
        <v>1158</v>
      </c>
      <c r="C1755" s="31"/>
      <c r="D1755" s="32">
        <f t="shared" si="29"/>
        <v>1</v>
      </c>
      <c r="E1755" s="32"/>
      <c r="F1755" s="33" t="s">
        <v>28</v>
      </c>
      <c r="G1755" s="33"/>
      <c r="H1755" s="16">
        <v>42460</v>
      </c>
      <c r="I1755" s="16">
        <v>42460</v>
      </c>
      <c r="J1755" s="18" t="s">
        <v>647</v>
      </c>
      <c r="K1755" s="18"/>
      <c r="L1755" s="30">
        <v>188</v>
      </c>
      <c r="M1755" s="30"/>
    </row>
    <row r="1756" spans="1:13" ht="45" customHeight="1">
      <c r="A1756" s="7" t="s">
        <v>577</v>
      </c>
      <c r="B1756" s="31" t="s">
        <v>1158</v>
      </c>
      <c r="C1756" s="31"/>
      <c r="D1756" s="32">
        <f t="shared" si="29"/>
        <v>1</v>
      </c>
      <c r="E1756" s="32"/>
      <c r="F1756" s="33" t="s">
        <v>28</v>
      </c>
      <c r="G1756" s="33"/>
      <c r="H1756" s="16">
        <v>42460</v>
      </c>
      <c r="I1756" s="16">
        <v>42460</v>
      </c>
      <c r="J1756" s="18" t="s">
        <v>647</v>
      </c>
      <c r="K1756" s="18"/>
      <c r="L1756" s="30">
        <v>301.99</v>
      </c>
      <c r="M1756" s="30"/>
    </row>
    <row r="1757" spans="1:13" ht="45" customHeight="1">
      <c r="A1757" s="7" t="s">
        <v>577</v>
      </c>
      <c r="B1757" s="31" t="s">
        <v>1307</v>
      </c>
      <c r="C1757" s="31"/>
      <c r="D1757" s="32">
        <f t="shared" si="29"/>
        <v>1</v>
      </c>
      <c r="E1757" s="32"/>
      <c r="F1757" s="33" t="s">
        <v>28</v>
      </c>
      <c r="G1757" s="33"/>
      <c r="H1757" s="16">
        <v>42481</v>
      </c>
      <c r="I1757" s="16">
        <v>42481</v>
      </c>
      <c r="J1757" s="18" t="s">
        <v>647</v>
      </c>
      <c r="K1757" s="18"/>
      <c r="L1757" s="30">
        <v>197</v>
      </c>
      <c r="M1757" s="30"/>
    </row>
    <row r="1758" spans="1:13" ht="45" customHeight="1">
      <c r="A1758" s="7" t="s">
        <v>577</v>
      </c>
      <c r="B1758" s="31" t="s">
        <v>1158</v>
      </c>
      <c r="C1758" s="31"/>
      <c r="D1758" s="32">
        <f t="shared" si="29"/>
        <v>1</v>
      </c>
      <c r="E1758" s="32"/>
      <c r="F1758" s="33" t="s">
        <v>28</v>
      </c>
      <c r="G1758" s="33"/>
      <c r="H1758" s="16">
        <v>42460</v>
      </c>
      <c r="I1758" s="16">
        <v>42460</v>
      </c>
      <c r="J1758" s="18" t="s">
        <v>647</v>
      </c>
      <c r="K1758" s="18"/>
      <c r="L1758" s="30">
        <v>230</v>
      </c>
      <c r="M1758" s="30"/>
    </row>
    <row r="1759" spans="1:13" ht="45" customHeight="1">
      <c r="A1759" s="7" t="s">
        <v>577</v>
      </c>
      <c r="B1759" s="31" t="s">
        <v>13</v>
      </c>
      <c r="C1759" s="31"/>
      <c r="D1759" s="32">
        <f t="shared" si="29"/>
        <v>1</v>
      </c>
      <c r="E1759" s="32"/>
      <c r="F1759" s="33" t="s">
        <v>14</v>
      </c>
      <c r="G1759" s="33"/>
      <c r="H1759" s="16">
        <v>42460</v>
      </c>
      <c r="I1759" s="16">
        <v>42460</v>
      </c>
      <c r="J1759" s="18" t="s">
        <v>647</v>
      </c>
      <c r="K1759" s="18"/>
      <c r="L1759" s="30">
        <v>431</v>
      </c>
      <c r="M1759" s="30"/>
    </row>
    <row r="1760" spans="1:13" ht="45" customHeight="1">
      <c r="A1760" s="7" t="s">
        <v>577</v>
      </c>
      <c r="B1760" s="31" t="s">
        <v>749</v>
      </c>
      <c r="C1760" s="31"/>
      <c r="D1760" s="32">
        <f t="shared" si="29"/>
        <v>1</v>
      </c>
      <c r="E1760" s="32"/>
      <c r="F1760" s="33" t="s">
        <v>28</v>
      </c>
      <c r="G1760" s="33"/>
      <c r="H1760" s="16">
        <v>42426</v>
      </c>
      <c r="I1760" s="16">
        <v>42426</v>
      </c>
      <c r="J1760" s="18" t="s">
        <v>647</v>
      </c>
      <c r="K1760" s="18"/>
      <c r="L1760" s="30">
        <v>387.99</v>
      </c>
      <c r="M1760" s="30"/>
    </row>
    <row r="1761" spans="1:13" ht="45" customHeight="1">
      <c r="A1761" s="7" t="s">
        <v>577</v>
      </c>
      <c r="B1761" s="31" t="s">
        <v>485</v>
      </c>
      <c r="C1761" s="31"/>
      <c r="D1761" s="32">
        <f t="shared" si="29"/>
        <v>1</v>
      </c>
      <c r="E1761" s="32"/>
      <c r="F1761" s="33" t="s">
        <v>14</v>
      </c>
      <c r="G1761" s="33"/>
      <c r="H1761" s="16">
        <v>42502</v>
      </c>
      <c r="I1761" s="16">
        <v>42502</v>
      </c>
      <c r="J1761" s="18" t="s">
        <v>647</v>
      </c>
      <c r="K1761" s="18"/>
      <c r="L1761" s="30">
        <v>100</v>
      </c>
      <c r="M1761" s="30"/>
    </row>
    <row r="1762" spans="1:13" ht="45" customHeight="1">
      <c r="A1762" s="7" t="s">
        <v>577</v>
      </c>
      <c r="B1762" s="31" t="s">
        <v>13</v>
      </c>
      <c r="C1762" s="31"/>
      <c r="D1762" s="32">
        <f t="shared" si="29"/>
        <v>1</v>
      </c>
      <c r="E1762" s="32"/>
      <c r="F1762" s="33" t="s">
        <v>14</v>
      </c>
      <c r="G1762" s="33"/>
      <c r="H1762" s="16">
        <v>42502</v>
      </c>
      <c r="I1762" s="16">
        <v>42502</v>
      </c>
      <c r="J1762" s="18" t="s">
        <v>647</v>
      </c>
      <c r="K1762" s="18"/>
      <c r="L1762" s="30">
        <v>500</v>
      </c>
      <c r="M1762" s="30"/>
    </row>
    <row r="1763" spans="1:13" ht="45" customHeight="1">
      <c r="A1763" s="7" t="s">
        <v>577</v>
      </c>
      <c r="B1763" s="31" t="s">
        <v>1021</v>
      </c>
      <c r="C1763" s="31"/>
      <c r="D1763" s="32">
        <f t="shared" si="29"/>
        <v>1</v>
      </c>
      <c r="E1763" s="32"/>
      <c r="F1763" s="33" t="s">
        <v>11</v>
      </c>
      <c r="G1763" s="33"/>
      <c r="H1763" s="16">
        <v>42517</v>
      </c>
      <c r="I1763" s="16">
        <v>42517</v>
      </c>
      <c r="J1763" s="18" t="s">
        <v>647</v>
      </c>
      <c r="K1763" s="18"/>
      <c r="L1763" s="30">
        <v>6514</v>
      </c>
      <c r="M1763" s="30"/>
    </row>
    <row r="1764" spans="1:13" ht="45" customHeight="1">
      <c r="A1764" s="7" t="s">
        <v>577</v>
      </c>
      <c r="B1764" s="31" t="s">
        <v>1309</v>
      </c>
      <c r="C1764" s="31"/>
      <c r="D1764" s="32">
        <f t="shared" si="29"/>
        <v>1</v>
      </c>
      <c r="E1764" s="32"/>
      <c r="F1764" s="33" t="s">
        <v>11</v>
      </c>
      <c r="G1764" s="33"/>
      <c r="H1764" s="16">
        <v>42517</v>
      </c>
      <c r="I1764" s="16">
        <v>42517</v>
      </c>
      <c r="J1764" s="18" t="s">
        <v>647</v>
      </c>
      <c r="K1764" s="18"/>
      <c r="L1764" s="30">
        <v>804</v>
      </c>
      <c r="M1764" s="30"/>
    </row>
    <row r="1765" spans="1:13" ht="45" customHeight="1">
      <c r="A1765" s="7" t="s">
        <v>577</v>
      </c>
      <c r="B1765" s="31" t="s">
        <v>1310</v>
      </c>
      <c r="C1765" s="31"/>
      <c r="D1765" s="32">
        <f t="shared" si="29"/>
        <v>1</v>
      </c>
      <c r="E1765" s="32"/>
      <c r="F1765" s="33" t="s">
        <v>28</v>
      </c>
      <c r="G1765" s="33"/>
      <c r="H1765" s="16">
        <v>42520</v>
      </c>
      <c r="I1765" s="16">
        <v>42520</v>
      </c>
      <c r="J1765" s="18" t="s">
        <v>647</v>
      </c>
      <c r="K1765" s="18"/>
      <c r="L1765" s="30">
        <v>188</v>
      </c>
      <c r="M1765" s="30"/>
    </row>
    <row r="1766" spans="1:13" ht="45" customHeight="1">
      <c r="A1766" s="7" t="s">
        <v>577</v>
      </c>
      <c r="B1766" s="31" t="s">
        <v>1309</v>
      </c>
      <c r="C1766" s="31"/>
      <c r="D1766" s="32">
        <f t="shared" si="29"/>
        <v>1</v>
      </c>
      <c r="E1766" s="32"/>
      <c r="F1766" s="33" t="s">
        <v>11</v>
      </c>
      <c r="G1766" s="33"/>
      <c r="H1766" s="16">
        <v>42517</v>
      </c>
      <c r="I1766" s="16">
        <v>42517</v>
      </c>
      <c r="J1766" s="18" t="s">
        <v>647</v>
      </c>
      <c r="K1766" s="18"/>
      <c r="L1766" s="30">
        <v>1385</v>
      </c>
      <c r="M1766" s="30"/>
    </row>
    <row r="1767" spans="1:13" ht="45" customHeight="1">
      <c r="A1767" s="7" t="s">
        <v>577</v>
      </c>
      <c r="B1767" s="31" t="s">
        <v>1310</v>
      </c>
      <c r="C1767" s="31"/>
      <c r="D1767" s="32">
        <f t="shared" si="29"/>
        <v>1</v>
      </c>
      <c r="E1767" s="32"/>
      <c r="F1767" s="33" t="s">
        <v>28</v>
      </c>
      <c r="G1767" s="33"/>
      <c r="H1767" s="16">
        <v>42520</v>
      </c>
      <c r="I1767" s="16">
        <v>42520</v>
      </c>
      <c r="J1767" s="18" t="s">
        <v>647</v>
      </c>
      <c r="K1767" s="18"/>
      <c r="L1767" s="30">
        <v>345</v>
      </c>
      <c r="M1767" s="30"/>
    </row>
    <row r="1768" spans="1:13" ht="45" customHeight="1">
      <c r="A1768" s="7" t="s">
        <v>577</v>
      </c>
      <c r="B1768" s="31" t="s">
        <v>1311</v>
      </c>
      <c r="C1768" s="31"/>
      <c r="D1768" s="32">
        <f t="shared" si="29"/>
        <v>1</v>
      </c>
      <c r="E1768" s="32"/>
      <c r="F1768" s="33" t="s">
        <v>11</v>
      </c>
      <c r="G1768" s="33"/>
      <c r="H1768" s="16">
        <v>42447</v>
      </c>
      <c r="I1768" s="16">
        <v>42447</v>
      </c>
      <c r="J1768" s="18" t="s">
        <v>647</v>
      </c>
      <c r="K1768" s="18"/>
      <c r="L1768" s="30">
        <v>3078.71</v>
      </c>
      <c r="M1768" s="30"/>
    </row>
    <row r="1769" spans="1:13" ht="45" customHeight="1">
      <c r="A1769" s="7" t="s">
        <v>577</v>
      </c>
      <c r="B1769" s="31" t="s">
        <v>1312</v>
      </c>
      <c r="C1769" s="31"/>
      <c r="D1769" s="32">
        <f t="shared" si="29"/>
        <v>1</v>
      </c>
      <c r="E1769" s="32"/>
      <c r="F1769" s="33" t="s">
        <v>28</v>
      </c>
      <c r="G1769" s="33"/>
      <c r="H1769" s="16">
        <v>42472</v>
      </c>
      <c r="I1769" s="16">
        <v>42472</v>
      </c>
      <c r="J1769" s="18" t="s">
        <v>647</v>
      </c>
      <c r="K1769" s="18"/>
      <c r="L1769" s="30">
        <v>688</v>
      </c>
      <c r="M1769" s="30"/>
    </row>
    <row r="1770" spans="1:13" ht="45" customHeight="1">
      <c r="A1770" s="7" t="s">
        <v>577</v>
      </c>
      <c r="B1770" s="31" t="s">
        <v>1173</v>
      </c>
      <c r="C1770" s="31"/>
      <c r="D1770" s="32">
        <f t="shared" si="29"/>
        <v>1</v>
      </c>
      <c r="E1770" s="32"/>
      <c r="F1770" s="33" t="s">
        <v>14</v>
      </c>
      <c r="G1770" s="33"/>
      <c r="H1770" s="16">
        <v>42499</v>
      </c>
      <c r="I1770" s="16">
        <v>42502</v>
      </c>
      <c r="J1770" s="18" t="s">
        <v>647</v>
      </c>
      <c r="K1770" s="18"/>
      <c r="L1770" s="30">
        <v>188</v>
      </c>
      <c r="M1770" s="30"/>
    </row>
    <row r="1771" spans="1:13" ht="45" customHeight="1">
      <c r="A1771" s="7" t="s">
        <v>577</v>
      </c>
      <c r="B1771" s="31" t="s">
        <v>107</v>
      </c>
      <c r="C1771" s="31"/>
      <c r="D1771" s="32">
        <f t="shared" si="29"/>
        <v>1</v>
      </c>
      <c r="E1771" s="32"/>
      <c r="F1771" s="33" t="s">
        <v>28</v>
      </c>
      <c r="G1771" s="33"/>
      <c r="H1771" s="16">
        <v>42473</v>
      </c>
      <c r="I1771" s="16">
        <v>42473</v>
      </c>
      <c r="J1771" s="18" t="s">
        <v>647</v>
      </c>
      <c r="K1771" s="18"/>
      <c r="L1771" s="30">
        <v>188</v>
      </c>
      <c r="M1771" s="30"/>
    </row>
    <row r="1772" spans="1:13" ht="45" customHeight="1">
      <c r="A1772" s="7" t="s">
        <v>577</v>
      </c>
      <c r="B1772" s="31" t="s">
        <v>1313</v>
      </c>
      <c r="C1772" s="31"/>
      <c r="D1772" s="32">
        <f t="shared" si="29"/>
        <v>1</v>
      </c>
      <c r="E1772" s="32"/>
      <c r="F1772" s="33" t="s">
        <v>28</v>
      </c>
      <c r="G1772" s="33"/>
      <c r="H1772" s="16">
        <v>42468</v>
      </c>
      <c r="I1772" s="16">
        <v>42468</v>
      </c>
      <c r="J1772" s="18" t="s">
        <v>647</v>
      </c>
      <c r="K1772" s="18"/>
      <c r="L1772" s="30">
        <v>188</v>
      </c>
      <c r="M1772" s="30"/>
    </row>
    <row r="1773" spans="1:13" ht="45" customHeight="1">
      <c r="A1773" s="7" t="s">
        <v>577</v>
      </c>
      <c r="B1773" s="31" t="s">
        <v>1311</v>
      </c>
      <c r="C1773" s="31"/>
      <c r="D1773" s="32">
        <f t="shared" si="29"/>
        <v>1</v>
      </c>
      <c r="E1773" s="32"/>
      <c r="F1773" s="33" t="s">
        <v>11</v>
      </c>
      <c r="G1773" s="33"/>
      <c r="H1773" s="16">
        <v>42447</v>
      </c>
      <c r="I1773" s="16">
        <v>42447</v>
      </c>
      <c r="J1773" s="18" t="s">
        <v>647</v>
      </c>
      <c r="K1773" s="18"/>
      <c r="L1773" s="30">
        <v>286</v>
      </c>
      <c r="M1773" s="30"/>
    </row>
    <row r="1774" spans="1:13" ht="45" customHeight="1">
      <c r="A1774" s="7" t="s">
        <v>577</v>
      </c>
      <c r="B1774" s="31" t="s">
        <v>107</v>
      </c>
      <c r="C1774" s="31"/>
      <c r="D1774" s="32">
        <f t="shared" si="29"/>
        <v>1</v>
      </c>
      <c r="E1774" s="32"/>
      <c r="F1774" s="33" t="s">
        <v>28</v>
      </c>
      <c r="G1774" s="33"/>
      <c r="H1774" s="16">
        <v>42473</v>
      </c>
      <c r="I1774" s="16">
        <v>42473</v>
      </c>
      <c r="J1774" s="18" t="s">
        <v>647</v>
      </c>
      <c r="K1774" s="18"/>
      <c r="L1774" s="30">
        <v>342</v>
      </c>
      <c r="M1774" s="30"/>
    </row>
    <row r="1775" spans="1:13" ht="45" customHeight="1">
      <c r="A1775" s="7" t="s">
        <v>577</v>
      </c>
      <c r="B1775" s="31" t="s">
        <v>1312</v>
      </c>
      <c r="C1775" s="31"/>
      <c r="D1775" s="32">
        <f t="shared" si="29"/>
        <v>1</v>
      </c>
      <c r="E1775" s="32"/>
      <c r="F1775" s="33" t="s">
        <v>28</v>
      </c>
      <c r="G1775" s="33"/>
      <c r="H1775" s="16">
        <v>42472</v>
      </c>
      <c r="I1775" s="16">
        <v>42472</v>
      </c>
      <c r="J1775" s="18" t="s">
        <v>647</v>
      </c>
      <c r="K1775" s="18"/>
      <c r="L1775" s="30">
        <v>766</v>
      </c>
      <c r="M1775" s="30"/>
    </row>
    <row r="1776" spans="1:13" ht="45" customHeight="1">
      <c r="A1776" s="7" t="s">
        <v>577</v>
      </c>
      <c r="B1776" s="31" t="s">
        <v>1313</v>
      </c>
      <c r="C1776" s="31"/>
      <c r="D1776" s="32">
        <f t="shared" si="29"/>
        <v>1</v>
      </c>
      <c r="E1776" s="32"/>
      <c r="F1776" s="33" t="s">
        <v>28</v>
      </c>
      <c r="G1776" s="33"/>
      <c r="H1776" s="16">
        <v>42468</v>
      </c>
      <c r="I1776" s="16">
        <v>42468</v>
      </c>
      <c r="J1776" s="18" t="s">
        <v>647</v>
      </c>
      <c r="K1776" s="18"/>
      <c r="L1776" s="30">
        <v>466.98</v>
      </c>
      <c r="M1776" s="30"/>
    </row>
    <row r="1777" spans="1:13" ht="45" customHeight="1">
      <c r="A1777" s="7" t="s">
        <v>577</v>
      </c>
      <c r="B1777" s="31" t="s">
        <v>13</v>
      </c>
      <c r="C1777" s="31"/>
      <c r="D1777" s="32">
        <f t="shared" si="29"/>
        <v>1</v>
      </c>
      <c r="E1777" s="32"/>
      <c r="F1777" s="33" t="s">
        <v>14</v>
      </c>
      <c r="G1777" s="33"/>
      <c r="H1777" s="16">
        <v>42468</v>
      </c>
      <c r="I1777" s="16">
        <v>42468</v>
      </c>
      <c r="J1777" s="18" t="s">
        <v>647</v>
      </c>
      <c r="K1777" s="18"/>
      <c r="L1777" s="30">
        <v>547</v>
      </c>
      <c r="M1777" s="30"/>
    </row>
    <row r="1778" spans="1:13" ht="45" customHeight="1">
      <c r="A1778" s="7" t="s">
        <v>577</v>
      </c>
      <c r="B1778" s="31" t="s">
        <v>13</v>
      </c>
      <c r="C1778" s="31"/>
      <c r="D1778" s="32">
        <f t="shared" si="29"/>
        <v>1</v>
      </c>
      <c r="E1778" s="32"/>
      <c r="F1778" s="33" t="s">
        <v>14</v>
      </c>
      <c r="G1778" s="33"/>
      <c r="H1778" s="16">
        <v>42473</v>
      </c>
      <c r="I1778" s="16">
        <v>42473</v>
      </c>
      <c r="J1778" s="18" t="s">
        <v>647</v>
      </c>
      <c r="K1778" s="18"/>
      <c r="L1778" s="30">
        <v>63</v>
      </c>
      <c r="M1778" s="30"/>
    </row>
    <row r="1779" spans="1:13" ht="45" customHeight="1">
      <c r="A1779" s="7" t="s">
        <v>577</v>
      </c>
      <c r="B1779" s="31" t="s">
        <v>13</v>
      </c>
      <c r="C1779" s="31"/>
      <c r="D1779" s="32">
        <f t="shared" si="29"/>
        <v>1</v>
      </c>
      <c r="E1779" s="32"/>
      <c r="F1779" s="33" t="s">
        <v>14</v>
      </c>
      <c r="G1779" s="33"/>
      <c r="H1779" s="16">
        <v>42509</v>
      </c>
      <c r="I1779" s="16">
        <v>42509</v>
      </c>
      <c r="J1779" s="18" t="s">
        <v>647</v>
      </c>
      <c r="K1779" s="18"/>
      <c r="L1779" s="30">
        <v>100</v>
      </c>
      <c r="M1779" s="30"/>
    </row>
    <row r="1780" spans="1:13" ht="45" customHeight="1">
      <c r="A1780" s="7" t="s">
        <v>577</v>
      </c>
      <c r="B1780" s="31" t="s">
        <v>599</v>
      </c>
      <c r="C1780" s="31"/>
      <c r="D1780" s="32">
        <f t="shared" si="29"/>
        <v>1</v>
      </c>
      <c r="E1780" s="32"/>
      <c r="F1780" s="33" t="s">
        <v>28</v>
      </c>
      <c r="G1780" s="33"/>
      <c r="H1780" s="16">
        <v>42537</v>
      </c>
      <c r="I1780" s="16">
        <v>42537</v>
      </c>
      <c r="J1780" s="18" t="s">
        <v>647</v>
      </c>
      <c r="K1780" s="18"/>
      <c r="L1780" s="30">
        <v>188</v>
      </c>
      <c r="M1780" s="30"/>
    </row>
    <row r="1781" spans="1:13" ht="45" customHeight="1">
      <c r="A1781" s="7" t="s">
        <v>577</v>
      </c>
      <c r="B1781" s="31" t="s">
        <v>13</v>
      </c>
      <c r="C1781" s="31"/>
      <c r="D1781" s="32">
        <f t="shared" si="29"/>
        <v>1</v>
      </c>
      <c r="E1781" s="32"/>
      <c r="F1781" s="33" t="s">
        <v>14</v>
      </c>
      <c r="G1781" s="33"/>
      <c r="H1781" s="16">
        <v>42537</v>
      </c>
      <c r="I1781" s="16">
        <v>42537</v>
      </c>
      <c r="J1781" s="18" t="s">
        <v>647</v>
      </c>
      <c r="K1781" s="18"/>
      <c r="L1781" s="30">
        <v>390</v>
      </c>
      <c r="M1781" s="30"/>
    </row>
    <row r="1782" spans="1:13" ht="45" customHeight="1">
      <c r="A1782" s="7" t="s">
        <v>577</v>
      </c>
      <c r="B1782" s="31" t="s">
        <v>1314</v>
      </c>
      <c r="C1782" s="31"/>
      <c r="D1782" s="32">
        <f t="shared" si="29"/>
        <v>1</v>
      </c>
      <c r="E1782" s="32"/>
      <c r="F1782" s="33" t="s">
        <v>28</v>
      </c>
      <c r="G1782" s="33"/>
      <c r="H1782" s="16">
        <v>42521</v>
      </c>
      <c r="I1782" s="16">
        <v>42521</v>
      </c>
      <c r="J1782" s="18" t="s">
        <v>647</v>
      </c>
      <c r="K1782" s="18"/>
      <c r="L1782" s="30">
        <v>188</v>
      </c>
      <c r="M1782" s="30"/>
    </row>
    <row r="1783" spans="1:13" ht="45" customHeight="1">
      <c r="A1783" s="7" t="s">
        <v>577</v>
      </c>
      <c r="B1783" s="31" t="s">
        <v>1315</v>
      </c>
      <c r="C1783" s="31"/>
      <c r="D1783" s="32">
        <f t="shared" si="29"/>
        <v>1</v>
      </c>
      <c r="E1783" s="32"/>
      <c r="F1783" s="33" t="s">
        <v>28</v>
      </c>
      <c r="G1783" s="33"/>
      <c r="H1783" s="16">
        <v>42510</v>
      </c>
      <c r="I1783" s="16">
        <v>42510</v>
      </c>
      <c r="J1783" s="18" t="s">
        <v>647</v>
      </c>
      <c r="K1783" s="18"/>
      <c r="L1783" s="30">
        <v>188</v>
      </c>
      <c r="M1783" s="30"/>
    </row>
    <row r="1784" spans="1:13" ht="45" customHeight="1">
      <c r="A1784" s="7" t="s">
        <v>577</v>
      </c>
      <c r="B1784" s="31" t="s">
        <v>1316</v>
      </c>
      <c r="C1784" s="31"/>
      <c r="D1784" s="32">
        <f t="shared" si="29"/>
        <v>1</v>
      </c>
      <c r="E1784" s="32"/>
      <c r="F1784" s="33" t="s">
        <v>28</v>
      </c>
      <c r="G1784" s="33"/>
      <c r="H1784" s="16">
        <v>42527</v>
      </c>
      <c r="I1784" s="16">
        <v>42527</v>
      </c>
      <c r="J1784" s="18" t="s">
        <v>647</v>
      </c>
      <c r="K1784" s="18"/>
      <c r="L1784" s="30">
        <v>188</v>
      </c>
      <c r="M1784" s="30"/>
    </row>
    <row r="1785" spans="1:13" ht="45" customHeight="1">
      <c r="A1785" s="7" t="s">
        <v>577</v>
      </c>
      <c r="B1785" s="31" t="s">
        <v>1314</v>
      </c>
      <c r="C1785" s="31"/>
      <c r="D1785" s="32">
        <f t="shared" si="29"/>
        <v>1</v>
      </c>
      <c r="E1785" s="32"/>
      <c r="F1785" s="33" t="s">
        <v>28</v>
      </c>
      <c r="G1785" s="33"/>
      <c r="H1785" s="16">
        <v>42521</v>
      </c>
      <c r="I1785" s="16">
        <v>42521</v>
      </c>
      <c r="J1785" s="18" t="s">
        <v>647</v>
      </c>
      <c r="K1785" s="18"/>
      <c r="L1785" s="30">
        <v>45.5</v>
      </c>
      <c r="M1785" s="30"/>
    </row>
    <row r="1786" spans="1:13" ht="45" customHeight="1">
      <c r="A1786" s="7" t="s">
        <v>577</v>
      </c>
      <c r="B1786" s="31" t="s">
        <v>1316</v>
      </c>
      <c r="C1786" s="31"/>
      <c r="D1786" s="32">
        <f t="shared" si="29"/>
        <v>1</v>
      </c>
      <c r="E1786" s="32"/>
      <c r="F1786" s="33" t="s">
        <v>28</v>
      </c>
      <c r="G1786" s="33"/>
      <c r="H1786" s="16">
        <v>42527</v>
      </c>
      <c r="I1786" s="16">
        <v>42527</v>
      </c>
      <c r="J1786" s="18" t="s">
        <v>647</v>
      </c>
      <c r="K1786" s="18"/>
      <c r="L1786" s="30">
        <v>134.5</v>
      </c>
      <c r="M1786" s="30"/>
    </row>
    <row r="1787" spans="1:13" ht="45" customHeight="1">
      <c r="A1787" s="7" t="s">
        <v>577</v>
      </c>
      <c r="B1787" s="31" t="s">
        <v>1315</v>
      </c>
      <c r="C1787" s="31"/>
      <c r="D1787" s="32">
        <f t="shared" si="29"/>
        <v>1</v>
      </c>
      <c r="E1787" s="32"/>
      <c r="F1787" s="33" t="s">
        <v>28</v>
      </c>
      <c r="G1787" s="33"/>
      <c r="H1787" s="16">
        <v>42510</v>
      </c>
      <c r="I1787" s="16">
        <v>42510</v>
      </c>
      <c r="J1787" s="18" t="s">
        <v>647</v>
      </c>
      <c r="K1787" s="18"/>
      <c r="L1787" s="30">
        <v>300</v>
      </c>
      <c r="M1787" s="30"/>
    </row>
    <row r="1788" spans="1:13" ht="45" customHeight="1">
      <c r="A1788" s="7" t="s">
        <v>577</v>
      </c>
      <c r="B1788" s="31" t="s">
        <v>13</v>
      </c>
      <c r="C1788" s="31"/>
      <c r="D1788" s="32">
        <f t="shared" si="29"/>
        <v>1</v>
      </c>
      <c r="E1788" s="32"/>
      <c r="F1788" s="33" t="s">
        <v>14</v>
      </c>
      <c r="G1788" s="33"/>
      <c r="H1788" s="16">
        <v>42510</v>
      </c>
      <c r="I1788" s="16">
        <v>42510</v>
      </c>
      <c r="J1788" s="18" t="s">
        <v>647</v>
      </c>
      <c r="K1788" s="18"/>
      <c r="L1788" s="30">
        <v>13</v>
      </c>
      <c r="M1788" s="30"/>
    </row>
    <row r="1789" spans="1:13" ht="45" customHeight="1">
      <c r="A1789" s="7" t="s">
        <v>577</v>
      </c>
      <c r="B1789" s="31" t="s">
        <v>13</v>
      </c>
      <c r="C1789" s="31"/>
      <c r="D1789" s="32">
        <f t="shared" si="29"/>
        <v>1</v>
      </c>
      <c r="E1789" s="32"/>
      <c r="F1789" s="33" t="s">
        <v>14</v>
      </c>
      <c r="G1789" s="33"/>
      <c r="H1789" s="16">
        <v>42592</v>
      </c>
      <c r="I1789" s="16">
        <v>42592</v>
      </c>
      <c r="J1789" s="18" t="s">
        <v>647</v>
      </c>
      <c r="K1789" s="18"/>
      <c r="L1789" s="30">
        <v>54</v>
      </c>
      <c r="M1789" s="30"/>
    </row>
    <row r="1790" spans="1:13" ht="45" customHeight="1">
      <c r="A1790" s="7" t="s">
        <v>577</v>
      </c>
      <c r="B1790" s="31" t="s">
        <v>13</v>
      </c>
      <c r="C1790" s="31"/>
      <c r="D1790" s="32">
        <f t="shared" si="29"/>
        <v>1</v>
      </c>
      <c r="E1790" s="32"/>
      <c r="F1790" s="33" t="s">
        <v>14</v>
      </c>
      <c r="G1790" s="33"/>
      <c r="H1790" s="16">
        <v>42593</v>
      </c>
      <c r="I1790" s="16">
        <v>42593</v>
      </c>
      <c r="J1790" s="18" t="s">
        <v>647</v>
      </c>
      <c r="K1790" s="18"/>
      <c r="L1790" s="30">
        <v>90</v>
      </c>
      <c r="M1790" s="30"/>
    </row>
    <row r="1791" spans="1:13" ht="45" customHeight="1">
      <c r="A1791" s="7" t="s">
        <v>577</v>
      </c>
      <c r="B1791" s="31" t="s">
        <v>1317</v>
      </c>
      <c r="C1791" s="31"/>
      <c r="D1791" s="32">
        <f t="shared" si="29"/>
        <v>1</v>
      </c>
      <c r="E1791" s="32"/>
      <c r="F1791" s="33" t="s">
        <v>28</v>
      </c>
      <c r="G1791" s="33"/>
      <c r="H1791" s="16">
        <v>42580</v>
      </c>
      <c r="I1791" s="16">
        <v>42580</v>
      </c>
      <c r="J1791" s="18" t="s">
        <v>647</v>
      </c>
      <c r="K1791" s="18"/>
      <c r="L1791" s="30">
        <v>488.1</v>
      </c>
      <c r="M1791" s="30"/>
    </row>
    <row r="1792" spans="1:13" ht="45" customHeight="1">
      <c r="A1792" s="7" t="s">
        <v>577</v>
      </c>
      <c r="B1792" s="31" t="s">
        <v>1317</v>
      </c>
      <c r="C1792" s="31"/>
      <c r="D1792" s="32">
        <f t="shared" si="29"/>
        <v>1</v>
      </c>
      <c r="E1792" s="32"/>
      <c r="F1792" s="33" t="s">
        <v>28</v>
      </c>
      <c r="G1792" s="33"/>
      <c r="H1792" s="16">
        <v>42580</v>
      </c>
      <c r="I1792" s="16">
        <v>42580</v>
      </c>
      <c r="J1792" s="18" t="s">
        <v>647</v>
      </c>
      <c r="K1792" s="18"/>
      <c r="L1792" s="30">
        <v>81</v>
      </c>
      <c r="M1792" s="30"/>
    </row>
    <row r="1793" spans="1:13" ht="45" customHeight="1">
      <c r="A1793" s="7" t="s">
        <v>577</v>
      </c>
      <c r="B1793" s="31" t="s">
        <v>13</v>
      </c>
      <c r="C1793" s="31"/>
      <c r="D1793" s="32">
        <f t="shared" si="29"/>
        <v>1</v>
      </c>
      <c r="E1793" s="32"/>
      <c r="F1793" s="33" t="s">
        <v>14</v>
      </c>
      <c r="G1793" s="33"/>
      <c r="H1793" s="16">
        <v>42580</v>
      </c>
      <c r="I1793" s="16">
        <v>42580</v>
      </c>
      <c r="J1793" s="18" t="s">
        <v>647</v>
      </c>
      <c r="K1793" s="18"/>
      <c r="L1793" s="30">
        <v>290</v>
      </c>
      <c r="M1793" s="30"/>
    </row>
    <row r="1794" spans="1:13" ht="45" customHeight="1">
      <c r="A1794" s="7" t="s">
        <v>577</v>
      </c>
      <c r="B1794" s="31" t="s">
        <v>13</v>
      </c>
      <c r="C1794" s="31"/>
      <c r="D1794" s="32">
        <f t="shared" si="29"/>
        <v>1</v>
      </c>
      <c r="E1794" s="32"/>
      <c r="F1794" s="33" t="s">
        <v>14</v>
      </c>
      <c r="G1794" s="33"/>
      <c r="H1794" s="16">
        <v>42638</v>
      </c>
      <c r="I1794" s="16">
        <v>42638</v>
      </c>
      <c r="J1794" s="18" t="s">
        <v>647</v>
      </c>
      <c r="K1794" s="18"/>
      <c r="L1794" s="30">
        <v>153</v>
      </c>
      <c r="M1794" s="30"/>
    </row>
    <row r="1795" spans="1:13" ht="45" customHeight="1">
      <c r="A1795" s="7" t="s">
        <v>577</v>
      </c>
      <c r="B1795" s="31" t="s">
        <v>13</v>
      </c>
      <c r="C1795" s="31"/>
      <c r="D1795" s="32">
        <f t="shared" si="29"/>
        <v>1</v>
      </c>
      <c r="E1795" s="32"/>
      <c r="F1795" s="33" t="s">
        <v>14</v>
      </c>
      <c r="G1795" s="33"/>
      <c r="H1795" s="16">
        <v>42612</v>
      </c>
      <c r="I1795" s="16">
        <v>42612</v>
      </c>
      <c r="J1795" s="18" t="s">
        <v>647</v>
      </c>
      <c r="K1795" s="18"/>
      <c r="L1795" s="30">
        <v>953</v>
      </c>
      <c r="M1795" s="30"/>
    </row>
    <row r="1796" spans="1:13" ht="45" customHeight="1">
      <c r="A1796" s="7" t="s">
        <v>577</v>
      </c>
      <c r="B1796" s="31" t="s">
        <v>1203</v>
      </c>
      <c r="C1796" s="31"/>
      <c r="D1796" s="32">
        <f t="shared" si="29"/>
        <v>1</v>
      </c>
      <c r="E1796" s="32"/>
      <c r="F1796" s="33" t="s">
        <v>28</v>
      </c>
      <c r="G1796" s="33"/>
      <c r="H1796" s="16">
        <v>42641</v>
      </c>
      <c r="I1796" s="16">
        <v>42641</v>
      </c>
      <c r="J1796" s="18" t="s">
        <v>647</v>
      </c>
      <c r="K1796" s="18"/>
      <c r="L1796" s="30">
        <v>579.09</v>
      </c>
      <c r="M1796" s="30"/>
    </row>
    <row r="1797" spans="1:13" ht="45" customHeight="1">
      <c r="A1797" s="7" t="s">
        <v>577</v>
      </c>
      <c r="B1797" s="31" t="s">
        <v>13</v>
      </c>
      <c r="C1797" s="31"/>
      <c r="D1797" s="32">
        <f t="shared" si="29"/>
        <v>1</v>
      </c>
      <c r="E1797" s="32"/>
      <c r="F1797" s="33" t="s">
        <v>14</v>
      </c>
      <c r="G1797" s="33"/>
      <c r="H1797" s="16">
        <v>42641</v>
      </c>
      <c r="I1797" s="16">
        <v>42641</v>
      </c>
      <c r="J1797" s="18" t="s">
        <v>647</v>
      </c>
      <c r="K1797" s="18"/>
      <c r="L1797" s="30">
        <v>279</v>
      </c>
      <c r="M1797" s="30"/>
    </row>
    <row r="1798" spans="1:13" ht="45" customHeight="1">
      <c r="A1798" s="7" t="s">
        <v>577</v>
      </c>
      <c r="B1798" s="31" t="s">
        <v>13</v>
      </c>
      <c r="C1798" s="31"/>
      <c r="D1798" s="32">
        <f t="shared" si="29"/>
        <v>1</v>
      </c>
      <c r="E1798" s="32"/>
      <c r="F1798" s="33" t="s">
        <v>14</v>
      </c>
      <c r="G1798" s="33"/>
      <c r="H1798" s="16">
        <v>42670</v>
      </c>
      <c r="I1798" s="16">
        <v>42670</v>
      </c>
      <c r="J1798" s="18" t="s">
        <v>647</v>
      </c>
      <c r="K1798" s="18"/>
      <c r="L1798" s="30">
        <v>234</v>
      </c>
      <c r="M1798" s="30"/>
    </row>
    <row r="1799" spans="1:13" ht="45" customHeight="1">
      <c r="A1799" s="7" t="s">
        <v>577</v>
      </c>
      <c r="B1799" s="31" t="s">
        <v>1318</v>
      </c>
      <c r="C1799" s="31"/>
      <c r="D1799" s="32">
        <f t="shared" si="29"/>
        <v>1</v>
      </c>
      <c r="E1799" s="32"/>
      <c r="F1799" s="33" t="s">
        <v>28</v>
      </c>
      <c r="G1799" s="33"/>
      <c r="H1799" s="16">
        <v>42627</v>
      </c>
      <c r="I1799" s="16">
        <v>42627</v>
      </c>
      <c r="J1799" s="18" t="s">
        <v>647</v>
      </c>
      <c r="K1799" s="18"/>
      <c r="L1799" s="30">
        <v>218</v>
      </c>
      <c r="M1799" s="30"/>
    </row>
    <row r="1800" spans="1:13" ht="45" customHeight="1">
      <c r="A1800" s="7" t="s">
        <v>577</v>
      </c>
      <c r="B1800" s="31" t="s">
        <v>1318</v>
      </c>
      <c r="C1800" s="31"/>
      <c r="D1800" s="32">
        <f t="shared" si="29"/>
        <v>1</v>
      </c>
      <c r="E1800" s="32"/>
      <c r="F1800" s="33" t="s">
        <v>28</v>
      </c>
      <c r="G1800" s="33"/>
      <c r="H1800" s="16">
        <v>42599</v>
      </c>
      <c r="I1800" s="16">
        <v>42599</v>
      </c>
      <c r="J1800" s="18" t="s">
        <v>647</v>
      </c>
      <c r="K1800" s="18"/>
      <c r="L1800" s="30">
        <v>218</v>
      </c>
      <c r="M1800" s="30"/>
    </row>
    <row r="1801" spans="1:13" ht="45" customHeight="1">
      <c r="A1801" s="7" t="s">
        <v>577</v>
      </c>
      <c r="B1801" s="31" t="s">
        <v>1319</v>
      </c>
      <c r="C1801" s="31"/>
      <c r="D1801" s="32">
        <f t="shared" si="29"/>
        <v>1</v>
      </c>
      <c r="E1801" s="32"/>
      <c r="F1801" s="33" t="s">
        <v>28</v>
      </c>
      <c r="G1801" s="33"/>
      <c r="H1801" s="16">
        <v>42592</v>
      </c>
      <c r="I1801" s="16">
        <v>42592</v>
      </c>
      <c r="J1801" s="18" t="s">
        <v>647</v>
      </c>
      <c r="K1801" s="18"/>
      <c r="L1801" s="30">
        <v>218</v>
      </c>
      <c r="M1801" s="30"/>
    </row>
    <row r="1802" spans="1:13" ht="45" customHeight="1">
      <c r="A1802" s="7" t="s">
        <v>577</v>
      </c>
      <c r="B1802" s="31" t="s">
        <v>1319</v>
      </c>
      <c r="C1802" s="31"/>
      <c r="D1802" s="32">
        <f t="shared" si="29"/>
        <v>1</v>
      </c>
      <c r="E1802" s="32"/>
      <c r="F1802" s="33" t="s">
        <v>28</v>
      </c>
      <c r="G1802" s="33"/>
      <c r="H1802" s="16">
        <v>42613</v>
      </c>
      <c r="I1802" s="16">
        <v>42613</v>
      </c>
      <c r="J1802" s="18" t="s">
        <v>647</v>
      </c>
      <c r="K1802" s="18"/>
      <c r="L1802" s="30">
        <v>188</v>
      </c>
      <c r="M1802" s="30"/>
    </row>
    <row r="1803" spans="1:13" ht="45" customHeight="1">
      <c r="A1803" s="7" t="s">
        <v>577</v>
      </c>
      <c r="B1803" s="31" t="s">
        <v>1319</v>
      </c>
      <c r="C1803" s="31"/>
      <c r="D1803" s="32">
        <f t="shared" si="29"/>
        <v>1</v>
      </c>
      <c r="E1803" s="32"/>
      <c r="F1803" s="33" t="s">
        <v>28</v>
      </c>
      <c r="G1803" s="33"/>
      <c r="H1803" s="16">
        <v>42633</v>
      </c>
      <c r="I1803" s="16">
        <v>42633</v>
      </c>
      <c r="J1803" s="18" t="s">
        <v>647</v>
      </c>
      <c r="K1803" s="18"/>
      <c r="L1803" s="30">
        <v>218</v>
      </c>
      <c r="M1803" s="30"/>
    </row>
    <row r="1804" spans="1:13" ht="45" customHeight="1">
      <c r="A1804" s="7" t="s">
        <v>577</v>
      </c>
      <c r="B1804" s="31" t="s">
        <v>13</v>
      </c>
      <c r="C1804" s="31"/>
      <c r="D1804" s="32">
        <f t="shared" si="29"/>
        <v>1</v>
      </c>
      <c r="E1804" s="32"/>
      <c r="F1804" s="33" t="s">
        <v>14</v>
      </c>
      <c r="G1804" s="33"/>
      <c r="H1804" s="16">
        <v>42633</v>
      </c>
      <c r="I1804" s="16">
        <v>42633</v>
      </c>
      <c r="J1804" s="18" t="s">
        <v>647</v>
      </c>
      <c r="K1804" s="18"/>
      <c r="L1804" s="30">
        <v>500</v>
      </c>
      <c r="M1804" s="30"/>
    </row>
    <row r="1805" spans="1:13" ht="45" customHeight="1">
      <c r="A1805" s="7" t="s">
        <v>577</v>
      </c>
      <c r="B1805" s="31" t="s">
        <v>1320</v>
      </c>
      <c r="C1805" s="31"/>
      <c r="D1805" s="32">
        <f t="shared" ref="D1805:D1868" si="30">C1805+1</f>
        <v>1</v>
      </c>
      <c r="E1805" s="32"/>
      <c r="F1805" s="33" t="s">
        <v>14</v>
      </c>
      <c r="G1805" s="33"/>
      <c r="H1805" s="16">
        <v>42598</v>
      </c>
      <c r="I1805" s="16">
        <v>42607</v>
      </c>
      <c r="J1805" s="18" t="s">
        <v>647</v>
      </c>
      <c r="K1805" s="18"/>
      <c r="L1805" s="30">
        <v>200</v>
      </c>
      <c r="M1805" s="30"/>
    </row>
    <row r="1806" spans="1:13" ht="45" customHeight="1">
      <c r="A1806" s="7" t="s">
        <v>577</v>
      </c>
      <c r="B1806" s="31" t="e">
        <f>+#REF!</f>
        <v>#REF!</v>
      </c>
      <c r="C1806" s="31"/>
      <c r="D1806" s="32">
        <f t="shared" si="30"/>
        <v>1</v>
      </c>
      <c r="E1806" s="32"/>
      <c r="F1806" s="33" t="s">
        <v>11</v>
      </c>
      <c r="G1806" s="33"/>
      <c r="H1806" s="16">
        <v>43039</v>
      </c>
      <c r="I1806" s="16">
        <v>43039</v>
      </c>
      <c r="J1806" s="18" t="s">
        <v>647</v>
      </c>
      <c r="K1806" s="18"/>
      <c r="L1806" s="30">
        <v>4324</v>
      </c>
      <c r="M1806" s="30"/>
    </row>
    <row r="1807" spans="1:13" ht="45" customHeight="1">
      <c r="A1807" s="7" t="s">
        <v>577</v>
      </c>
      <c r="B1807" s="31" t="s">
        <v>13</v>
      </c>
      <c r="C1807" s="31"/>
      <c r="D1807" s="32">
        <f t="shared" si="30"/>
        <v>1</v>
      </c>
      <c r="E1807" s="32"/>
      <c r="F1807" s="33" t="s">
        <v>14</v>
      </c>
      <c r="G1807" s="33"/>
      <c r="H1807" s="16">
        <v>42683</v>
      </c>
      <c r="I1807" s="16">
        <v>42683</v>
      </c>
      <c r="J1807" s="18" t="s">
        <v>647</v>
      </c>
      <c r="K1807" s="18"/>
      <c r="L1807" s="30">
        <v>200</v>
      </c>
      <c r="M1807" s="30"/>
    </row>
    <row r="1808" spans="1:13" ht="45" customHeight="1">
      <c r="A1808" s="7" t="s">
        <v>577</v>
      </c>
      <c r="B1808" s="31" t="s">
        <v>13</v>
      </c>
      <c r="C1808" s="31"/>
      <c r="D1808" s="32">
        <f t="shared" si="30"/>
        <v>1</v>
      </c>
      <c r="E1808" s="32"/>
      <c r="F1808" s="33" t="s">
        <v>14</v>
      </c>
      <c r="G1808" s="33"/>
      <c r="H1808" s="16">
        <v>42681</v>
      </c>
      <c r="I1808" s="16">
        <v>42681</v>
      </c>
      <c r="J1808" s="18" t="s">
        <v>647</v>
      </c>
      <c r="K1808" s="18"/>
      <c r="L1808" s="30">
        <v>200</v>
      </c>
      <c r="M1808" s="30"/>
    </row>
    <row r="1809" spans="1:13" ht="45" customHeight="1">
      <c r="A1809" s="7" t="s">
        <v>577</v>
      </c>
      <c r="B1809" s="31" t="s">
        <v>590</v>
      </c>
      <c r="C1809" s="31"/>
      <c r="D1809" s="32">
        <f t="shared" si="30"/>
        <v>1</v>
      </c>
      <c r="E1809" s="32"/>
      <c r="F1809" s="33" t="s">
        <v>28</v>
      </c>
      <c r="G1809" s="33"/>
      <c r="H1809" s="16">
        <v>42661</v>
      </c>
      <c r="I1809" s="16">
        <v>42661</v>
      </c>
      <c r="J1809" s="18" t="s">
        <v>647</v>
      </c>
      <c r="K1809" s="18"/>
      <c r="L1809" s="30">
        <v>188</v>
      </c>
      <c r="M1809" s="30"/>
    </row>
    <row r="1810" spans="1:13" ht="45" customHeight="1">
      <c r="A1810" s="7" t="s">
        <v>577</v>
      </c>
      <c r="B1810" s="31" t="s">
        <v>590</v>
      </c>
      <c r="C1810" s="31"/>
      <c r="D1810" s="32">
        <f t="shared" si="30"/>
        <v>1</v>
      </c>
      <c r="E1810" s="32"/>
      <c r="F1810" s="33" t="s">
        <v>28</v>
      </c>
      <c r="G1810" s="33"/>
      <c r="H1810" s="16">
        <v>42667</v>
      </c>
      <c r="I1810" s="16">
        <v>42667</v>
      </c>
      <c r="J1810" s="18" t="s">
        <v>647</v>
      </c>
      <c r="K1810" s="18"/>
      <c r="L1810" s="30">
        <v>188</v>
      </c>
      <c r="M1810" s="30"/>
    </row>
    <row r="1811" spans="1:13" ht="45" customHeight="1">
      <c r="A1811" s="7" t="s">
        <v>577</v>
      </c>
      <c r="B1811" s="31" t="s">
        <v>590</v>
      </c>
      <c r="C1811" s="31"/>
      <c r="D1811" s="32">
        <f t="shared" si="30"/>
        <v>1</v>
      </c>
      <c r="E1811" s="32"/>
      <c r="F1811" s="33" t="s">
        <v>28</v>
      </c>
      <c r="G1811" s="33"/>
      <c r="H1811" s="16">
        <v>42688</v>
      </c>
      <c r="I1811" s="16">
        <v>42688</v>
      </c>
      <c r="J1811" s="18" t="s">
        <v>647</v>
      </c>
      <c r="K1811" s="18"/>
      <c r="L1811" s="30">
        <v>188</v>
      </c>
      <c r="M1811" s="30"/>
    </row>
    <row r="1812" spans="1:13" ht="45" customHeight="1">
      <c r="A1812" s="7" t="s">
        <v>577</v>
      </c>
      <c r="B1812" s="31" t="s">
        <v>590</v>
      </c>
      <c r="C1812" s="31"/>
      <c r="D1812" s="32">
        <f t="shared" si="30"/>
        <v>1</v>
      </c>
      <c r="E1812" s="32"/>
      <c r="F1812" s="33" t="s">
        <v>28</v>
      </c>
      <c r="G1812" s="33"/>
      <c r="H1812" s="16">
        <v>42671</v>
      </c>
      <c r="I1812" s="16">
        <v>42671</v>
      </c>
      <c r="J1812" s="18" t="s">
        <v>647</v>
      </c>
      <c r="K1812" s="18"/>
      <c r="L1812" s="30">
        <v>188</v>
      </c>
      <c r="M1812" s="30"/>
    </row>
    <row r="1813" spans="1:13" ht="45" customHeight="1">
      <c r="A1813" s="7" t="s">
        <v>577</v>
      </c>
      <c r="B1813" s="31" t="s">
        <v>13</v>
      </c>
      <c r="C1813" s="31"/>
      <c r="D1813" s="32">
        <f t="shared" si="30"/>
        <v>1</v>
      </c>
      <c r="E1813" s="32"/>
      <c r="F1813" s="33" t="s">
        <v>14</v>
      </c>
      <c r="G1813" s="33"/>
      <c r="H1813" s="16">
        <v>42671</v>
      </c>
      <c r="I1813" s="16">
        <v>42671</v>
      </c>
      <c r="J1813" s="18" t="s">
        <v>647</v>
      </c>
      <c r="K1813" s="18"/>
      <c r="L1813" s="30">
        <v>400</v>
      </c>
      <c r="M1813" s="30"/>
    </row>
    <row r="1814" spans="1:13" ht="45" customHeight="1">
      <c r="A1814" s="7" t="s">
        <v>577</v>
      </c>
      <c r="B1814" s="31" t="s">
        <v>13</v>
      </c>
      <c r="C1814" s="31"/>
      <c r="D1814" s="32">
        <f t="shared" si="30"/>
        <v>1</v>
      </c>
      <c r="E1814" s="32"/>
      <c r="F1814" s="33" t="s">
        <v>14</v>
      </c>
      <c r="G1814" s="33"/>
      <c r="H1814" s="16">
        <v>42683</v>
      </c>
      <c r="I1814" s="16">
        <v>42683</v>
      </c>
      <c r="J1814" s="18" t="s">
        <v>647</v>
      </c>
      <c r="K1814" s="18"/>
      <c r="L1814" s="30">
        <v>200</v>
      </c>
      <c r="M1814" s="30"/>
    </row>
    <row r="1815" spans="1:13" ht="45" customHeight="1">
      <c r="A1815" s="7" t="s">
        <v>577</v>
      </c>
      <c r="B1815" s="31" t="s">
        <v>107</v>
      </c>
      <c r="C1815" s="31"/>
      <c r="D1815" s="32">
        <f t="shared" si="30"/>
        <v>1</v>
      </c>
      <c r="E1815" s="32"/>
      <c r="F1815" s="33" t="s">
        <v>28</v>
      </c>
      <c r="G1815" s="33"/>
      <c r="H1815" s="16">
        <v>42704</v>
      </c>
      <c r="I1815" s="16">
        <v>42709</v>
      </c>
      <c r="J1815" s="18" t="s">
        <v>647</v>
      </c>
      <c r="K1815" s="18"/>
      <c r="L1815" s="30">
        <v>188</v>
      </c>
      <c r="M1815" s="30"/>
    </row>
    <row r="1816" spans="1:13" ht="45" customHeight="1">
      <c r="A1816" s="7" t="s">
        <v>577</v>
      </c>
      <c r="B1816" s="31" t="s">
        <v>13</v>
      </c>
      <c r="C1816" s="31"/>
      <c r="D1816" s="32">
        <f t="shared" si="30"/>
        <v>1</v>
      </c>
      <c r="E1816" s="32"/>
      <c r="F1816" s="33" t="s">
        <v>14</v>
      </c>
      <c r="G1816" s="33"/>
      <c r="H1816" s="16">
        <v>42704</v>
      </c>
      <c r="I1816" s="16">
        <v>42704</v>
      </c>
      <c r="J1816" s="18" t="s">
        <v>647</v>
      </c>
      <c r="K1816" s="18"/>
      <c r="L1816" s="30">
        <v>215</v>
      </c>
      <c r="M1816" s="30"/>
    </row>
    <row r="1817" spans="1:13" ht="45" customHeight="1">
      <c r="A1817" s="7" t="s">
        <v>621</v>
      </c>
      <c r="B1817" s="31" t="s">
        <v>1321</v>
      </c>
      <c r="C1817" s="31"/>
      <c r="D1817" s="32">
        <f t="shared" si="30"/>
        <v>1</v>
      </c>
      <c r="E1817" s="32"/>
      <c r="F1817" s="33" t="s">
        <v>28</v>
      </c>
      <c r="G1817" s="33"/>
      <c r="H1817" s="16">
        <v>42383</v>
      </c>
      <c r="I1817" s="16">
        <v>42383</v>
      </c>
      <c r="J1817" s="18" t="s">
        <v>647</v>
      </c>
      <c r="K1817" s="18"/>
      <c r="L1817" s="30">
        <v>264</v>
      </c>
      <c r="M1817" s="30"/>
    </row>
    <row r="1818" spans="1:13" ht="45" customHeight="1">
      <c r="A1818" s="7" t="s">
        <v>621</v>
      </c>
      <c r="B1818" s="31" t="s">
        <v>1321</v>
      </c>
      <c r="C1818" s="31"/>
      <c r="D1818" s="32">
        <f t="shared" si="30"/>
        <v>1</v>
      </c>
      <c r="E1818" s="32"/>
      <c r="F1818" s="33" t="s">
        <v>28</v>
      </c>
      <c r="G1818" s="33"/>
      <c r="H1818" s="16">
        <v>42383</v>
      </c>
      <c r="I1818" s="16">
        <v>42383</v>
      </c>
      <c r="J1818" s="18" t="s">
        <v>647</v>
      </c>
      <c r="K1818" s="18"/>
      <c r="L1818" s="30">
        <v>264</v>
      </c>
      <c r="M1818" s="30"/>
    </row>
    <row r="1819" spans="1:13" ht="45" customHeight="1">
      <c r="A1819" s="7" t="s">
        <v>621</v>
      </c>
      <c r="B1819" s="31" t="s">
        <v>1321</v>
      </c>
      <c r="C1819" s="31"/>
      <c r="D1819" s="32">
        <f t="shared" si="30"/>
        <v>1</v>
      </c>
      <c r="E1819" s="32"/>
      <c r="F1819" s="33" t="s">
        <v>28</v>
      </c>
      <c r="G1819" s="33"/>
      <c r="H1819" s="16">
        <v>42383</v>
      </c>
      <c r="I1819" s="16">
        <v>42383</v>
      </c>
      <c r="J1819" s="18" t="s">
        <v>647</v>
      </c>
      <c r="K1819" s="18"/>
      <c r="L1819" s="30">
        <v>264</v>
      </c>
      <c r="M1819" s="30"/>
    </row>
    <row r="1820" spans="1:13" ht="45" customHeight="1">
      <c r="A1820" s="7" t="s">
        <v>621</v>
      </c>
      <c r="B1820" s="31" t="s">
        <v>1321</v>
      </c>
      <c r="C1820" s="31"/>
      <c r="D1820" s="32">
        <f t="shared" si="30"/>
        <v>1</v>
      </c>
      <c r="E1820" s="32"/>
      <c r="F1820" s="33" t="s">
        <v>28</v>
      </c>
      <c r="G1820" s="33"/>
      <c r="H1820" s="16">
        <v>42383</v>
      </c>
      <c r="I1820" s="16">
        <v>42383</v>
      </c>
      <c r="J1820" s="18" t="s">
        <v>647</v>
      </c>
      <c r="K1820" s="18"/>
      <c r="L1820" s="30">
        <v>264</v>
      </c>
      <c r="M1820" s="30"/>
    </row>
    <row r="1821" spans="1:13" ht="45" customHeight="1">
      <c r="A1821" s="7" t="s">
        <v>621</v>
      </c>
      <c r="B1821" s="31" t="s">
        <v>1321</v>
      </c>
      <c r="C1821" s="31"/>
      <c r="D1821" s="32">
        <f t="shared" si="30"/>
        <v>1</v>
      </c>
      <c r="E1821" s="32"/>
      <c r="F1821" s="33" t="s">
        <v>28</v>
      </c>
      <c r="G1821" s="33"/>
      <c r="H1821" s="16">
        <v>42383</v>
      </c>
      <c r="I1821" s="16">
        <v>42383</v>
      </c>
      <c r="J1821" s="18" t="s">
        <v>647</v>
      </c>
      <c r="K1821" s="18"/>
      <c r="L1821" s="30">
        <v>445</v>
      </c>
      <c r="M1821" s="30"/>
    </row>
    <row r="1822" spans="1:13" ht="45" customHeight="1">
      <c r="A1822" s="7" t="s">
        <v>621</v>
      </c>
      <c r="B1822" s="31" t="s">
        <v>1321</v>
      </c>
      <c r="C1822" s="31"/>
      <c r="D1822" s="32">
        <f t="shared" si="30"/>
        <v>1</v>
      </c>
      <c r="E1822" s="32"/>
      <c r="F1822" s="33" t="s">
        <v>28</v>
      </c>
      <c r="G1822" s="33"/>
      <c r="H1822" s="16">
        <v>42383</v>
      </c>
      <c r="I1822" s="16">
        <v>42383</v>
      </c>
      <c r="J1822" s="18" t="s">
        <v>647</v>
      </c>
      <c r="K1822" s="18"/>
      <c r="L1822" s="30">
        <v>260</v>
      </c>
      <c r="M1822" s="30"/>
    </row>
    <row r="1823" spans="1:13" ht="45" customHeight="1">
      <c r="A1823" s="7" t="s">
        <v>621</v>
      </c>
      <c r="B1823" s="31" t="s">
        <v>1321</v>
      </c>
      <c r="C1823" s="31"/>
      <c r="D1823" s="32">
        <f t="shared" si="30"/>
        <v>1</v>
      </c>
      <c r="E1823" s="32"/>
      <c r="F1823" s="33" t="s">
        <v>28</v>
      </c>
      <c r="G1823" s="33"/>
      <c r="H1823" s="16">
        <v>42383</v>
      </c>
      <c r="I1823" s="16">
        <v>42383</v>
      </c>
      <c r="J1823" s="18" t="s">
        <v>647</v>
      </c>
      <c r="K1823" s="18"/>
      <c r="L1823" s="30">
        <v>260</v>
      </c>
      <c r="M1823" s="30"/>
    </row>
    <row r="1824" spans="1:13" ht="45" customHeight="1">
      <c r="A1824" s="7" t="s">
        <v>621</v>
      </c>
      <c r="B1824" s="31" t="s">
        <v>1321</v>
      </c>
      <c r="C1824" s="31"/>
      <c r="D1824" s="32">
        <f t="shared" si="30"/>
        <v>1</v>
      </c>
      <c r="E1824" s="32"/>
      <c r="F1824" s="33" t="s">
        <v>28</v>
      </c>
      <c r="G1824" s="33"/>
      <c r="H1824" s="16">
        <v>42383</v>
      </c>
      <c r="I1824" s="16">
        <v>42383</v>
      </c>
      <c r="J1824" s="18" t="s">
        <v>647</v>
      </c>
      <c r="K1824" s="18"/>
      <c r="L1824" s="30">
        <v>260</v>
      </c>
      <c r="M1824" s="30"/>
    </row>
    <row r="1825" spans="1:13" ht="45" customHeight="1">
      <c r="A1825" s="7" t="s">
        <v>621</v>
      </c>
      <c r="B1825" s="31" t="s">
        <v>1322</v>
      </c>
      <c r="C1825" s="31"/>
      <c r="D1825" s="32">
        <f t="shared" si="30"/>
        <v>1</v>
      </c>
      <c r="E1825" s="32"/>
      <c r="F1825" s="33" t="s">
        <v>28</v>
      </c>
      <c r="G1825" s="33"/>
      <c r="H1825" s="16">
        <v>42394</v>
      </c>
      <c r="I1825" s="16">
        <v>42394</v>
      </c>
      <c r="J1825" s="18" t="s">
        <v>647</v>
      </c>
      <c r="K1825" s="18"/>
      <c r="L1825" s="30">
        <v>264</v>
      </c>
      <c r="M1825" s="30"/>
    </row>
    <row r="1826" spans="1:13" ht="45" customHeight="1">
      <c r="A1826" s="7" t="s">
        <v>621</v>
      </c>
      <c r="B1826" s="31" t="s">
        <v>1322</v>
      </c>
      <c r="C1826" s="31"/>
      <c r="D1826" s="32">
        <f t="shared" si="30"/>
        <v>1</v>
      </c>
      <c r="E1826" s="32"/>
      <c r="F1826" s="33" t="s">
        <v>28</v>
      </c>
      <c r="G1826" s="33"/>
      <c r="H1826" s="16">
        <v>42394</v>
      </c>
      <c r="I1826" s="16">
        <v>42394</v>
      </c>
      <c r="J1826" s="18" t="s">
        <v>647</v>
      </c>
      <c r="K1826" s="18"/>
      <c r="L1826" s="30">
        <v>364</v>
      </c>
      <c r="M1826" s="30"/>
    </row>
    <row r="1827" spans="1:13" ht="45" customHeight="1">
      <c r="A1827" s="7" t="s">
        <v>621</v>
      </c>
      <c r="B1827" s="31" t="s">
        <v>1322</v>
      </c>
      <c r="C1827" s="31"/>
      <c r="D1827" s="32">
        <f t="shared" si="30"/>
        <v>1</v>
      </c>
      <c r="E1827" s="32"/>
      <c r="F1827" s="33" t="s">
        <v>28</v>
      </c>
      <c r="G1827" s="33"/>
      <c r="H1827" s="16">
        <v>42394</v>
      </c>
      <c r="I1827" s="16">
        <v>42394</v>
      </c>
      <c r="J1827" s="18" t="s">
        <v>647</v>
      </c>
      <c r="K1827" s="18"/>
      <c r="L1827" s="30">
        <v>260</v>
      </c>
      <c r="M1827" s="30"/>
    </row>
    <row r="1828" spans="1:13" ht="45" customHeight="1">
      <c r="A1828" s="7" t="s">
        <v>621</v>
      </c>
      <c r="B1828" s="31" t="s">
        <v>1322</v>
      </c>
      <c r="C1828" s="31"/>
      <c r="D1828" s="32">
        <f t="shared" si="30"/>
        <v>1</v>
      </c>
      <c r="E1828" s="32"/>
      <c r="F1828" s="33" t="s">
        <v>28</v>
      </c>
      <c r="G1828" s="33"/>
      <c r="H1828" s="16">
        <v>42394</v>
      </c>
      <c r="I1828" s="16">
        <v>42394</v>
      </c>
      <c r="J1828" s="18" t="s">
        <v>647</v>
      </c>
      <c r="K1828" s="18"/>
      <c r="L1828" s="30">
        <v>321</v>
      </c>
      <c r="M1828" s="30"/>
    </row>
    <row r="1829" spans="1:13" ht="45" customHeight="1">
      <c r="A1829" s="7" t="s">
        <v>621</v>
      </c>
      <c r="B1829" s="31" t="s">
        <v>1106</v>
      </c>
      <c r="C1829" s="31"/>
      <c r="D1829" s="32">
        <f t="shared" si="30"/>
        <v>1</v>
      </c>
      <c r="E1829" s="32"/>
      <c r="F1829" s="33" t="s">
        <v>28</v>
      </c>
      <c r="G1829" s="33"/>
      <c r="H1829" s="16">
        <v>42416</v>
      </c>
      <c r="I1829" s="16">
        <v>42416</v>
      </c>
      <c r="J1829" s="18" t="s">
        <v>647</v>
      </c>
      <c r="K1829" s="18"/>
      <c r="L1829" s="30">
        <v>582</v>
      </c>
      <c r="M1829" s="30"/>
    </row>
    <row r="1830" spans="1:13" ht="45" customHeight="1">
      <c r="A1830" s="7" t="s">
        <v>621</v>
      </c>
      <c r="B1830" s="31" t="s">
        <v>1106</v>
      </c>
      <c r="C1830" s="31"/>
      <c r="D1830" s="32">
        <f t="shared" si="30"/>
        <v>1</v>
      </c>
      <c r="E1830" s="32"/>
      <c r="F1830" s="33" t="s">
        <v>28</v>
      </c>
      <c r="G1830" s="33"/>
      <c r="H1830" s="16">
        <v>42416</v>
      </c>
      <c r="I1830" s="16">
        <v>42416</v>
      </c>
      <c r="J1830" s="18" t="s">
        <v>647</v>
      </c>
      <c r="K1830" s="18"/>
      <c r="L1830" s="30">
        <v>291</v>
      </c>
      <c r="M1830" s="30"/>
    </row>
    <row r="1831" spans="1:13" ht="45" customHeight="1">
      <c r="A1831" s="7" t="s">
        <v>621</v>
      </c>
      <c r="B1831" s="31" t="s">
        <v>1106</v>
      </c>
      <c r="C1831" s="31"/>
      <c r="D1831" s="32">
        <f t="shared" si="30"/>
        <v>1</v>
      </c>
      <c r="E1831" s="32"/>
      <c r="F1831" s="33" t="s">
        <v>28</v>
      </c>
      <c r="G1831" s="33"/>
      <c r="H1831" s="16">
        <v>42415</v>
      </c>
      <c r="I1831" s="16">
        <v>42415</v>
      </c>
      <c r="J1831" s="18" t="s">
        <v>647</v>
      </c>
      <c r="K1831" s="18"/>
      <c r="L1831" s="30">
        <v>589</v>
      </c>
      <c r="M1831" s="30"/>
    </row>
    <row r="1832" spans="1:13" ht="45" customHeight="1">
      <c r="A1832" s="7" t="s">
        <v>621</v>
      </c>
      <c r="B1832" s="31" t="s">
        <v>1106</v>
      </c>
      <c r="C1832" s="31"/>
      <c r="D1832" s="32">
        <f t="shared" si="30"/>
        <v>1</v>
      </c>
      <c r="E1832" s="32"/>
      <c r="F1832" s="33" t="s">
        <v>28</v>
      </c>
      <c r="G1832" s="33"/>
      <c r="H1832" s="16">
        <v>42415</v>
      </c>
      <c r="I1832" s="16">
        <v>42415</v>
      </c>
      <c r="J1832" s="18" t="s">
        <v>647</v>
      </c>
      <c r="K1832" s="18"/>
      <c r="L1832" s="30">
        <v>256</v>
      </c>
      <c r="M1832" s="30"/>
    </row>
    <row r="1833" spans="1:13" ht="45" customHeight="1">
      <c r="A1833" s="7" t="s">
        <v>621</v>
      </c>
      <c r="B1833" s="31" t="s">
        <v>1106</v>
      </c>
      <c r="C1833" s="31"/>
      <c r="D1833" s="32">
        <f t="shared" si="30"/>
        <v>1</v>
      </c>
      <c r="E1833" s="32"/>
      <c r="F1833" s="33" t="s">
        <v>28</v>
      </c>
      <c r="G1833" s="33"/>
      <c r="H1833" s="16">
        <v>42416</v>
      </c>
      <c r="I1833" s="16">
        <v>42416</v>
      </c>
      <c r="J1833" s="18" t="s">
        <v>647</v>
      </c>
      <c r="K1833" s="18"/>
      <c r="L1833" s="30">
        <v>507</v>
      </c>
      <c r="M1833" s="30"/>
    </row>
    <row r="1834" spans="1:13" ht="45" customHeight="1">
      <c r="A1834" s="7" t="s">
        <v>621</v>
      </c>
      <c r="B1834" s="31" t="s">
        <v>1106</v>
      </c>
      <c r="C1834" s="31"/>
      <c r="D1834" s="32">
        <f t="shared" si="30"/>
        <v>1</v>
      </c>
      <c r="E1834" s="32"/>
      <c r="F1834" s="33" t="s">
        <v>28</v>
      </c>
      <c r="G1834" s="33"/>
      <c r="H1834" s="16">
        <v>42416</v>
      </c>
      <c r="I1834" s="16">
        <v>42416</v>
      </c>
      <c r="J1834" s="18" t="s">
        <v>647</v>
      </c>
      <c r="K1834" s="18"/>
      <c r="L1834" s="30">
        <v>185.5</v>
      </c>
      <c r="M1834" s="30"/>
    </row>
    <row r="1835" spans="1:13" ht="45" customHeight="1">
      <c r="A1835" s="7" t="s">
        <v>621</v>
      </c>
      <c r="B1835" s="31" t="s">
        <v>1106</v>
      </c>
      <c r="C1835" s="31"/>
      <c r="D1835" s="32">
        <f t="shared" si="30"/>
        <v>1</v>
      </c>
      <c r="E1835" s="32"/>
      <c r="F1835" s="33" t="s">
        <v>28</v>
      </c>
      <c r="G1835" s="33"/>
      <c r="H1835" s="16">
        <v>42415</v>
      </c>
      <c r="I1835" s="16">
        <v>42415</v>
      </c>
      <c r="J1835" s="18" t="s">
        <v>647</v>
      </c>
      <c r="K1835" s="18"/>
      <c r="L1835" s="30">
        <v>255</v>
      </c>
      <c r="M1835" s="30"/>
    </row>
    <row r="1836" spans="1:13" ht="45" customHeight="1">
      <c r="A1836" s="7" t="s">
        <v>621</v>
      </c>
      <c r="B1836" s="31" t="s">
        <v>1323</v>
      </c>
      <c r="C1836" s="31"/>
      <c r="D1836" s="32">
        <f t="shared" si="30"/>
        <v>1</v>
      </c>
      <c r="E1836" s="32"/>
      <c r="F1836" s="33" t="s">
        <v>28</v>
      </c>
      <c r="G1836" s="33"/>
      <c r="H1836" s="16">
        <v>42398</v>
      </c>
      <c r="I1836" s="16">
        <v>42398</v>
      </c>
      <c r="J1836" s="18" t="s">
        <v>647</v>
      </c>
      <c r="K1836" s="18"/>
      <c r="L1836" s="30">
        <v>264</v>
      </c>
      <c r="M1836" s="30"/>
    </row>
    <row r="1837" spans="1:13" ht="45" customHeight="1">
      <c r="A1837" s="7" t="s">
        <v>621</v>
      </c>
      <c r="B1837" s="31" t="s">
        <v>1323</v>
      </c>
      <c r="C1837" s="31"/>
      <c r="D1837" s="32">
        <f t="shared" si="30"/>
        <v>1</v>
      </c>
      <c r="E1837" s="32"/>
      <c r="F1837" s="33" t="s">
        <v>28</v>
      </c>
      <c r="G1837" s="33"/>
      <c r="H1837" s="16">
        <v>42398</v>
      </c>
      <c r="I1837" s="16">
        <v>42398</v>
      </c>
      <c r="J1837" s="18" t="s">
        <v>647</v>
      </c>
      <c r="K1837" s="18"/>
      <c r="L1837" s="30">
        <v>269</v>
      </c>
      <c r="M1837" s="30"/>
    </row>
    <row r="1838" spans="1:13" ht="45" customHeight="1">
      <c r="A1838" s="7" t="s">
        <v>621</v>
      </c>
      <c r="B1838" s="31" t="s">
        <v>1324</v>
      </c>
      <c r="C1838" s="31"/>
      <c r="D1838" s="32">
        <f t="shared" si="30"/>
        <v>1</v>
      </c>
      <c r="E1838" s="32"/>
      <c r="F1838" s="33" t="s">
        <v>28</v>
      </c>
      <c r="G1838" s="33"/>
      <c r="H1838" s="16">
        <v>42431</v>
      </c>
      <c r="I1838" s="16">
        <v>42431</v>
      </c>
      <c r="J1838" s="18" t="s">
        <v>647</v>
      </c>
      <c r="K1838" s="18"/>
      <c r="L1838" s="30">
        <v>394</v>
      </c>
      <c r="M1838" s="30"/>
    </row>
    <row r="1839" spans="1:13" ht="45" customHeight="1">
      <c r="A1839" s="7" t="s">
        <v>621</v>
      </c>
      <c r="B1839" s="31" t="s">
        <v>1325</v>
      </c>
      <c r="C1839" s="31"/>
      <c r="D1839" s="32">
        <f t="shared" si="30"/>
        <v>1</v>
      </c>
      <c r="E1839" s="32"/>
      <c r="F1839" s="33" t="s">
        <v>28</v>
      </c>
      <c r="G1839" s="33"/>
      <c r="H1839" s="16">
        <v>42433</v>
      </c>
      <c r="I1839" s="16">
        <v>42433</v>
      </c>
      <c r="J1839" s="18" t="s">
        <v>647</v>
      </c>
      <c r="K1839" s="18"/>
      <c r="L1839" s="30">
        <v>637</v>
      </c>
      <c r="M1839" s="30"/>
    </row>
    <row r="1840" spans="1:13" ht="45" customHeight="1">
      <c r="A1840" s="7" t="s">
        <v>621</v>
      </c>
      <c r="B1840" s="31" t="s">
        <v>1326</v>
      </c>
      <c r="C1840" s="31"/>
      <c r="D1840" s="32">
        <f t="shared" si="30"/>
        <v>1</v>
      </c>
      <c r="E1840" s="32"/>
      <c r="F1840" s="33" t="s">
        <v>28</v>
      </c>
      <c r="G1840" s="33"/>
      <c r="H1840" s="16">
        <v>42432</v>
      </c>
      <c r="I1840" s="16">
        <v>42432</v>
      </c>
      <c r="J1840" s="18" t="s">
        <v>647</v>
      </c>
      <c r="K1840" s="18"/>
      <c r="L1840" s="30">
        <v>361</v>
      </c>
      <c r="M1840" s="30"/>
    </row>
    <row r="1841" spans="1:13" ht="45" customHeight="1">
      <c r="A1841" s="7" t="s">
        <v>621</v>
      </c>
      <c r="B1841" s="31" t="s">
        <v>1325</v>
      </c>
      <c r="C1841" s="31"/>
      <c r="D1841" s="32">
        <f t="shared" si="30"/>
        <v>1</v>
      </c>
      <c r="E1841" s="32"/>
      <c r="F1841" s="33" t="s">
        <v>28</v>
      </c>
      <c r="G1841" s="33"/>
      <c r="H1841" s="16">
        <v>42433</v>
      </c>
      <c r="I1841" s="16">
        <v>42433</v>
      </c>
      <c r="J1841" s="18" t="s">
        <v>647</v>
      </c>
      <c r="K1841" s="18"/>
      <c r="L1841" s="30">
        <v>340</v>
      </c>
      <c r="M1841" s="30"/>
    </row>
    <row r="1842" spans="1:13" ht="45" customHeight="1">
      <c r="A1842" s="7" t="s">
        <v>621</v>
      </c>
      <c r="B1842" s="31" t="s">
        <v>1324</v>
      </c>
      <c r="C1842" s="31"/>
      <c r="D1842" s="32">
        <f t="shared" si="30"/>
        <v>1</v>
      </c>
      <c r="E1842" s="32"/>
      <c r="F1842" s="33" t="s">
        <v>28</v>
      </c>
      <c r="G1842" s="33"/>
      <c r="H1842" s="16">
        <v>42431</v>
      </c>
      <c r="I1842" s="16">
        <v>42431</v>
      </c>
      <c r="J1842" s="18" t="s">
        <v>647</v>
      </c>
      <c r="K1842" s="18"/>
      <c r="L1842" s="30">
        <v>94</v>
      </c>
      <c r="M1842" s="30"/>
    </row>
    <row r="1843" spans="1:13" ht="45" customHeight="1">
      <c r="A1843" s="7" t="s">
        <v>621</v>
      </c>
      <c r="B1843" s="31" t="s">
        <v>1326</v>
      </c>
      <c r="C1843" s="31"/>
      <c r="D1843" s="32">
        <f t="shared" si="30"/>
        <v>1</v>
      </c>
      <c r="E1843" s="32"/>
      <c r="F1843" s="33" t="s">
        <v>28</v>
      </c>
      <c r="G1843" s="33"/>
      <c r="H1843" s="16">
        <v>42432</v>
      </c>
      <c r="I1843" s="16">
        <v>42432</v>
      </c>
      <c r="J1843" s="18" t="s">
        <v>647</v>
      </c>
      <c r="K1843" s="18"/>
      <c r="L1843" s="30">
        <v>229</v>
      </c>
      <c r="M1843" s="30"/>
    </row>
    <row r="1844" spans="1:13" ht="45" customHeight="1">
      <c r="A1844" s="7" t="s">
        <v>621</v>
      </c>
      <c r="B1844" s="31" t="s">
        <v>13</v>
      </c>
      <c r="C1844" s="31"/>
      <c r="D1844" s="32">
        <f t="shared" si="30"/>
        <v>1</v>
      </c>
      <c r="E1844" s="32"/>
      <c r="F1844" s="33" t="s">
        <v>14</v>
      </c>
      <c r="G1844" s="33"/>
      <c r="H1844" s="16">
        <v>42440</v>
      </c>
      <c r="I1844" s="16">
        <v>42440</v>
      </c>
      <c r="J1844" s="18" t="s">
        <v>647</v>
      </c>
      <c r="K1844" s="18"/>
      <c r="L1844" s="30">
        <v>225</v>
      </c>
      <c r="M1844" s="30"/>
    </row>
    <row r="1845" spans="1:13" ht="45" customHeight="1">
      <c r="A1845" s="7" t="s">
        <v>621</v>
      </c>
      <c r="B1845" s="31" t="s">
        <v>1327</v>
      </c>
      <c r="C1845" s="31"/>
      <c r="D1845" s="32">
        <f t="shared" si="30"/>
        <v>1</v>
      </c>
      <c r="E1845" s="32"/>
      <c r="F1845" s="33" t="s">
        <v>28</v>
      </c>
      <c r="G1845" s="33"/>
      <c r="H1845" s="16">
        <v>42445</v>
      </c>
      <c r="I1845" s="16">
        <v>42445</v>
      </c>
      <c r="J1845" s="18" t="s">
        <v>647</v>
      </c>
      <c r="K1845" s="18"/>
      <c r="L1845" s="30">
        <v>389</v>
      </c>
      <c r="M1845" s="30"/>
    </row>
    <row r="1846" spans="1:13" ht="45" customHeight="1">
      <c r="A1846" s="7" t="s">
        <v>621</v>
      </c>
      <c r="B1846" s="31" t="s">
        <v>1327</v>
      </c>
      <c r="C1846" s="31"/>
      <c r="D1846" s="32">
        <f t="shared" si="30"/>
        <v>1</v>
      </c>
      <c r="E1846" s="32"/>
      <c r="F1846" s="33" t="s">
        <v>28</v>
      </c>
      <c r="G1846" s="33"/>
      <c r="H1846" s="16">
        <v>42445</v>
      </c>
      <c r="I1846" s="16">
        <v>42445</v>
      </c>
      <c r="J1846" s="18" t="s">
        <v>647</v>
      </c>
      <c r="K1846" s="18"/>
      <c r="L1846" s="30">
        <v>264</v>
      </c>
      <c r="M1846" s="30"/>
    </row>
    <row r="1847" spans="1:13" ht="45" customHeight="1">
      <c r="A1847" s="7" t="s">
        <v>621</v>
      </c>
      <c r="B1847" s="31" t="s">
        <v>1327</v>
      </c>
      <c r="C1847" s="31"/>
      <c r="D1847" s="32">
        <f t="shared" si="30"/>
        <v>1</v>
      </c>
      <c r="E1847" s="32"/>
      <c r="F1847" s="33" t="s">
        <v>28</v>
      </c>
      <c r="G1847" s="33"/>
      <c r="H1847" s="16">
        <v>42445</v>
      </c>
      <c r="I1847" s="16">
        <v>42445</v>
      </c>
      <c r="J1847" s="18" t="s">
        <v>647</v>
      </c>
      <c r="K1847" s="18"/>
      <c r="L1847" s="30">
        <v>264</v>
      </c>
      <c r="M1847" s="30"/>
    </row>
    <row r="1848" spans="1:13" ht="45" customHeight="1">
      <c r="A1848" s="7" t="s">
        <v>621</v>
      </c>
      <c r="B1848" s="31" t="s">
        <v>1327</v>
      </c>
      <c r="C1848" s="31"/>
      <c r="D1848" s="32">
        <f t="shared" si="30"/>
        <v>1</v>
      </c>
      <c r="E1848" s="32"/>
      <c r="F1848" s="33" t="s">
        <v>28</v>
      </c>
      <c r="G1848" s="33"/>
      <c r="H1848" s="16">
        <v>42445</v>
      </c>
      <c r="I1848" s="16">
        <v>42445</v>
      </c>
      <c r="J1848" s="18" t="s">
        <v>647</v>
      </c>
      <c r="K1848" s="18"/>
      <c r="L1848" s="30">
        <v>255</v>
      </c>
      <c r="M1848" s="30"/>
    </row>
    <row r="1849" spans="1:13" ht="45" customHeight="1">
      <c r="A1849" s="7" t="s">
        <v>621</v>
      </c>
      <c r="B1849" s="31" t="s">
        <v>1327</v>
      </c>
      <c r="C1849" s="31"/>
      <c r="D1849" s="32">
        <f t="shared" si="30"/>
        <v>1</v>
      </c>
      <c r="E1849" s="32"/>
      <c r="F1849" s="33" t="s">
        <v>28</v>
      </c>
      <c r="G1849" s="33"/>
      <c r="H1849" s="16">
        <v>42445</v>
      </c>
      <c r="I1849" s="16">
        <v>42445</v>
      </c>
      <c r="J1849" s="18" t="s">
        <v>647</v>
      </c>
      <c r="K1849" s="18"/>
      <c r="L1849" s="30">
        <v>229</v>
      </c>
      <c r="M1849" s="30"/>
    </row>
    <row r="1850" spans="1:13" ht="45" customHeight="1">
      <c r="A1850" s="7" t="s">
        <v>621</v>
      </c>
      <c r="B1850" s="31" t="s">
        <v>1327</v>
      </c>
      <c r="C1850" s="31"/>
      <c r="D1850" s="32">
        <f t="shared" si="30"/>
        <v>1</v>
      </c>
      <c r="E1850" s="32"/>
      <c r="F1850" s="33" t="s">
        <v>28</v>
      </c>
      <c r="G1850" s="33"/>
      <c r="H1850" s="16">
        <v>42445</v>
      </c>
      <c r="I1850" s="16">
        <v>42445</v>
      </c>
      <c r="J1850" s="18" t="s">
        <v>647</v>
      </c>
      <c r="K1850" s="18"/>
      <c r="L1850" s="30">
        <v>200</v>
      </c>
      <c r="M1850" s="30"/>
    </row>
    <row r="1851" spans="1:13" ht="45" customHeight="1">
      <c r="A1851" s="7" t="s">
        <v>621</v>
      </c>
      <c r="B1851" s="31" t="s">
        <v>1328</v>
      </c>
      <c r="C1851" s="31"/>
      <c r="D1851" s="32">
        <f t="shared" si="30"/>
        <v>1</v>
      </c>
      <c r="E1851" s="32"/>
      <c r="F1851" s="33" t="s">
        <v>28</v>
      </c>
      <c r="G1851" s="33"/>
      <c r="H1851" s="16">
        <v>42480</v>
      </c>
      <c r="I1851" s="16">
        <v>42480</v>
      </c>
      <c r="J1851" s="18" t="s">
        <v>647</v>
      </c>
      <c r="K1851" s="18"/>
      <c r="L1851" s="30">
        <v>275</v>
      </c>
      <c r="M1851" s="30"/>
    </row>
    <row r="1852" spans="1:13" ht="45" customHeight="1">
      <c r="A1852" s="7" t="s">
        <v>621</v>
      </c>
      <c r="B1852" s="31" t="s">
        <v>1329</v>
      </c>
      <c r="C1852" s="31"/>
      <c r="D1852" s="32">
        <f t="shared" si="30"/>
        <v>1</v>
      </c>
      <c r="E1852" s="32"/>
      <c r="F1852" s="33" t="s">
        <v>28</v>
      </c>
      <c r="G1852" s="33"/>
      <c r="H1852" s="16">
        <v>42478</v>
      </c>
      <c r="I1852" s="16">
        <v>42478</v>
      </c>
      <c r="J1852" s="18" t="s">
        <v>647</v>
      </c>
      <c r="K1852" s="18"/>
      <c r="L1852" s="30">
        <v>317</v>
      </c>
      <c r="M1852" s="30"/>
    </row>
    <row r="1853" spans="1:13" ht="45" customHeight="1">
      <c r="A1853" s="7" t="s">
        <v>621</v>
      </c>
      <c r="B1853" s="31" t="s">
        <v>1328</v>
      </c>
      <c r="C1853" s="31"/>
      <c r="D1853" s="32">
        <f t="shared" si="30"/>
        <v>1</v>
      </c>
      <c r="E1853" s="32"/>
      <c r="F1853" s="33" t="s">
        <v>28</v>
      </c>
      <c r="G1853" s="33"/>
      <c r="H1853" s="16">
        <v>42480</v>
      </c>
      <c r="I1853" s="16">
        <v>42480</v>
      </c>
      <c r="J1853" s="18" t="s">
        <v>647</v>
      </c>
      <c r="K1853" s="18"/>
      <c r="L1853" s="30">
        <v>375</v>
      </c>
      <c r="M1853" s="30"/>
    </row>
    <row r="1854" spans="1:13" ht="45" customHeight="1">
      <c r="A1854" s="7" t="s">
        <v>621</v>
      </c>
      <c r="B1854" s="31" t="s">
        <v>1329</v>
      </c>
      <c r="C1854" s="31"/>
      <c r="D1854" s="32">
        <f t="shared" si="30"/>
        <v>1</v>
      </c>
      <c r="E1854" s="32"/>
      <c r="F1854" s="33" t="s">
        <v>28</v>
      </c>
      <c r="G1854" s="33"/>
      <c r="H1854" s="16">
        <v>42478</v>
      </c>
      <c r="I1854" s="16">
        <v>42478</v>
      </c>
      <c r="J1854" s="18" t="s">
        <v>647</v>
      </c>
      <c r="K1854" s="18"/>
      <c r="L1854" s="30">
        <v>221</v>
      </c>
      <c r="M1854" s="30"/>
    </row>
    <row r="1855" spans="1:13" ht="45" customHeight="1">
      <c r="A1855" s="7" t="s">
        <v>621</v>
      </c>
      <c r="B1855" s="31" t="s">
        <v>1330</v>
      </c>
      <c r="C1855" s="31"/>
      <c r="D1855" s="32">
        <f t="shared" si="30"/>
        <v>1</v>
      </c>
      <c r="E1855" s="32"/>
      <c r="F1855" s="33" t="s">
        <v>28</v>
      </c>
      <c r="G1855" s="33"/>
      <c r="H1855" s="16">
        <v>42486</v>
      </c>
      <c r="I1855" s="16">
        <v>42486</v>
      </c>
      <c r="J1855" s="18" t="s">
        <v>647</v>
      </c>
      <c r="K1855" s="18"/>
      <c r="L1855" s="30">
        <v>264</v>
      </c>
      <c r="M1855" s="30"/>
    </row>
    <row r="1856" spans="1:13" ht="45" customHeight="1">
      <c r="A1856" s="7" t="s">
        <v>621</v>
      </c>
      <c r="B1856" s="31" t="s">
        <v>1331</v>
      </c>
      <c r="C1856" s="31"/>
      <c r="D1856" s="32">
        <f t="shared" si="30"/>
        <v>1</v>
      </c>
      <c r="E1856" s="32"/>
      <c r="F1856" s="33" t="s">
        <v>28</v>
      </c>
      <c r="G1856" s="33"/>
      <c r="H1856" s="16">
        <v>42489</v>
      </c>
      <c r="I1856" s="16">
        <v>42489</v>
      </c>
      <c r="J1856" s="18" t="s">
        <v>647</v>
      </c>
      <c r="K1856" s="18"/>
      <c r="L1856" s="30">
        <v>466</v>
      </c>
      <c r="M1856" s="30"/>
    </row>
    <row r="1857" spans="1:13" ht="45" customHeight="1">
      <c r="A1857" s="7" t="s">
        <v>621</v>
      </c>
      <c r="B1857" s="31" t="s">
        <v>1330</v>
      </c>
      <c r="C1857" s="31"/>
      <c r="D1857" s="32">
        <f t="shared" si="30"/>
        <v>1</v>
      </c>
      <c r="E1857" s="32"/>
      <c r="F1857" s="33" t="s">
        <v>28</v>
      </c>
      <c r="G1857" s="33"/>
      <c r="H1857" s="16">
        <v>42486</v>
      </c>
      <c r="I1857" s="16">
        <v>42486</v>
      </c>
      <c r="J1857" s="18" t="s">
        <v>647</v>
      </c>
      <c r="K1857" s="18"/>
      <c r="L1857" s="30">
        <v>229</v>
      </c>
      <c r="M1857" s="30"/>
    </row>
    <row r="1858" spans="1:13" ht="45" customHeight="1">
      <c r="A1858" s="7" t="s">
        <v>621</v>
      </c>
      <c r="B1858" s="31" t="s">
        <v>1331</v>
      </c>
      <c r="C1858" s="31"/>
      <c r="D1858" s="32">
        <f t="shared" si="30"/>
        <v>1</v>
      </c>
      <c r="E1858" s="32"/>
      <c r="F1858" s="33" t="s">
        <v>28</v>
      </c>
      <c r="G1858" s="33"/>
      <c r="H1858" s="16">
        <v>42489</v>
      </c>
      <c r="I1858" s="16">
        <v>42489</v>
      </c>
      <c r="J1858" s="18" t="s">
        <v>647</v>
      </c>
      <c r="K1858" s="18"/>
      <c r="L1858" s="30">
        <v>295</v>
      </c>
      <c r="M1858" s="30"/>
    </row>
    <row r="1859" spans="1:13" ht="45" customHeight="1">
      <c r="A1859" s="7" t="s">
        <v>621</v>
      </c>
      <c r="B1859" s="31" t="s">
        <v>1332</v>
      </c>
      <c r="C1859" s="31"/>
      <c r="D1859" s="32">
        <f t="shared" si="30"/>
        <v>1</v>
      </c>
      <c r="E1859" s="32"/>
      <c r="F1859" s="33" t="s">
        <v>28</v>
      </c>
      <c r="G1859" s="33"/>
      <c r="H1859" s="16">
        <v>42488</v>
      </c>
      <c r="I1859" s="16">
        <v>42488</v>
      </c>
      <c r="J1859" s="18" t="s">
        <v>647</v>
      </c>
      <c r="K1859" s="18"/>
      <c r="L1859" s="30">
        <v>316</v>
      </c>
      <c r="M1859" s="30"/>
    </row>
    <row r="1860" spans="1:13" ht="45" customHeight="1">
      <c r="A1860" s="7" t="s">
        <v>621</v>
      </c>
      <c r="B1860" s="31" t="s">
        <v>1333</v>
      </c>
      <c r="C1860" s="31"/>
      <c r="D1860" s="32">
        <f t="shared" si="30"/>
        <v>1</v>
      </c>
      <c r="E1860" s="32"/>
      <c r="F1860" s="33" t="s">
        <v>28</v>
      </c>
      <c r="G1860" s="33"/>
      <c r="H1860" s="16">
        <v>42509</v>
      </c>
      <c r="I1860" s="16">
        <v>42509</v>
      </c>
      <c r="J1860" s="18" t="s">
        <v>647</v>
      </c>
      <c r="K1860" s="18"/>
      <c r="L1860" s="30">
        <v>384</v>
      </c>
      <c r="M1860" s="30"/>
    </row>
    <row r="1861" spans="1:13" ht="45" customHeight="1">
      <c r="A1861" s="7" t="s">
        <v>621</v>
      </c>
      <c r="B1861" s="31" t="s">
        <v>1334</v>
      </c>
      <c r="C1861" s="31"/>
      <c r="D1861" s="32">
        <f t="shared" si="30"/>
        <v>1</v>
      </c>
      <c r="E1861" s="32"/>
      <c r="F1861" s="33" t="s">
        <v>28</v>
      </c>
      <c r="G1861" s="33"/>
      <c r="H1861" s="16">
        <v>42509</v>
      </c>
      <c r="I1861" s="16">
        <v>42510</v>
      </c>
      <c r="J1861" s="18" t="s">
        <v>647</v>
      </c>
      <c r="K1861" s="18"/>
      <c r="L1861" s="30">
        <v>469</v>
      </c>
      <c r="M1861" s="30"/>
    </row>
    <row r="1862" spans="1:13" ht="45" customHeight="1">
      <c r="A1862" s="7" t="s">
        <v>621</v>
      </c>
      <c r="B1862" s="31" t="s">
        <v>1334</v>
      </c>
      <c r="C1862" s="31"/>
      <c r="D1862" s="32">
        <f t="shared" si="30"/>
        <v>1</v>
      </c>
      <c r="E1862" s="32"/>
      <c r="F1862" s="33" t="s">
        <v>28</v>
      </c>
      <c r="G1862" s="33"/>
      <c r="H1862" s="16">
        <v>42509</v>
      </c>
      <c r="I1862" s="16">
        <v>42509</v>
      </c>
      <c r="J1862" s="18" t="s">
        <v>647</v>
      </c>
      <c r="K1862" s="18"/>
      <c r="L1862" s="30">
        <v>375</v>
      </c>
      <c r="M1862" s="30"/>
    </row>
    <row r="1863" spans="1:13" ht="45" customHeight="1">
      <c r="A1863" s="7" t="s">
        <v>621</v>
      </c>
      <c r="B1863" s="31" t="s">
        <v>1332</v>
      </c>
      <c r="C1863" s="31"/>
      <c r="D1863" s="32">
        <f t="shared" si="30"/>
        <v>1</v>
      </c>
      <c r="E1863" s="32"/>
      <c r="F1863" s="33" t="s">
        <v>28</v>
      </c>
      <c r="G1863" s="33"/>
      <c r="H1863" s="16">
        <v>42488</v>
      </c>
      <c r="I1863" s="16">
        <v>42488</v>
      </c>
      <c r="J1863" s="18" t="s">
        <v>647</v>
      </c>
      <c r="K1863" s="18"/>
      <c r="L1863" s="30">
        <v>80</v>
      </c>
      <c r="M1863" s="30"/>
    </row>
    <row r="1864" spans="1:13" ht="45" customHeight="1">
      <c r="A1864" s="7" t="s">
        <v>621</v>
      </c>
      <c r="B1864" s="31" t="s">
        <v>1333</v>
      </c>
      <c r="C1864" s="31"/>
      <c r="D1864" s="32">
        <f t="shared" si="30"/>
        <v>1</v>
      </c>
      <c r="E1864" s="32"/>
      <c r="F1864" s="33" t="s">
        <v>28</v>
      </c>
      <c r="G1864" s="33"/>
      <c r="H1864" s="16">
        <v>42509</v>
      </c>
      <c r="I1864" s="16">
        <v>42509</v>
      </c>
      <c r="J1864" s="18" t="s">
        <v>647</v>
      </c>
      <c r="K1864" s="18"/>
      <c r="L1864" s="30">
        <v>229</v>
      </c>
      <c r="M1864" s="30"/>
    </row>
    <row r="1865" spans="1:13" ht="45" customHeight="1">
      <c r="A1865" s="7" t="s">
        <v>621</v>
      </c>
      <c r="B1865" s="31" t="s">
        <v>1335</v>
      </c>
      <c r="C1865" s="31"/>
      <c r="D1865" s="32">
        <f t="shared" si="30"/>
        <v>1</v>
      </c>
      <c r="E1865" s="32"/>
      <c r="F1865" s="33" t="s">
        <v>28</v>
      </c>
      <c r="G1865" s="33"/>
      <c r="H1865" s="16">
        <v>42521</v>
      </c>
      <c r="I1865" s="16">
        <v>42521</v>
      </c>
      <c r="J1865" s="18" t="s">
        <v>647</v>
      </c>
      <c r="K1865" s="18"/>
      <c r="L1865" s="30">
        <v>361</v>
      </c>
      <c r="M1865" s="30"/>
    </row>
    <row r="1866" spans="1:13" ht="45" customHeight="1">
      <c r="A1866" s="7" t="s">
        <v>621</v>
      </c>
      <c r="B1866" s="31" t="s">
        <v>1335</v>
      </c>
      <c r="C1866" s="31"/>
      <c r="D1866" s="32">
        <f t="shared" si="30"/>
        <v>1</v>
      </c>
      <c r="E1866" s="32"/>
      <c r="F1866" s="33" t="s">
        <v>28</v>
      </c>
      <c r="G1866" s="33"/>
      <c r="H1866" s="16">
        <v>42521</v>
      </c>
      <c r="I1866" s="16">
        <v>42521</v>
      </c>
      <c r="J1866" s="18" t="s">
        <v>647</v>
      </c>
      <c r="K1866" s="18"/>
      <c r="L1866" s="30">
        <v>143</v>
      </c>
      <c r="M1866" s="30"/>
    </row>
    <row r="1867" spans="1:13" ht="45" customHeight="1">
      <c r="A1867" s="7" t="s">
        <v>621</v>
      </c>
      <c r="B1867" s="31" t="s">
        <v>13</v>
      </c>
      <c r="C1867" s="31"/>
      <c r="D1867" s="32">
        <f t="shared" si="30"/>
        <v>1</v>
      </c>
      <c r="E1867" s="32"/>
      <c r="F1867" s="33" t="s">
        <v>14</v>
      </c>
      <c r="G1867" s="33"/>
      <c r="H1867" s="16">
        <v>42509</v>
      </c>
      <c r="I1867" s="16">
        <v>42509</v>
      </c>
      <c r="J1867" s="18" t="s">
        <v>647</v>
      </c>
      <c r="K1867" s="18"/>
      <c r="L1867" s="30">
        <v>189</v>
      </c>
      <c r="M1867" s="30"/>
    </row>
    <row r="1868" spans="1:13" ht="45" customHeight="1">
      <c r="A1868" s="7" t="s">
        <v>621</v>
      </c>
      <c r="B1868" s="31" t="s">
        <v>1336</v>
      </c>
      <c r="C1868" s="31"/>
      <c r="D1868" s="32">
        <f t="shared" si="30"/>
        <v>1</v>
      </c>
      <c r="E1868" s="32"/>
      <c r="F1868" s="33" t="s">
        <v>28</v>
      </c>
      <c r="G1868" s="33"/>
      <c r="H1868" s="16">
        <v>42530</v>
      </c>
      <c r="I1868" s="16">
        <v>42530</v>
      </c>
      <c r="J1868" s="18" t="s">
        <v>647</v>
      </c>
      <c r="K1868" s="18"/>
      <c r="L1868" s="30">
        <v>502</v>
      </c>
      <c r="M1868" s="30"/>
    </row>
    <row r="1869" spans="1:13" ht="45" customHeight="1">
      <c r="A1869" s="7" t="s">
        <v>621</v>
      </c>
      <c r="B1869" s="31" t="s">
        <v>1336</v>
      </c>
      <c r="C1869" s="31"/>
      <c r="D1869" s="32">
        <f t="shared" ref="D1869:D1893" si="31">C1869+1</f>
        <v>1</v>
      </c>
      <c r="E1869" s="32"/>
      <c r="F1869" s="33" t="s">
        <v>28</v>
      </c>
      <c r="G1869" s="33"/>
      <c r="H1869" s="16">
        <v>42530</v>
      </c>
      <c r="I1869" s="16">
        <v>42530</v>
      </c>
      <c r="J1869" s="18" t="s">
        <v>647</v>
      </c>
      <c r="K1869" s="18"/>
      <c r="L1869" s="30">
        <v>229</v>
      </c>
      <c r="M1869" s="30"/>
    </row>
    <row r="1870" spans="1:13" ht="45" customHeight="1">
      <c r="A1870" s="7" t="s">
        <v>621</v>
      </c>
      <c r="B1870" s="31" t="s">
        <v>13</v>
      </c>
      <c r="C1870" s="31"/>
      <c r="D1870" s="32">
        <f t="shared" si="31"/>
        <v>1</v>
      </c>
      <c r="E1870" s="32"/>
      <c r="F1870" s="33" t="s">
        <v>14</v>
      </c>
      <c r="G1870" s="33"/>
      <c r="H1870" s="16">
        <v>42509</v>
      </c>
      <c r="I1870" s="16">
        <v>42509</v>
      </c>
      <c r="J1870" s="18" t="s">
        <v>647</v>
      </c>
      <c r="K1870" s="18"/>
      <c r="L1870" s="30">
        <v>207</v>
      </c>
      <c r="M1870" s="30"/>
    </row>
    <row r="1871" spans="1:13" ht="45" customHeight="1">
      <c r="A1871" s="7" t="s">
        <v>621</v>
      </c>
      <c r="B1871" s="31" t="s">
        <v>1337</v>
      </c>
      <c r="C1871" s="31"/>
      <c r="D1871" s="32">
        <f t="shared" si="31"/>
        <v>1</v>
      </c>
      <c r="E1871" s="32"/>
      <c r="F1871" s="33" t="s">
        <v>28</v>
      </c>
      <c r="G1871" s="33"/>
      <c r="H1871" s="16">
        <v>42562</v>
      </c>
      <c r="I1871" s="16">
        <v>42562</v>
      </c>
      <c r="J1871" s="18" t="s">
        <v>647</v>
      </c>
      <c r="K1871" s="18"/>
      <c r="L1871" s="30">
        <v>338</v>
      </c>
      <c r="M1871" s="30"/>
    </row>
    <row r="1872" spans="1:13" ht="45" customHeight="1">
      <c r="A1872" s="7" t="s">
        <v>621</v>
      </c>
      <c r="B1872" s="31" t="s">
        <v>1337</v>
      </c>
      <c r="C1872" s="31"/>
      <c r="D1872" s="32">
        <f t="shared" si="31"/>
        <v>1</v>
      </c>
      <c r="E1872" s="32"/>
      <c r="F1872" s="33" t="s">
        <v>28</v>
      </c>
      <c r="G1872" s="33"/>
      <c r="H1872" s="16">
        <v>42562</v>
      </c>
      <c r="I1872" s="16">
        <v>42562</v>
      </c>
      <c r="J1872" s="18" t="s">
        <v>647</v>
      </c>
      <c r="K1872" s="18"/>
      <c r="L1872" s="30">
        <v>195.5</v>
      </c>
      <c r="M1872" s="30"/>
    </row>
    <row r="1873" spans="1:13" ht="45" customHeight="1">
      <c r="A1873" s="7" t="s">
        <v>621</v>
      </c>
      <c r="B1873" s="31" t="s">
        <v>1338</v>
      </c>
      <c r="C1873" s="31"/>
      <c r="D1873" s="32">
        <f t="shared" si="31"/>
        <v>1</v>
      </c>
      <c r="E1873" s="32"/>
      <c r="F1873" s="33" t="s">
        <v>28</v>
      </c>
      <c r="G1873" s="33"/>
      <c r="H1873" s="16">
        <v>42612</v>
      </c>
      <c r="I1873" s="16">
        <v>42612</v>
      </c>
      <c r="J1873" s="18" t="s">
        <v>647</v>
      </c>
      <c r="K1873" s="18"/>
      <c r="L1873" s="30">
        <v>262</v>
      </c>
      <c r="M1873" s="30"/>
    </row>
    <row r="1874" spans="1:13" ht="45" customHeight="1">
      <c r="A1874" s="7" t="s">
        <v>621</v>
      </c>
      <c r="B1874" s="31" t="s">
        <v>1338</v>
      </c>
      <c r="C1874" s="31"/>
      <c r="D1874" s="32">
        <f t="shared" si="31"/>
        <v>1</v>
      </c>
      <c r="E1874" s="32"/>
      <c r="F1874" s="33" t="s">
        <v>28</v>
      </c>
      <c r="G1874" s="33"/>
      <c r="H1874" s="16">
        <v>42612</v>
      </c>
      <c r="I1874" s="16">
        <v>42612</v>
      </c>
      <c r="J1874" s="18" t="s">
        <v>647</v>
      </c>
      <c r="K1874" s="18"/>
      <c r="L1874" s="30">
        <v>452</v>
      </c>
      <c r="M1874" s="30"/>
    </row>
    <row r="1875" spans="1:13" ht="45" customHeight="1">
      <c r="A1875" s="7" t="s">
        <v>621</v>
      </c>
      <c r="B1875" s="31" t="s">
        <v>1338</v>
      </c>
      <c r="C1875" s="31"/>
      <c r="D1875" s="32">
        <f t="shared" si="31"/>
        <v>1</v>
      </c>
      <c r="E1875" s="32"/>
      <c r="F1875" s="33" t="s">
        <v>28</v>
      </c>
      <c r="G1875" s="33"/>
      <c r="H1875" s="16">
        <v>42612</v>
      </c>
      <c r="I1875" s="16">
        <v>42612</v>
      </c>
      <c r="J1875" s="18" t="s">
        <v>647</v>
      </c>
      <c r="K1875" s="18"/>
      <c r="L1875" s="30">
        <v>229</v>
      </c>
      <c r="M1875" s="30"/>
    </row>
    <row r="1876" spans="1:13" ht="45" customHeight="1">
      <c r="A1876" s="7" t="s">
        <v>621</v>
      </c>
      <c r="B1876" s="31" t="s">
        <v>1338</v>
      </c>
      <c r="C1876" s="31"/>
      <c r="D1876" s="32">
        <f t="shared" si="31"/>
        <v>1</v>
      </c>
      <c r="E1876" s="32"/>
      <c r="F1876" s="33" t="s">
        <v>28</v>
      </c>
      <c r="G1876" s="33"/>
      <c r="H1876" s="16">
        <v>42612</v>
      </c>
      <c r="I1876" s="16">
        <v>42612</v>
      </c>
      <c r="J1876" s="18" t="s">
        <v>647</v>
      </c>
      <c r="K1876" s="18"/>
      <c r="L1876" s="30">
        <v>229</v>
      </c>
      <c r="M1876" s="30"/>
    </row>
    <row r="1877" spans="1:13" ht="45" customHeight="1">
      <c r="A1877" s="7" t="s">
        <v>621</v>
      </c>
      <c r="B1877" s="31" t="s">
        <v>13</v>
      </c>
      <c r="C1877" s="31"/>
      <c r="D1877" s="32">
        <f t="shared" si="31"/>
        <v>1</v>
      </c>
      <c r="E1877" s="32"/>
      <c r="F1877" s="33" t="s">
        <v>14</v>
      </c>
      <c r="G1877" s="33"/>
      <c r="H1877" s="16">
        <v>42619</v>
      </c>
      <c r="I1877" s="16">
        <v>42619</v>
      </c>
      <c r="J1877" s="18" t="s">
        <v>647</v>
      </c>
      <c r="K1877" s="18"/>
      <c r="L1877" s="30">
        <v>576</v>
      </c>
      <c r="M1877" s="30"/>
    </row>
    <row r="1878" spans="1:13" ht="45" customHeight="1">
      <c r="A1878" s="7" t="s">
        <v>621</v>
      </c>
      <c r="B1878" s="31" t="s">
        <v>1339</v>
      </c>
      <c r="C1878" s="31"/>
      <c r="D1878" s="32">
        <f t="shared" si="31"/>
        <v>1</v>
      </c>
      <c r="E1878" s="32"/>
      <c r="F1878" s="33" t="s">
        <v>28</v>
      </c>
      <c r="G1878" s="33"/>
      <c r="H1878" s="16">
        <v>42660</v>
      </c>
      <c r="I1878" s="16">
        <v>42660</v>
      </c>
      <c r="J1878" s="18" t="s">
        <v>647</v>
      </c>
      <c r="K1878" s="18"/>
      <c r="L1878" s="30">
        <v>290</v>
      </c>
      <c r="M1878" s="30"/>
    </row>
    <row r="1879" spans="1:13" ht="45" customHeight="1">
      <c r="A1879" s="7" t="s">
        <v>621</v>
      </c>
      <c r="B1879" s="31" t="s">
        <v>1339</v>
      </c>
      <c r="C1879" s="31"/>
      <c r="D1879" s="32">
        <f t="shared" si="31"/>
        <v>1</v>
      </c>
      <c r="E1879" s="32"/>
      <c r="F1879" s="33" t="s">
        <v>28</v>
      </c>
      <c r="G1879" s="33"/>
      <c r="H1879" s="16">
        <v>42660</v>
      </c>
      <c r="I1879" s="16">
        <v>42660</v>
      </c>
      <c r="J1879" s="18" t="s">
        <v>647</v>
      </c>
      <c r="K1879" s="18"/>
      <c r="L1879" s="30">
        <v>375</v>
      </c>
      <c r="M1879" s="30"/>
    </row>
    <row r="1880" spans="1:13" ht="45" customHeight="1">
      <c r="A1880" s="7" t="s">
        <v>621</v>
      </c>
      <c r="B1880" s="31" t="s">
        <v>1340</v>
      </c>
      <c r="C1880" s="31"/>
      <c r="D1880" s="32">
        <f t="shared" si="31"/>
        <v>1</v>
      </c>
      <c r="E1880" s="32"/>
      <c r="F1880" s="33" t="s">
        <v>28</v>
      </c>
      <c r="G1880" s="33"/>
      <c r="H1880" s="16">
        <v>42636</v>
      </c>
      <c r="I1880" s="16">
        <v>42636</v>
      </c>
      <c r="J1880" s="18" t="s">
        <v>647</v>
      </c>
      <c r="K1880" s="18"/>
      <c r="L1880" s="30">
        <v>208</v>
      </c>
      <c r="M1880" s="30"/>
    </row>
    <row r="1881" spans="1:13" ht="45" customHeight="1">
      <c r="A1881" s="7" t="s">
        <v>621</v>
      </c>
      <c r="B1881" s="31" t="s">
        <v>1340</v>
      </c>
      <c r="C1881" s="31"/>
      <c r="D1881" s="32">
        <f t="shared" si="31"/>
        <v>1</v>
      </c>
      <c r="E1881" s="32"/>
      <c r="F1881" s="33" t="s">
        <v>28</v>
      </c>
      <c r="G1881" s="33"/>
      <c r="H1881" s="16">
        <v>42636</v>
      </c>
      <c r="I1881" s="16">
        <v>42636</v>
      </c>
      <c r="J1881" s="18" t="s">
        <v>647</v>
      </c>
      <c r="K1881" s="18"/>
      <c r="L1881" s="30">
        <v>51</v>
      </c>
      <c r="M1881" s="30"/>
    </row>
    <row r="1882" spans="1:13" ht="45" customHeight="1">
      <c r="A1882" s="7" t="s">
        <v>621</v>
      </c>
      <c r="B1882" s="31" t="s">
        <v>1125</v>
      </c>
      <c r="C1882" s="31"/>
      <c r="D1882" s="32">
        <f t="shared" si="31"/>
        <v>1</v>
      </c>
      <c r="E1882" s="32"/>
      <c r="F1882" s="33" t="s">
        <v>11</v>
      </c>
      <c r="G1882" s="33"/>
      <c r="H1882" s="16">
        <v>42640</v>
      </c>
      <c r="I1882" s="16">
        <v>42643</v>
      </c>
      <c r="J1882" s="18" t="s">
        <v>647</v>
      </c>
      <c r="K1882" s="18"/>
      <c r="L1882" s="30">
        <v>1567</v>
      </c>
      <c r="M1882" s="30"/>
    </row>
    <row r="1883" spans="1:13" ht="45" customHeight="1">
      <c r="A1883" s="7" t="s">
        <v>621</v>
      </c>
      <c r="B1883" s="31" t="s">
        <v>1341</v>
      </c>
      <c r="C1883" s="31"/>
      <c r="D1883" s="32">
        <f t="shared" si="31"/>
        <v>1</v>
      </c>
      <c r="E1883" s="32"/>
      <c r="F1883" s="33" t="s">
        <v>11</v>
      </c>
      <c r="G1883" s="33"/>
      <c r="H1883" s="16">
        <v>42640</v>
      </c>
      <c r="I1883" s="16">
        <v>42643</v>
      </c>
      <c r="J1883" s="18" t="s">
        <v>647</v>
      </c>
      <c r="K1883" s="18"/>
      <c r="L1883" s="30">
        <v>6532.01</v>
      </c>
      <c r="M1883" s="30"/>
    </row>
    <row r="1884" spans="1:13" ht="45" customHeight="1">
      <c r="A1884" s="7" t="s">
        <v>621</v>
      </c>
      <c r="B1884" s="31" t="s">
        <v>1342</v>
      </c>
      <c r="C1884" s="31"/>
      <c r="D1884" s="32">
        <f t="shared" si="31"/>
        <v>1</v>
      </c>
      <c r="E1884" s="32"/>
      <c r="F1884" s="33" t="s">
        <v>28</v>
      </c>
      <c r="G1884" s="33"/>
      <c r="H1884" s="16">
        <v>42697</v>
      </c>
      <c r="I1884" s="16">
        <v>42697</v>
      </c>
      <c r="J1884" s="18" t="s">
        <v>647</v>
      </c>
      <c r="K1884" s="18"/>
      <c r="L1884" s="30">
        <v>434</v>
      </c>
      <c r="M1884" s="30"/>
    </row>
    <row r="1885" spans="1:13" ht="45" customHeight="1">
      <c r="A1885" s="7" t="s">
        <v>621</v>
      </c>
      <c r="B1885" s="31" t="s">
        <v>1342</v>
      </c>
      <c r="C1885" s="31"/>
      <c r="D1885" s="32">
        <f t="shared" si="31"/>
        <v>1</v>
      </c>
      <c r="E1885" s="32"/>
      <c r="F1885" s="33" t="s">
        <v>28</v>
      </c>
      <c r="G1885" s="33"/>
      <c r="H1885" s="16">
        <v>42697</v>
      </c>
      <c r="I1885" s="16">
        <v>42697</v>
      </c>
      <c r="J1885" s="18" t="s">
        <v>647</v>
      </c>
      <c r="K1885" s="18"/>
      <c r="L1885" s="30">
        <v>229</v>
      </c>
      <c r="M1885" s="30"/>
    </row>
    <row r="1886" spans="1:13" ht="45" customHeight="1">
      <c r="A1886" s="7" t="s">
        <v>621</v>
      </c>
      <c r="B1886" s="31" t="s">
        <v>641</v>
      </c>
      <c r="C1886" s="31"/>
      <c r="D1886" s="32">
        <f t="shared" si="31"/>
        <v>1</v>
      </c>
      <c r="E1886" s="32"/>
      <c r="F1886" s="33" t="s">
        <v>28</v>
      </c>
      <c r="G1886" s="33"/>
      <c r="H1886" s="16">
        <v>42703</v>
      </c>
      <c r="I1886" s="16">
        <v>42703</v>
      </c>
      <c r="J1886" s="18" t="s">
        <v>647</v>
      </c>
      <c r="K1886" s="18"/>
      <c r="L1886" s="30">
        <v>280</v>
      </c>
      <c r="M1886" s="30"/>
    </row>
    <row r="1887" spans="1:13" ht="45" customHeight="1">
      <c r="A1887" s="7" t="s">
        <v>621</v>
      </c>
      <c r="B1887" s="31" t="s">
        <v>641</v>
      </c>
      <c r="C1887" s="31"/>
      <c r="D1887" s="32">
        <f t="shared" si="31"/>
        <v>1</v>
      </c>
      <c r="E1887" s="32"/>
      <c r="F1887" s="33" t="s">
        <v>28</v>
      </c>
      <c r="G1887" s="33"/>
      <c r="H1887" s="16">
        <v>42703</v>
      </c>
      <c r="I1887" s="16">
        <v>42703</v>
      </c>
      <c r="J1887" s="18" t="s">
        <v>647</v>
      </c>
      <c r="K1887" s="18"/>
      <c r="L1887" s="30">
        <v>310.5</v>
      </c>
      <c r="M1887" s="30"/>
    </row>
    <row r="1888" spans="1:13" ht="45" customHeight="1">
      <c r="A1888" s="7" t="s">
        <v>621</v>
      </c>
      <c r="B1888" s="31" t="s">
        <v>1343</v>
      </c>
      <c r="C1888" s="31"/>
      <c r="D1888" s="32">
        <f t="shared" si="31"/>
        <v>1</v>
      </c>
      <c r="E1888" s="32"/>
      <c r="F1888" s="33" t="s">
        <v>28</v>
      </c>
      <c r="G1888" s="33"/>
      <c r="H1888" s="16">
        <v>42703</v>
      </c>
      <c r="I1888" s="16">
        <v>42703</v>
      </c>
      <c r="J1888" s="18" t="s">
        <v>647</v>
      </c>
      <c r="K1888" s="18"/>
      <c r="L1888" s="30">
        <v>293</v>
      </c>
      <c r="M1888" s="30"/>
    </row>
    <row r="1889" spans="1:13" ht="45" customHeight="1">
      <c r="A1889" s="7" t="s">
        <v>621</v>
      </c>
      <c r="B1889" s="31" t="s">
        <v>1343</v>
      </c>
      <c r="C1889" s="31"/>
      <c r="D1889" s="32">
        <f t="shared" si="31"/>
        <v>1</v>
      </c>
      <c r="E1889" s="32"/>
      <c r="F1889" s="33" t="s">
        <v>28</v>
      </c>
      <c r="G1889" s="33"/>
      <c r="H1889" s="16">
        <v>42703</v>
      </c>
      <c r="I1889" s="16">
        <v>42703</v>
      </c>
      <c r="J1889" s="18" t="s">
        <v>647</v>
      </c>
      <c r="K1889" s="18"/>
      <c r="L1889" s="30">
        <v>336</v>
      </c>
      <c r="M1889" s="30"/>
    </row>
    <row r="1890" spans="1:13" ht="45" customHeight="1">
      <c r="A1890" s="7" t="s">
        <v>621</v>
      </c>
      <c r="B1890" s="31" t="s">
        <v>1343</v>
      </c>
      <c r="C1890" s="31"/>
      <c r="D1890" s="32">
        <f t="shared" si="31"/>
        <v>1</v>
      </c>
      <c r="E1890" s="32"/>
      <c r="F1890" s="33" t="s">
        <v>28</v>
      </c>
      <c r="G1890" s="33"/>
      <c r="H1890" s="16">
        <v>42703</v>
      </c>
      <c r="I1890" s="16">
        <v>42703</v>
      </c>
      <c r="J1890" s="18" t="s">
        <v>647</v>
      </c>
      <c r="K1890" s="18"/>
      <c r="L1890" s="30">
        <v>229</v>
      </c>
      <c r="M1890" s="30"/>
    </row>
    <row r="1891" spans="1:13" ht="45" customHeight="1">
      <c r="A1891" s="7" t="s">
        <v>621</v>
      </c>
      <c r="B1891" s="31" t="s">
        <v>1343</v>
      </c>
      <c r="C1891" s="31"/>
      <c r="D1891" s="32">
        <f t="shared" si="31"/>
        <v>1</v>
      </c>
      <c r="E1891" s="32"/>
      <c r="F1891" s="33" t="s">
        <v>28</v>
      </c>
      <c r="G1891" s="33"/>
      <c r="H1891" s="16">
        <v>42703</v>
      </c>
      <c r="I1891" s="16">
        <v>42703</v>
      </c>
      <c r="J1891" s="18" t="s">
        <v>647</v>
      </c>
      <c r="K1891" s="18"/>
      <c r="L1891" s="30">
        <v>176</v>
      </c>
      <c r="M1891" s="30"/>
    </row>
    <row r="1892" spans="1:13" ht="45" customHeight="1">
      <c r="A1892" s="7" t="s">
        <v>621</v>
      </c>
      <c r="B1892" s="31" t="s">
        <v>1344</v>
      </c>
      <c r="C1892" s="31"/>
      <c r="D1892" s="32">
        <f t="shared" si="31"/>
        <v>1</v>
      </c>
      <c r="E1892" s="32"/>
      <c r="F1892" s="33" t="s">
        <v>28</v>
      </c>
      <c r="G1892" s="33"/>
      <c r="H1892" s="16">
        <v>42660</v>
      </c>
      <c r="I1892" s="16">
        <v>42660</v>
      </c>
      <c r="J1892" s="18" t="s">
        <v>647</v>
      </c>
      <c r="K1892" s="18"/>
      <c r="L1892" s="30">
        <v>271</v>
      </c>
      <c r="M1892" s="30"/>
    </row>
    <row r="1893" spans="1:13" ht="45" customHeight="1">
      <c r="A1893" s="7" t="s">
        <v>621</v>
      </c>
      <c r="B1893" s="31" t="s">
        <v>1344</v>
      </c>
      <c r="C1893" s="31"/>
      <c r="D1893" s="32">
        <f t="shared" si="31"/>
        <v>1</v>
      </c>
      <c r="E1893" s="32"/>
      <c r="F1893" s="33" t="s">
        <v>28</v>
      </c>
      <c r="G1893" s="33"/>
      <c r="H1893" s="16">
        <v>42660</v>
      </c>
      <c r="I1893" s="16">
        <v>42660</v>
      </c>
      <c r="J1893" s="18" t="s">
        <v>647</v>
      </c>
      <c r="K1893" s="18"/>
      <c r="L1893" s="30">
        <v>229</v>
      </c>
      <c r="M1893" s="30"/>
    </row>
  </sheetData>
  <sheetProtection selectLockedCells="1" selectUnlockedCells="1"/>
  <autoFilter ref="A10:M1893"/>
  <mergeCells count="9417">
    <mergeCell ref="B4:D5"/>
    <mergeCell ref="G7:I7"/>
    <mergeCell ref="A10:A12"/>
    <mergeCell ref="B10:C12"/>
    <mergeCell ref="D10:E12"/>
    <mergeCell ref="F10:G12"/>
    <mergeCell ref="H10:H12"/>
    <mergeCell ref="I10:I12"/>
    <mergeCell ref="A6:M6"/>
    <mergeCell ref="A8:M8"/>
    <mergeCell ref="L15:M15"/>
    <mergeCell ref="B16:C16"/>
    <mergeCell ref="D16:E16"/>
    <mergeCell ref="F16:G16"/>
    <mergeCell ref="J16:K16"/>
    <mergeCell ref="L16:M16"/>
    <mergeCell ref="B15:C15"/>
    <mergeCell ref="D15:E15"/>
    <mergeCell ref="F15:G15"/>
    <mergeCell ref="J15:K15"/>
    <mergeCell ref="B14:C14"/>
    <mergeCell ref="D14:E14"/>
    <mergeCell ref="F14:G14"/>
    <mergeCell ref="J14:K14"/>
    <mergeCell ref="L14:M14"/>
    <mergeCell ref="J10:K12"/>
    <mergeCell ref="L10:M12"/>
    <mergeCell ref="B13:C13"/>
    <mergeCell ref="D13:E13"/>
    <mergeCell ref="F13:G13"/>
    <mergeCell ref="J13:K13"/>
    <mergeCell ref="L13:M13"/>
    <mergeCell ref="L21:M21"/>
    <mergeCell ref="B22:C22"/>
    <mergeCell ref="D22:E22"/>
    <mergeCell ref="F22:G22"/>
    <mergeCell ref="J22:K22"/>
    <mergeCell ref="L22:M22"/>
    <mergeCell ref="B21:C21"/>
    <mergeCell ref="D21:E21"/>
    <mergeCell ref="F21:G21"/>
    <mergeCell ref="J21:K21"/>
    <mergeCell ref="L19:M19"/>
    <mergeCell ref="B20:C20"/>
    <mergeCell ref="D20:E20"/>
    <mergeCell ref="F20:G20"/>
    <mergeCell ref="J20:K20"/>
    <mergeCell ref="L20:M20"/>
    <mergeCell ref="B19:C19"/>
    <mergeCell ref="D19:E19"/>
    <mergeCell ref="F19:G19"/>
    <mergeCell ref="J19:K19"/>
    <mergeCell ref="L17:M17"/>
    <mergeCell ref="B18:C18"/>
    <mergeCell ref="D18:E18"/>
    <mergeCell ref="F18:G18"/>
    <mergeCell ref="J18:K18"/>
    <mergeCell ref="L18:M18"/>
    <mergeCell ref="B17:C17"/>
    <mergeCell ref="D17:E17"/>
    <mergeCell ref="F17:G17"/>
    <mergeCell ref="J17:K17"/>
    <mergeCell ref="L27:M27"/>
    <mergeCell ref="B28:C28"/>
    <mergeCell ref="D28:E28"/>
    <mergeCell ref="F28:G28"/>
    <mergeCell ref="J28:K28"/>
    <mergeCell ref="L28:M28"/>
    <mergeCell ref="B27:C27"/>
    <mergeCell ref="D27:E27"/>
    <mergeCell ref="F27:G27"/>
    <mergeCell ref="J27:K27"/>
    <mergeCell ref="L25:M25"/>
    <mergeCell ref="B26:C26"/>
    <mergeCell ref="D26:E26"/>
    <mergeCell ref="F26:G26"/>
    <mergeCell ref="J26:K26"/>
    <mergeCell ref="L26:M26"/>
    <mergeCell ref="B25:C25"/>
    <mergeCell ref="D25:E25"/>
    <mergeCell ref="F25:G25"/>
    <mergeCell ref="J25:K25"/>
    <mergeCell ref="L23:M23"/>
    <mergeCell ref="B24:C24"/>
    <mergeCell ref="D24:E24"/>
    <mergeCell ref="F24:G24"/>
    <mergeCell ref="J24:K24"/>
    <mergeCell ref="L24:M24"/>
    <mergeCell ref="B23:C23"/>
    <mergeCell ref="D23:E23"/>
    <mergeCell ref="F23:G23"/>
    <mergeCell ref="J23:K23"/>
    <mergeCell ref="L33:M33"/>
    <mergeCell ref="B34:C34"/>
    <mergeCell ref="D34:E34"/>
    <mergeCell ref="F34:G34"/>
    <mergeCell ref="J34:K34"/>
    <mergeCell ref="L34:M34"/>
    <mergeCell ref="B33:C33"/>
    <mergeCell ref="D33:E33"/>
    <mergeCell ref="F33:G33"/>
    <mergeCell ref="J33:K33"/>
    <mergeCell ref="L31:M31"/>
    <mergeCell ref="B32:C32"/>
    <mergeCell ref="D32:E32"/>
    <mergeCell ref="F32:G32"/>
    <mergeCell ref="J32:K32"/>
    <mergeCell ref="L32:M32"/>
    <mergeCell ref="B31:C31"/>
    <mergeCell ref="D31:E31"/>
    <mergeCell ref="F31:G31"/>
    <mergeCell ref="J31:K31"/>
    <mergeCell ref="L29:M29"/>
    <mergeCell ref="B30:C30"/>
    <mergeCell ref="D30:E30"/>
    <mergeCell ref="F30:G30"/>
    <mergeCell ref="J30:K30"/>
    <mergeCell ref="L30:M30"/>
    <mergeCell ref="B29:C29"/>
    <mergeCell ref="D29:E29"/>
    <mergeCell ref="F29:G29"/>
    <mergeCell ref="J29:K29"/>
    <mergeCell ref="L39:M39"/>
    <mergeCell ref="B40:C40"/>
    <mergeCell ref="D40:E40"/>
    <mergeCell ref="F40:G40"/>
    <mergeCell ref="J40:K40"/>
    <mergeCell ref="L40:M40"/>
    <mergeCell ref="B39:C39"/>
    <mergeCell ref="D39:E39"/>
    <mergeCell ref="F39:G39"/>
    <mergeCell ref="J39:K39"/>
    <mergeCell ref="L37:M37"/>
    <mergeCell ref="B38:C38"/>
    <mergeCell ref="D38:E38"/>
    <mergeCell ref="F38:G38"/>
    <mergeCell ref="J38:K38"/>
    <mergeCell ref="L38:M38"/>
    <mergeCell ref="B37:C37"/>
    <mergeCell ref="D37:E37"/>
    <mergeCell ref="F37:G37"/>
    <mergeCell ref="J37:K37"/>
    <mergeCell ref="L35:M35"/>
    <mergeCell ref="B36:C36"/>
    <mergeCell ref="D36:E36"/>
    <mergeCell ref="F36:G36"/>
    <mergeCell ref="J36:K36"/>
    <mergeCell ref="L36:M36"/>
    <mergeCell ref="B35:C35"/>
    <mergeCell ref="D35:E35"/>
    <mergeCell ref="F35:G35"/>
    <mergeCell ref="J35:K35"/>
    <mergeCell ref="L45:M45"/>
    <mergeCell ref="B46:C46"/>
    <mergeCell ref="D46:E46"/>
    <mergeCell ref="F46:G46"/>
    <mergeCell ref="J46:K46"/>
    <mergeCell ref="L46:M46"/>
    <mergeCell ref="B45:C45"/>
    <mergeCell ref="D45:E45"/>
    <mergeCell ref="F45:G45"/>
    <mergeCell ref="J45:K45"/>
    <mergeCell ref="L43:M43"/>
    <mergeCell ref="B44:C44"/>
    <mergeCell ref="D44:E44"/>
    <mergeCell ref="F44:G44"/>
    <mergeCell ref="J44:K44"/>
    <mergeCell ref="L44:M44"/>
    <mergeCell ref="B43:C43"/>
    <mergeCell ref="D43:E43"/>
    <mergeCell ref="F43:G43"/>
    <mergeCell ref="J43:K43"/>
    <mergeCell ref="L41:M41"/>
    <mergeCell ref="B42:C42"/>
    <mergeCell ref="D42:E42"/>
    <mergeCell ref="F42:G42"/>
    <mergeCell ref="J42:K42"/>
    <mergeCell ref="L42:M42"/>
    <mergeCell ref="B41:C41"/>
    <mergeCell ref="D41:E41"/>
    <mergeCell ref="F41:G41"/>
    <mergeCell ref="J41:K41"/>
    <mergeCell ref="L51:M51"/>
    <mergeCell ref="B52:C52"/>
    <mergeCell ref="D52:E52"/>
    <mergeCell ref="F52:G52"/>
    <mergeCell ref="J52:K52"/>
    <mergeCell ref="L52:M52"/>
    <mergeCell ref="B51:C51"/>
    <mergeCell ref="D51:E51"/>
    <mergeCell ref="F51:G51"/>
    <mergeCell ref="J51:K51"/>
    <mergeCell ref="L49:M49"/>
    <mergeCell ref="B50:C50"/>
    <mergeCell ref="D50:E50"/>
    <mergeCell ref="F50:G50"/>
    <mergeCell ref="J50:K50"/>
    <mergeCell ref="L50:M50"/>
    <mergeCell ref="B49:C49"/>
    <mergeCell ref="D49:E49"/>
    <mergeCell ref="F49:G49"/>
    <mergeCell ref="J49:K49"/>
    <mergeCell ref="L47:M47"/>
    <mergeCell ref="B48:C48"/>
    <mergeCell ref="D48:E48"/>
    <mergeCell ref="F48:G48"/>
    <mergeCell ref="J48:K48"/>
    <mergeCell ref="L48:M48"/>
    <mergeCell ref="B47:C47"/>
    <mergeCell ref="D47:E47"/>
    <mergeCell ref="F47:G47"/>
    <mergeCell ref="J47:K47"/>
    <mergeCell ref="L57:M57"/>
    <mergeCell ref="B58:C58"/>
    <mergeCell ref="D58:E58"/>
    <mergeCell ref="F58:G58"/>
    <mergeCell ref="J58:K58"/>
    <mergeCell ref="L58:M58"/>
    <mergeCell ref="B57:C57"/>
    <mergeCell ref="D57:E57"/>
    <mergeCell ref="F57:G57"/>
    <mergeCell ref="J57:K57"/>
    <mergeCell ref="L55:M55"/>
    <mergeCell ref="B56:C56"/>
    <mergeCell ref="D56:E56"/>
    <mergeCell ref="F56:G56"/>
    <mergeCell ref="J56:K56"/>
    <mergeCell ref="L56:M56"/>
    <mergeCell ref="B55:C55"/>
    <mergeCell ref="D55:E55"/>
    <mergeCell ref="F55:G55"/>
    <mergeCell ref="J55:K55"/>
    <mergeCell ref="L53:M53"/>
    <mergeCell ref="B54:C54"/>
    <mergeCell ref="D54:E54"/>
    <mergeCell ref="F54:G54"/>
    <mergeCell ref="J54:K54"/>
    <mergeCell ref="L54:M54"/>
    <mergeCell ref="B53:C53"/>
    <mergeCell ref="D53:E53"/>
    <mergeCell ref="F53:G53"/>
    <mergeCell ref="J53:K53"/>
    <mergeCell ref="L63:M63"/>
    <mergeCell ref="B64:C64"/>
    <mergeCell ref="D64:E64"/>
    <mergeCell ref="F64:G64"/>
    <mergeCell ref="J64:K64"/>
    <mergeCell ref="L64:M64"/>
    <mergeCell ref="B63:C63"/>
    <mergeCell ref="D63:E63"/>
    <mergeCell ref="F63:G63"/>
    <mergeCell ref="J63:K63"/>
    <mergeCell ref="L61:M61"/>
    <mergeCell ref="B62:C62"/>
    <mergeCell ref="D62:E62"/>
    <mergeCell ref="F62:G62"/>
    <mergeCell ref="J62:K62"/>
    <mergeCell ref="L62:M62"/>
    <mergeCell ref="B61:C61"/>
    <mergeCell ref="D61:E61"/>
    <mergeCell ref="F61:G61"/>
    <mergeCell ref="J61:K61"/>
    <mergeCell ref="L59:M59"/>
    <mergeCell ref="B60:C60"/>
    <mergeCell ref="D60:E60"/>
    <mergeCell ref="F60:G60"/>
    <mergeCell ref="J60:K60"/>
    <mergeCell ref="L60:M60"/>
    <mergeCell ref="B59:C59"/>
    <mergeCell ref="D59:E59"/>
    <mergeCell ref="F59:G59"/>
    <mergeCell ref="J59:K59"/>
    <mergeCell ref="L69:M69"/>
    <mergeCell ref="B70:C70"/>
    <mergeCell ref="D70:E70"/>
    <mergeCell ref="F70:G70"/>
    <mergeCell ref="J70:K70"/>
    <mergeCell ref="L70:M70"/>
    <mergeCell ref="B69:C69"/>
    <mergeCell ref="D69:E69"/>
    <mergeCell ref="F69:G69"/>
    <mergeCell ref="J69:K69"/>
    <mergeCell ref="L67:M67"/>
    <mergeCell ref="B68:C68"/>
    <mergeCell ref="D68:E68"/>
    <mergeCell ref="F68:G68"/>
    <mergeCell ref="J68:K68"/>
    <mergeCell ref="L68:M68"/>
    <mergeCell ref="B67:C67"/>
    <mergeCell ref="D67:E67"/>
    <mergeCell ref="F67:G67"/>
    <mergeCell ref="J67:K67"/>
    <mergeCell ref="L65:M65"/>
    <mergeCell ref="B66:C66"/>
    <mergeCell ref="D66:E66"/>
    <mergeCell ref="F66:G66"/>
    <mergeCell ref="J66:K66"/>
    <mergeCell ref="L66:M66"/>
    <mergeCell ref="B65:C65"/>
    <mergeCell ref="D65:E65"/>
    <mergeCell ref="F65:G65"/>
    <mergeCell ref="J65:K65"/>
    <mergeCell ref="L75:M75"/>
    <mergeCell ref="B76:C76"/>
    <mergeCell ref="D76:E76"/>
    <mergeCell ref="F76:G76"/>
    <mergeCell ref="J76:K76"/>
    <mergeCell ref="L76:M76"/>
    <mergeCell ref="B75:C75"/>
    <mergeCell ref="D75:E75"/>
    <mergeCell ref="F75:G75"/>
    <mergeCell ref="J75:K75"/>
    <mergeCell ref="L73:M73"/>
    <mergeCell ref="B74:C74"/>
    <mergeCell ref="D74:E74"/>
    <mergeCell ref="F74:G74"/>
    <mergeCell ref="J74:K74"/>
    <mergeCell ref="L74:M74"/>
    <mergeCell ref="B73:C73"/>
    <mergeCell ref="D73:E73"/>
    <mergeCell ref="F73:G73"/>
    <mergeCell ref="J73:K73"/>
    <mergeCell ref="L71:M71"/>
    <mergeCell ref="B72:C72"/>
    <mergeCell ref="D72:E72"/>
    <mergeCell ref="F72:G72"/>
    <mergeCell ref="J72:K72"/>
    <mergeCell ref="L72:M72"/>
    <mergeCell ref="B71:C71"/>
    <mergeCell ref="D71:E71"/>
    <mergeCell ref="F71:G71"/>
    <mergeCell ref="J71:K71"/>
    <mergeCell ref="L81:M81"/>
    <mergeCell ref="B82:C82"/>
    <mergeCell ref="D82:E82"/>
    <mergeCell ref="F82:G82"/>
    <mergeCell ref="J82:K82"/>
    <mergeCell ref="L82:M82"/>
    <mergeCell ref="B81:C81"/>
    <mergeCell ref="D81:E81"/>
    <mergeCell ref="F81:G81"/>
    <mergeCell ref="J81:K81"/>
    <mergeCell ref="L79:M79"/>
    <mergeCell ref="B80:C80"/>
    <mergeCell ref="D80:E80"/>
    <mergeCell ref="F80:G80"/>
    <mergeCell ref="J80:K80"/>
    <mergeCell ref="L80:M80"/>
    <mergeCell ref="B79:C79"/>
    <mergeCell ref="D79:E79"/>
    <mergeCell ref="F79:G79"/>
    <mergeCell ref="J79:K79"/>
    <mergeCell ref="L77:M77"/>
    <mergeCell ref="B78:C78"/>
    <mergeCell ref="D78:E78"/>
    <mergeCell ref="F78:G78"/>
    <mergeCell ref="J78:K78"/>
    <mergeCell ref="L78:M78"/>
    <mergeCell ref="B77:C77"/>
    <mergeCell ref="D77:E77"/>
    <mergeCell ref="F77:G77"/>
    <mergeCell ref="J77:K77"/>
    <mergeCell ref="L87:M87"/>
    <mergeCell ref="B88:C88"/>
    <mergeCell ref="D88:E88"/>
    <mergeCell ref="F88:G88"/>
    <mergeCell ref="J88:K88"/>
    <mergeCell ref="L88:M88"/>
    <mergeCell ref="B87:C87"/>
    <mergeCell ref="D87:E87"/>
    <mergeCell ref="F87:G87"/>
    <mergeCell ref="J87:K87"/>
    <mergeCell ref="L85:M85"/>
    <mergeCell ref="B86:C86"/>
    <mergeCell ref="D86:E86"/>
    <mergeCell ref="F86:G86"/>
    <mergeCell ref="J86:K86"/>
    <mergeCell ref="L86:M86"/>
    <mergeCell ref="B85:C85"/>
    <mergeCell ref="D85:E85"/>
    <mergeCell ref="F85:G85"/>
    <mergeCell ref="J85:K85"/>
    <mergeCell ref="L83:M83"/>
    <mergeCell ref="B84:C84"/>
    <mergeCell ref="D84:E84"/>
    <mergeCell ref="F84:G84"/>
    <mergeCell ref="J84:K84"/>
    <mergeCell ref="L84:M84"/>
    <mergeCell ref="B83:C83"/>
    <mergeCell ref="D83:E83"/>
    <mergeCell ref="F83:G83"/>
    <mergeCell ref="J83:K83"/>
    <mergeCell ref="L93:M93"/>
    <mergeCell ref="B94:C94"/>
    <mergeCell ref="D94:E94"/>
    <mergeCell ref="F94:G94"/>
    <mergeCell ref="J94:K94"/>
    <mergeCell ref="L94:M94"/>
    <mergeCell ref="B93:C93"/>
    <mergeCell ref="D93:E93"/>
    <mergeCell ref="F93:G93"/>
    <mergeCell ref="J93:K93"/>
    <mergeCell ref="L91:M91"/>
    <mergeCell ref="B92:C92"/>
    <mergeCell ref="D92:E92"/>
    <mergeCell ref="F92:G92"/>
    <mergeCell ref="J92:K92"/>
    <mergeCell ref="L92:M92"/>
    <mergeCell ref="B91:C91"/>
    <mergeCell ref="D91:E91"/>
    <mergeCell ref="F91:G91"/>
    <mergeCell ref="J91:K91"/>
    <mergeCell ref="L89:M89"/>
    <mergeCell ref="B90:C90"/>
    <mergeCell ref="D90:E90"/>
    <mergeCell ref="F90:G90"/>
    <mergeCell ref="J90:K90"/>
    <mergeCell ref="L90:M90"/>
    <mergeCell ref="B89:C89"/>
    <mergeCell ref="D89:E89"/>
    <mergeCell ref="F89:G89"/>
    <mergeCell ref="J89:K89"/>
    <mergeCell ref="L99:M99"/>
    <mergeCell ref="B100:C100"/>
    <mergeCell ref="D100:E100"/>
    <mergeCell ref="F100:G100"/>
    <mergeCell ref="J100:K100"/>
    <mergeCell ref="L100:M100"/>
    <mergeCell ref="B99:C99"/>
    <mergeCell ref="D99:E99"/>
    <mergeCell ref="F99:G99"/>
    <mergeCell ref="J99:K99"/>
    <mergeCell ref="L97:M97"/>
    <mergeCell ref="B98:C98"/>
    <mergeCell ref="D98:E98"/>
    <mergeCell ref="F98:G98"/>
    <mergeCell ref="J98:K98"/>
    <mergeCell ref="L98:M98"/>
    <mergeCell ref="B97:C97"/>
    <mergeCell ref="D97:E97"/>
    <mergeCell ref="F97:G97"/>
    <mergeCell ref="J97:K97"/>
    <mergeCell ref="L95:M95"/>
    <mergeCell ref="B96:C96"/>
    <mergeCell ref="D96:E96"/>
    <mergeCell ref="F96:G96"/>
    <mergeCell ref="J96:K96"/>
    <mergeCell ref="L96:M96"/>
    <mergeCell ref="B95:C95"/>
    <mergeCell ref="D95:E95"/>
    <mergeCell ref="F95:G95"/>
    <mergeCell ref="J95:K95"/>
    <mergeCell ref="L105:M105"/>
    <mergeCell ref="B106:C106"/>
    <mergeCell ref="D106:E106"/>
    <mergeCell ref="F106:G106"/>
    <mergeCell ref="J106:K106"/>
    <mergeCell ref="L106:M106"/>
    <mergeCell ref="B105:C105"/>
    <mergeCell ref="D105:E105"/>
    <mergeCell ref="F105:G105"/>
    <mergeCell ref="J105:K105"/>
    <mergeCell ref="L103:M103"/>
    <mergeCell ref="B104:C104"/>
    <mergeCell ref="D104:E104"/>
    <mergeCell ref="F104:G104"/>
    <mergeCell ref="J104:K104"/>
    <mergeCell ref="L104:M104"/>
    <mergeCell ref="B103:C103"/>
    <mergeCell ref="D103:E103"/>
    <mergeCell ref="F103:G103"/>
    <mergeCell ref="J103:K103"/>
    <mergeCell ref="L101:M101"/>
    <mergeCell ref="B102:C102"/>
    <mergeCell ref="D102:E102"/>
    <mergeCell ref="F102:G102"/>
    <mergeCell ref="J102:K102"/>
    <mergeCell ref="L102:M102"/>
    <mergeCell ref="B101:C101"/>
    <mergeCell ref="D101:E101"/>
    <mergeCell ref="F101:G101"/>
    <mergeCell ref="J101:K101"/>
    <mergeCell ref="L111:M111"/>
    <mergeCell ref="B112:C112"/>
    <mergeCell ref="D112:E112"/>
    <mergeCell ref="F112:G112"/>
    <mergeCell ref="J112:K112"/>
    <mergeCell ref="L112:M112"/>
    <mergeCell ref="B111:C111"/>
    <mergeCell ref="D111:E111"/>
    <mergeCell ref="F111:G111"/>
    <mergeCell ref="J111:K111"/>
    <mergeCell ref="L109:M109"/>
    <mergeCell ref="B110:C110"/>
    <mergeCell ref="D110:E110"/>
    <mergeCell ref="F110:G110"/>
    <mergeCell ref="J110:K110"/>
    <mergeCell ref="L110:M110"/>
    <mergeCell ref="B109:C109"/>
    <mergeCell ref="D109:E109"/>
    <mergeCell ref="F109:G109"/>
    <mergeCell ref="J109:K109"/>
    <mergeCell ref="L107:M107"/>
    <mergeCell ref="B108:C108"/>
    <mergeCell ref="D108:E108"/>
    <mergeCell ref="F108:G108"/>
    <mergeCell ref="J108:K108"/>
    <mergeCell ref="L108:M108"/>
    <mergeCell ref="B107:C107"/>
    <mergeCell ref="D107:E107"/>
    <mergeCell ref="F107:G107"/>
    <mergeCell ref="J107:K107"/>
    <mergeCell ref="L117:M117"/>
    <mergeCell ref="B118:C118"/>
    <mergeCell ref="D118:E118"/>
    <mergeCell ref="F118:G118"/>
    <mergeCell ref="J118:K118"/>
    <mergeCell ref="L118:M118"/>
    <mergeCell ref="B117:C117"/>
    <mergeCell ref="D117:E117"/>
    <mergeCell ref="F117:G117"/>
    <mergeCell ref="J117:K117"/>
    <mergeCell ref="L115:M115"/>
    <mergeCell ref="B116:C116"/>
    <mergeCell ref="D116:E116"/>
    <mergeCell ref="F116:G116"/>
    <mergeCell ref="J116:K116"/>
    <mergeCell ref="L116:M116"/>
    <mergeCell ref="B115:C115"/>
    <mergeCell ref="D115:E115"/>
    <mergeCell ref="F115:G115"/>
    <mergeCell ref="J115:K115"/>
    <mergeCell ref="L113:M113"/>
    <mergeCell ref="B114:C114"/>
    <mergeCell ref="D114:E114"/>
    <mergeCell ref="F114:G114"/>
    <mergeCell ref="J114:K114"/>
    <mergeCell ref="L114:M114"/>
    <mergeCell ref="B113:C113"/>
    <mergeCell ref="D113:E113"/>
    <mergeCell ref="F113:G113"/>
    <mergeCell ref="J113:K113"/>
    <mergeCell ref="L123:M123"/>
    <mergeCell ref="B124:C124"/>
    <mergeCell ref="D124:E124"/>
    <mergeCell ref="F124:G124"/>
    <mergeCell ref="J124:K124"/>
    <mergeCell ref="L124:M124"/>
    <mergeCell ref="B123:C123"/>
    <mergeCell ref="D123:E123"/>
    <mergeCell ref="F123:G123"/>
    <mergeCell ref="J123:K123"/>
    <mergeCell ref="L121:M121"/>
    <mergeCell ref="B122:C122"/>
    <mergeCell ref="D122:E122"/>
    <mergeCell ref="F122:G122"/>
    <mergeCell ref="J122:K122"/>
    <mergeCell ref="L122:M122"/>
    <mergeCell ref="B121:C121"/>
    <mergeCell ref="D121:E121"/>
    <mergeCell ref="F121:G121"/>
    <mergeCell ref="J121:K121"/>
    <mergeCell ref="L119:M119"/>
    <mergeCell ref="B120:C120"/>
    <mergeCell ref="D120:E120"/>
    <mergeCell ref="F120:G120"/>
    <mergeCell ref="J120:K120"/>
    <mergeCell ref="L120:M120"/>
    <mergeCell ref="B119:C119"/>
    <mergeCell ref="D119:E119"/>
    <mergeCell ref="F119:G119"/>
    <mergeCell ref="J119:K119"/>
    <mergeCell ref="L129:M129"/>
    <mergeCell ref="B130:C130"/>
    <mergeCell ref="D130:E130"/>
    <mergeCell ref="F130:G130"/>
    <mergeCell ref="J130:K130"/>
    <mergeCell ref="L130:M130"/>
    <mergeCell ref="B129:C129"/>
    <mergeCell ref="D129:E129"/>
    <mergeCell ref="F129:G129"/>
    <mergeCell ref="J129:K129"/>
    <mergeCell ref="L127:M127"/>
    <mergeCell ref="B128:C128"/>
    <mergeCell ref="D128:E128"/>
    <mergeCell ref="F128:G128"/>
    <mergeCell ref="J128:K128"/>
    <mergeCell ref="L128:M128"/>
    <mergeCell ref="B127:C127"/>
    <mergeCell ref="D127:E127"/>
    <mergeCell ref="F127:G127"/>
    <mergeCell ref="J127:K127"/>
    <mergeCell ref="L125:M125"/>
    <mergeCell ref="B126:C126"/>
    <mergeCell ref="D126:E126"/>
    <mergeCell ref="F126:G126"/>
    <mergeCell ref="J126:K126"/>
    <mergeCell ref="L126:M126"/>
    <mergeCell ref="B125:C125"/>
    <mergeCell ref="D125:E125"/>
    <mergeCell ref="F125:G125"/>
    <mergeCell ref="J125:K125"/>
    <mergeCell ref="L135:M135"/>
    <mergeCell ref="B136:C136"/>
    <mergeCell ref="D136:E136"/>
    <mergeCell ref="F136:G136"/>
    <mergeCell ref="J136:K136"/>
    <mergeCell ref="L136:M136"/>
    <mergeCell ref="B135:C135"/>
    <mergeCell ref="D135:E135"/>
    <mergeCell ref="F135:G135"/>
    <mergeCell ref="J135:K135"/>
    <mergeCell ref="L133:M133"/>
    <mergeCell ref="B134:C134"/>
    <mergeCell ref="D134:E134"/>
    <mergeCell ref="F134:G134"/>
    <mergeCell ref="J134:K134"/>
    <mergeCell ref="L134:M134"/>
    <mergeCell ref="B133:C133"/>
    <mergeCell ref="D133:E133"/>
    <mergeCell ref="F133:G133"/>
    <mergeCell ref="J133:K133"/>
    <mergeCell ref="L131:M131"/>
    <mergeCell ref="B132:C132"/>
    <mergeCell ref="D132:E132"/>
    <mergeCell ref="F132:G132"/>
    <mergeCell ref="J132:K132"/>
    <mergeCell ref="L132:M132"/>
    <mergeCell ref="B131:C131"/>
    <mergeCell ref="D131:E131"/>
    <mergeCell ref="F131:G131"/>
    <mergeCell ref="J131:K131"/>
    <mergeCell ref="L141:M141"/>
    <mergeCell ref="B142:C142"/>
    <mergeCell ref="D142:E142"/>
    <mergeCell ref="F142:G142"/>
    <mergeCell ref="J142:K142"/>
    <mergeCell ref="L142:M142"/>
    <mergeCell ref="B141:C141"/>
    <mergeCell ref="D141:E141"/>
    <mergeCell ref="F141:G141"/>
    <mergeCell ref="J141:K141"/>
    <mergeCell ref="L139:M139"/>
    <mergeCell ref="B140:C140"/>
    <mergeCell ref="D140:E140"/>
    <mergeCell ref="F140:G140"/>
    <mergeCell ref="J140:K140"/>
    <mergeCell ref="L140:M140"/>
    <mergeCell ref="B139:C139"/>
    <mergeCell ref="D139:E139"/>
    <mergeCell ref="F139:G139"/>
    <mergeCell ref="J139:K139"/>
    <mergeCell ref="L137:M137"/>
    <mergeCell ref="B138:C138"/>
    <mergeCell ref="D138:E138"/>
    <mergeCell ref="F138:G138"/>
    <mergeCell ref="J138:K138"/>
    <mergeCell ref="L138:M138"/>
    <mergeCell ref="B137:C137"/>
    <mergeCell ref="D137:E137"/>
    <mergeCell ref="F137:G137"/>
    <mergeCell ref="J137:K137"/>
    <mergeCell ref="L147:M147"/>
    <mergeCell ref="B148:C148"/>
    <mergeCell ref="D148:E148"/>
    <mergeCell ref="F148:G148"/>
    <mergeCell ref="J148:K148"/>
    <mergeCell ref="L148:M148"/>
    <mergeCell ref="B147:C147"/>
    <mergeCell ref="D147:E147"/>
    <mergeCell ref="F147:G147"/>
    <mergeCell ref="J147:K147"/>
    <mergeCell ref="L145:M145"/>
    <mergeCell ref="B146:C146"/>
    <mergeCell ref="D146:E146"/>
    <mergeCell ref="F146:G146"/>
    <mergeCell ref="J146:K146"/>
    <mergeCell ref="L146:M146"/>
    <mergeCell ref="B145:C145"/>
    <mergeCell ref="D145:E145"/>
    <mergeCell ref="F145:G145"/>
    <mergeCell ref="J145:K145"/>
    <mergeCell ref="L143:M143"/>
    <mergeCell ref="B144:C144"/>
    <mergeCell ref="D144:E144"/>
    <mergeCell ref="F144:G144"/>
    <mergeCell ref="J144:K144"/>
    <mergeCell ref="L144:M144"/>
    <mergeCell ref="B143:C143"/>
    <mergeCell ref="D143:E143"/>
    <mergeCell ref="F143:G143"/>
    <mergeCell ref="J143:K143"/>
    <mergeCell ref="L153:M153"/>
    <mergeCell ref="B154:C154"/>
    <mergeCell ref="D154:E154"/>
    <mergeCell ref="F154:G154"/>
    <mergeCell ref="J154:K154"/>
    <mergeCell ref="L154:M154"/>
    <mergeCell ref="B153:C153"/>
    <mergeCell ref="D153:E153"/>
    <mergeCell ref="F153:G153"/>
    <mergeCell ref="J153:K153"/>
    <mergeCell ref="L151:M151"/>
    <mergeCell ref="B152:C152"/>
    <mergeCell ref="D152:E152"/>
    <mergeCell ref="F152:G152"/>
    <mergeCell ref="J152:K152"/>
    <mergeCell ref="L152:M152"/>
    <mergeCell ref="B151:C151"/>
    <mergeCell ref="D151:E151"/>
    <mergeCell ref="F151:G151"/>
    <mergeCell ref="J151:K151"/>
    <mergeCell ref="L149:M149"/>
    <mergeCell ref="B150:C150"/>
    <mergeCell ref="D150:E150"/>
    <mergeCell ref="F150:G150"/>
    <mergeCell ref="J150:K150"/>
    <mergeCell ref="L150:M150"/>
    <mergeCell ref="B149:C149"/>
    <mergeCell ref="D149:E149"/>
    <mergeCell ref="F149:G149"/>
    <mergeCell ref="J149:K149"/>
    <mergeCell ref="L159:M159"/>
    <mergeCell ref="B160:C160"/>
    <mergeCell ref="D160:E160"/>
    <mergeCell ref="F160:G160"/>
    <mergeCell ref="J160:K160"/>
    <mergeCell ref="L160:M160"/>
    <mergeCell ref="B159:C159"/>
    <mergeCell ref="D159:E159"/>
    <mergeCell ref="F159:G159"/>
    <mergeCell ref="J159:K159"/>
    <mergeCell ref="L157:M157"/>
    <mergeCell ref="B158:C158"/>
    <mergeCell ref="D158:E158"/>
    <mergeCell ref="F158:G158"/>
    <mergeCell ref="J158:K158"/>
    <mergeCell ref="L158:M158"/>
    <mergeCell ref="B157:C157"/>
    <mergeCell ref="D157:E157"/>
    <mergeCell ref="F157:G157"/>
    <mergeCell ref="J157:K157"/>
    <mergeCell ref="L155:M155"/>
    <mergeCell ref="B156:C156"/>
    <mergeCell ref="D156:E156"/>
    <mergeCell ref="F156:G156"/>
    <mergeCell ref="J156:K156"/>
    <mergeCell ref="L156:M156"/>
    <mergeCell ref="B155:C155"/>
    <mergeCell ref="D155:E155"/>
    <mergeCell ref="F155:G155"/>
    <mergeCell ref="J155:K155"/>
    <mergeCell ref="L165:M165"/>
    <mergeCell ref="B166:C166"/>
    <mergeCell ref="D166:E166"/>
    <mergeCell ref="F166:G166"/>
    <mergeCell ref="J166:K166"/>
    <mergeCell ref="L166:M166"/>
    <mergeCell ref="B165:C165"/>
    <mergeCell ref="D165:E165"/>
    <mergeCell ref="F165:G165"/>
    <mergeCell ref="J165:K165"/>
    <mergeCell ref="L163:M163"/>
    <mergeCell ref="B164:C164"/>
    <mergeCell ref="D164:E164"/>
    <mergeCell ref="F164:G164"/>
    <mergeCell ref="J164:K164"/>
    <mergeCell ref="L164:M164"/>
    <mergeCell ref="B163:C163"/>
    <mergeCell ref="D163:E163"/>
    <mergeCell ref="F163:G163"/>
    <mergeCell ref="J163:K163"/>
    <mergeCell ref="L161:M161"/>
    <mergeCell ref="B162:C162"/>
    <mergeCell ref="D162:E162"/>
    <mergeCell ref="F162:G162"/>
    <mergeCell ref="J162:K162"/>
    <mergeCell ref="L162:M162"/>
    <mergeCell ref="B161:C161"/>
    <mergeCell ref="D161:E161"/>
    <mergeCell ref="F161:G161"/>
    <mergeCell ref="J161:K161"/>
    <mergeCell ref="L171:M171"/>
    <mergeCell ref="B172:C172"/>
    <mergeCell ref="D172:E172"/>
    <mergeCell ref="F172:G172"/>
    <mergeCell ref="J172:K172"/>
    <mergeCell ref="L172:M172"/>
    <mergeCell ref="B171:C171"/>
    <mergeCell ref="D171:E171"/>
    <mergeCell ref="F171:G171"/>
    <mergeCell ref="J171:K171"/>
    <mergeCell ref="L169:M169"/>
    <mergeCell ref="B170:C170"/>
    <mergeCell ref="D170:E170"/>
    <mergeCell ref="F170:G170"/>
    <mergeCell ref="J170:K170"/>
    <mergeCell ref="L170:M170"/>
    <mergeCell ref="B169:C169"/>
    <mergeCell ref="D169:E169"/>
    <mergeCell ref="F169:G169"/>
    <mergeCell ref="J169:K169"/>
    <mergeCell ref="L167:M167"/>
    <mergeCell ref="B168:C168"/>
    <mergeCell ref="D168:E168"/>
    <mergeCell ref="F168:G168"/>
    <mergeCell ref="J168:K168"/>
    <mergeCell ref="L168:M168"/>
    <mergeCell ref="B167:C167"/>
    <mergeCell ref="D167:E167"/>
    <mergeCell ref="F167:G167"/>
    <mergeCell ref="J167:K167"/>
    <mergeCell ref="L177:M177"/>
    <mergeCell ref="B178:C178"/>
    <mergeCell ref="D178:E178"/>
    <mergeCell ref="F178:G178"/>
    <mergeCell ref="J178:K178"/>
    <mergeCell ref="L178:M178"/>
    <mergeCell ref="B177:C177"/>
    <mergeCell ref="D177:E177"/>
    <mergeCell ref="F177:G177"/>
    <mergeCell ref="J177:K177"/>
    <mergeCell ref="L175:M175"/>
    <mergeCell ref="B176:C176"/>
    <mergeCell ref="D176:E176"/>
    <mergeCell ref="F176:G176"/>
    <mergeCell ref="J176:K176"/>
    <mergeCell ref="L176:M176"/>
    <mergeCell ref="B175:C175"/>
    <mergeCell ref="D175:E175"/>
    <mergeCell ref="F175:G175"/>
    <mergeCell ref="J175:K175"/>
    <mergeCell ref="L173:M173"/>
    <mergeCell ref="B174:C174"/>
    <mergeCell ref="D174:E174"/>
    <mergeCell ref="F174:G174"/>
    <mergeCell ref="J174:K174"/>
    <mergeCell ref="L174:M174"/>
    <mergeCell ref="B173:C173"/>
    <mergeCell ref="D173:E173"/>
    <mergeCell ref="F173:G173"/>
    <mergeCell ref="J173:K173"/>
    <mergeCell ref="L183:M183"/>
    <mergeCell ref="B184:C184"/>
    <mergeCell ref="D184:E184"/>
    <mergeCell ref="F184:G184"/>
    <mergeCell ref="J184:K184"/>
    <mergeCell ref="L184:M184"/>
    <mergeCell ref="B183:C183"/>
    <mergeCell ref="D183:E183"/>
    <mergeCell ref="F183:G183"/>
    <mergeCell ref="J183:K183"/>
    <mergeCell ref="L181:M181"/>
    <mergeCell ref="B182:C182"/>
    <mergeCell ref="D182:E182"/>
    <mergeCell ref="F182:G182"/>
    <mergeCell ref="J182:K182"/>
    <mergeCell ref="L182:M182"/>
    <mergeCell ref="B181:C181"/>
    <mergeCell ref="D181:E181"/>
    <mergeCell ref="F181:G181"/>
    <mergeCell ref="J181:K181"/>
    <mergeCell ref="L179:M179"/>
    <mergeCell ref="B180:C180"/>
    <mergeCell ref="D180:E180"/>
    <mergeCell ref="F180:G180"/>
    <mergeCell ref="J180:K180"/>
    <mergeCell ref="L180:M180"/>
    <mergeCell ref="B179:C179"/>
    <mergeCell ref="D179:E179"/>
    <mergeCell ref="F179:G179"/>
    <mergeCell ref="J179:K179"/>
    <mergeCell ref="L189:M189"/>
    <mergeCell ref="B190:C190"/>
    <mergeCell ref="D190:E190"/>
    <mergeCell ref="F190:G190"/>
    <mergeCell ref="J190:K190"/>
    <mergeCell ref="L190:M190"/>
    <mergeCell ref="B189:C189"/>
    <mergeCell ref="D189:E189"/>
    <mergeCell ref="F189:G189"/>
    <mergeCell ref="J189:K189"/>
    <mergeCell ref="L187:M187"/>
    <mergeCell ref="B188:C188"/>
    <mergeCell ref="D188:E188"/>
    <mergeCell ref="F188:G188"/>
    <mergeCell ref="J188:K188"/>
    <mergeCell ref="L188:M188"/>
    <mergeCell ref="B187:C187"/>
    <mergeCell ref="D187:E187"/>
    <mergeCell ref="F187:G187"/>
    <mergeCell ref="J187:K187"/>
    <mergeCell ref="L185:M185"/>
    <mergeCell ref="B186:C186"/>
    <mergeCell ref="D186:E186"/>
    <mergeCell ref="F186:G186"/>
    <mergeCell ref="J186:K186"/>
    <mergeCell ref="L186:M186"/>
    <mergeCell ref="B185:C185"/>
    <mergeCell ref="D185:E185"/>
    <mergeCell ref="F185:G185"/>
    <mergeCell ref="J185:K185"/>
    <mergeCell ref="L195:M195"/>
    <mergeCell ref="B196:C196"/>
    <mergeCell ref="D196:E196"/>
    <mergeCell ref="F196:G196"/>
    <mergeCell ref="J196:K196"/>
    <mergeCell ref="L196:M196"/>
    <mergeCell ref="B195:C195"/>
    <mergeCell ref="D195:E195"/>
    <mergeCell ref="F195:G195"/>
    <mergeCell ref="J195:K195"/>
    <mergeCell ref="L193:M193"/>
    <mergeCell ref="B194:C194"/>
    <mergeCell ref="D194:E194"/>
    <mergeCell ref="F194:G194"/>
    <mergeCell ref="J194:K194"/>
    <mergeCell ref="L194:M194"/>
    <mergeCell ref="B193:C193"/>
    <mergeCell ref="D193:E193"/>
    <mergeCell ref="F193:G193"/>
    <mergeCell ref="J193:K193"/>
    <mergeCell ref="L191:M191"/>
    <mergeCell ref="B192:C192"/>
    <mergeCell ref="D192:E192"/>
    <mergeCell ref="F192:G192"/>
    <mergeCell ref="J192:K192"/>
    <mergeCell ref="L192:M192"/>
    <mergeCell ref="B191:C191"/>
    <mergeCell ref="D191:E191"/>
    <mergeCell ref="F191:G191"/>
    <mergeCell ref="J191:K191"/>
    <mergeCell ref="L201:M201"/>
    <mergeCell ref="B202:C202"/>
    <mergeCell ref="D202:E202"/>
    <mergeCell ref="F202:G202"/>
    <mergeCell ref="J202:K202"/>
    <mergeCell ref="L202:M202"/>
    <mergeCell ref="B201:C201"/>
    <mergeCell ref="D201:E201"/>
    <mergeCell ref="F201:G201"/>
    <mergeCell ref="J201:K201"/>
    <mergeCell ref="L199:M199"/>
    <mergeCell ref="B200:C200"/>
    <mergeCell ref="D200:E200"/>
    <mergeCell ref="F200:G200"/>
    <mergeCell ref="J200:K200"/>
    <mergeCell ref="L200:M200"/>
    <mergeCell ref="B199:C199"/>
    <mergeCell ref="D199:E199"/>
    <mergeCell ref="F199:G199"/>
    <mergeCell ref="J199:K199"/>
    <mergeCell ref="L197:M197"/>
    <mergeCell ref="B198:C198"/>
    <mergeCell ref="D198:E198"/>
    <mergeCell ref="F198:G198"/>
    <mergeCell ref="J198:K198"/>
    <mergeCell ref="L198:M198"/>
    <mergeCell ref="B197:C197"/>
    <mergeCell ref="D197:E197"/>
    <mergeCell ref="F197:G197"/>
    <mergeCell ref="J197:K197"/>
    <mergeCell ref="L207:M207"/>
    <mergeCell ref="B208:C208"/>
    <mergeCell ref="D208:E208"/>
    <mergeCell ref="F208:G208"/>
    <mergeCell ref="J208:K208"/>
    <mergeCell ref="L208:M208"/>
    <mergeCell ref="B207:C207"/>
    <mergeCell ref="D207:E207"/>
    <mergeCell ref="F207:G207"/>
    <mergeCell ref="J207:K207"/>
    <mergeCell ref="L205:M205"/>
    <mergeCell ref="B206:C206"/>
    <mergeCell ref="D206:E206"/>
    <mergeCell ref="F206:G206"/>
    <mergeCell ref="J206:K206"/>
    <mergeCell ref="L206:M206"/>
    <mergeCell ref="B205:C205"/>
    <mergeCell ref="D205:E205"/>
    <mergeCell ref="F205:G205"/>
    <mergeCell ref="J205:K205"/>
    <mergeCell ref="L203:M203"/>
    <mergeCell ref="B204:C204"/>
    <mergeCell ref="D204:E204"/>
    <mergeCell ref="F204:G204"/>
    <mergeCell ref="J204:K204"/>
    <mergeCell ref="L204:M204"/>
    <mergeCell ref="B203:C203"/>
    <mergeCell ref="D203:E203"/>
    <mergeCell ref="F203:G203"/>
    <mergeCell ref="J203:K203"/>
    <mergeCell ref="L213:M213"/>
    <mergeCell ref="B214:C214"/>
    <mergeCell ref="D214:E214"/>
    <mergeCell ref="F214:G214"/>
    <mergeCell ref="J214:K214"/>
    <mergeCell ref="L214:M214"/>
    <mergeCell ref="B213:C213"/>
    <mergeCell ref="D213:E213"/>
    <mergeCell ref="F213:G213"/>
    <mergeCell ref="J213:K213"/>
    <mergeCell ref="L211:M211"/>
    <mergeCell ref="B212:C212"/>
    <mergeCell ref="D212:E212"/>
    <mergeCell ref="F212:G212"/>
    <mergeCell ref="J212:K212"/>
    <mergeCell ref="L212:M212"/>
    <mergeCell ref="B211:C211"/>
    <mergeCell ref="D211:E211"/>
    <mergeCell ref="F211:G211"/>
    <mergeCell ref="J211:K211"/>
    <mergeCell ref="L209:M209"/>
    <mergeCell ref="B210:C210"/>
    <mergeCell ref="D210:E210"/>
    <mergeCell ref="F210:G210"/>
    <mergeCell ref="J210:K210"/>
    <mergeCell ref="L210:M210"/>
    <mergeCell ref="B209:C209"/>
    <mergeCell ref="D209:E209"/>
    <mergeCell ref="F209:G209"/>
    <mergeCell ref="J209:K209"/>
    <mergeCell ref="L219:M219"/>
    <mergeCell ref="B220:C220"/>
    <mergeCell ref="D220:E220"/>
    <mergeCell ref="F220:G220"/>
    <mergeCell ref="J220:K220"/>
    <mergeCell ref="L220:M220"/>
    <mergeCell ref="B219:C219"/>
    <mergeCell ref="D219:E219"/>
    <mergeCell ref="F219:G219"/>
    <mergeCell ref="J219:K219"/>
    <mergeCell ref="L217:M217"/>
    <mergeCell ref="B218:C218"/>
    <mergeCell ref="D218:E218"/>
    <mergeCell ref="F218:G218"/>
    <mergeCell ref="J218:K218"/>
    <mergeCell ref="L218:M218"/>
    <mergeCell ref="B217:C217"/>
    <mergeCell ref="D217:E217"/>
    <mergeCell ref="F217:G217"/>
    <mergeCell ref="J217:K217"/>
    <mergeCell ref="L215:M215"/>
    <mergeCell ref="B216:C216"/>
    <mergeCell ref="D216:E216"/>
    <mergeCell ref="F216:G216"/>
    <mergeCell ref="J216:K216"/>
    <mergeCell ref="L216:M216"/>
    <mergeCell ref="B215:C215"/>
    <mergeCell ref="D215:E215"/>
    <mergeCell ref="F215:G215"/>
    <mergeCell ref="J215:K215"/>
    <mergeCell ref="L225:M225"/>
    <mergeCell ref="B226:C226"/>
    <mergeCell ref="D226:E226"/>
    <mergeCell ref="F226:G226"/>
    <mergeCell ref="J226:K226"/>
    <mergeCell ref="L226:M226"/>
    <mergeCell ref="B225:C225"/>
    <mergeCell ref="D225:E225"/>
    <mergeCell ref="F225:G225"/>
    <mergeCell ref="J225:K225"/>
    <mergeCell ref="L223:M223"/>
    <mergeCell ref="B224:C224"/>
    <mergeCell ref="D224:E224"/>
    <mergeCell ref="F224:G224"/>
    <mergeCell ref="J224:K224"/>
    <mergeCell ref="L224:M224"/>
    <mergeCell ref="B223:C223"/>
    <mergeCell ref="D223:E223"/>
    <mergeCell ref="F223:G223"/>
    <mergeCell ref="J223:K223"/>
    <mergeCell ref="L221:M221"/>
    <mergeCell ref="B222:C222"/>
    <mergeCell ref="D222:E222"/>
    <mergeCell ref="F222:G222"/>
    <mergeCell ref="J222:K222"/>
    <mergeCell ref="L222:M222"/>
    <mergeCell ref="B221:C221"/>
    <mergeCell ref="D221:E221"/>
    <mergeCell ref="F221:G221"/>
    <mergeCell ref="J221:K221"/>
    <mergeCell ref="L231:M231"/>
    <mergeCell ref="B232:C232"/>
    <mergeCell ref="D232:E232"/>
    <mergeCell ref="F232:G232"/>
    <mergeCell ref="J232:K232"/>
    <mergeCell ref="L232:M232"/>
    <mergeCell ref="B231:C231"/>
    <mergeCell ref="D231:E231"/>
    <mergeCell ref="F231:G231"/>
    <mergeCell ref="J231:K231"/>
    <mergeCell ref="L229:M229"/>
    <mergeCell ref="B230:C230"/>
    <mergeCell ref="D230:E230"/>
    <mergeCell ref="F230:G230"/>
    <mergeCell ref="J230:K230"/>
    <mergeCell ref="L230:M230"/>
    <mergeCell ref="B229:C229"/>
    <mergeCell ref="D229:E229"/>
    <mergeCell ref="F229:G229"/>
    <mergeCell ref="J229:K229"/>
    <mergeCell ref="L227:M227"/>
    <mergeCell ref="B228:C228"/>
    <mergeCell ref="D228:E228"/>
    <mergeCell ref="F228:G228"/>
    <mergeCell ref="J228:K228"/>
    <mergeCell ref="L228:M228"/>
    <mergeCell ref="B227:C227"/>
    <mergeCell ref="D227:E227"/>
    <mergeCell ref="F227:G227"/>
    <mergeCell ref="J227:K227"/>
    <mergeCell ref="L237:M237"/>
    <mergeCell ref="B238:C238"/>
    <mergeCell ref="D238:E238"/>
    <mergeCell ref="F238:G238"/>
    <mergeCell ref="J238:K238"/>
    <mergeCell ref="L238:M238"/>
    <mergeCell ref="B237:C237"/>
    <mergeCell ref="D237:E237"/>
    <mergeCell ref="F237:G237"/>
    <mergeCell ref="J237:K237"/>
    <mergeCell ref="L235:M235"/>
    <mergeCell ref="B236:C236"/>
    <mergeCell ref="D236:E236"/>
    <mergeCell ref="F236:G236"/>
    <mergeCell ref="J236:K236"/>
    <mergeCell ref="L236:M236"/>
    <mergeCell ref="B235:C235"/>
    <mergeCell ref="D235:E235"/>
    <mergeCell ref="F235:G235"/>
    <mergeCell ref="J235:K235"/>
    <mergeCell ref="L233:M233"/>
    <mergeCell ref="B234:C234"/>
    <mergeCell ref="D234:E234"/>
    <mergeCell ref="F234:G234"/>
    <mergeCell ref="J234:K234"/>
    <mergeCell ref="L234:M234"/>
    <mergeCell ref="B233:C233"/>
    <mergeCell ref="D233:E233"/>
    <mergeCell ref="F233:G233"/>
    <mergeCell ref="J233:K233"/>
    <mergeCell ref="L243:M243"/>
    <mergeCell ref="B244:C244"/>
    <mergeCell ref="D244:E244"/>
    <mergeCell ref="F244:G244"/>
    <mergeCell ref="J244:K244"/>
    <mergeCell ref="L244:M244"/>
    <mergeCell ref="B243:C243"/>
    <mergeCell ref="D243:E243"/>
    <mergeCell ref="F243:G243"/>
    <mergeCell ref="J243:K243"/>
    <mergeCell ref="L241:M241"/>
    <mergeCell ref="B242:C242"/>
    <mergeCell ref="D242:E242"/>
    <mergeCell ref="F242:G242"/>
    <mergeCell ref="J242:K242"/>
    <mergeCell ref="L242:M242"/>
    <mergeCell ref="B241:C241"/>
    <mergeCell ref="D241:E241"/>
    <mergeCell ref="F241:G241"/>
    <mergeCell ref="J241:K241"/>
    <mergeCell ref="L239:M239"/>
    <mergeCell ref="B240:C240"/>
    <mergeCell ref="D240:E240"/>
    <mergeCell ref="F240:G240"/>
    <mergeCell ref="J240:K240"/>
    <mergeCell ref="L240:M240"/>
    <mergeCell ref="B239:C239"/>
    <mergeCell ref="D239:E239"/>
    <mergeCell ref="F239:G239"/>
    <mergeCell ref="J239:K239"/>
    <mergeCell ref="L249:M249"/>
    <mergeCell ref="B250:C250"/>
    <mergeCell ref="D250:E250"/>
    <mergeCell ref="F250:G250"/>
    <mergeCell ref="J250:K250"/>
    <mergeCell ref="L250:M250"/>
    <mergeCell ref="B249:C249"/>
    <mergeCell ref="D249:E249"/>
    <mergeCell ref="F249:G249"/>
    <mergeCell ref="J249:K249"/>
    <mergeCell ref="L247:M247"/>
    <mergeCell ref="B248:C248"/>
    <mergeCell ref="D248:E248"/>
    <mergeCell ref="F248:G248"/>
    <mergeCell ref="J248:K248"/>
    <mergeCell ref="L248:M248"/>
    <mergeCell ref="B247:C247"/>
    <mergeCell ref="D247:E247"/>
    <mergeCell ref="F247:G247"/>
    <mergeCell ref="J247:K247"/>
    <mergeCell ref="L245:M245"/>
    <mergeCell ref="B246:C246"/>
    <mergeCell ref="D246:E246"/>
    <mergeCell ref="F246:G246"/>
    <mergeCell ref="J246:K246"/>
    <mergeCell ref="L246:M246"/>
    <mergeCell ref="B245:C245"/>
    <mergeCell ref="D245:E245"/>
    <mergeCell ref="F245:G245"/>
    <mergeCell ref="J245:K245"/>
    <mergeCell ref="L255:M255"/>
    <mergeCell ref="B256:C256"/>
    <mergeCell ref="D256:E256"/>
    <mergeCell ref="F256:G256"/>
    <mergeCell ref="J256:K256"/>
    <mergeCell ref="L256:M256"/>
    <mergeCell ref="B255:C255"/>
    <mergeCell ref="D255:E255"/>
    <mergeCell ref="F255:G255"/>
    <mergeCell ref="J255:K255"/>
    <mergeCell ref="L253:M253"/>
    <mergeCell ref="B254:C254"/>
    <mergeCell ref="D254:E254"/>
    <mergeCell ref="F254:G254"/>
    <mergeCell ref="J254:K254"/>
    <mergeCell ref="L254:M254"/>
    <mergeCell ref="B253:C253"/>
    <mergeCell ref="D253:E253"/>
    <mergeCell ref="F253:G253"/>
    <mergeCell ref="J253:K253"/>
    <mergeCell ref="L251:M251"/>
    <mergeCell ref="B252:C252"/>
    <mergeCell ref="D252:E252"/>
    <mergeCell ref="F252:G252"/>
    <mergeCell ref="J252:K252"/>
    <mergeCell ref="L252:M252"/>
    <mergeCell ref="B251:C251"/>
    <mergeCell ref="D251:E251"/>
    <mergeCell ref="F251:G251"/>
    <mergeCell ref="J251:K251"/>
    <mergeCell ref="L261:M261"/>
    <mergeCell ref="B262:C262"/>
    <mergeCell ref="D262:E262"/>
    <mergeCell ref="F262:G262"/>
    <mergeCell ref="J262:K262"/>
    <mergeCell ref="L262:M262"/>
    <mergeCell ref="B261:C261"/>
    <mergeCell ref="D261:E261"/>
    <mergeCell ref="F261:G261"/>
    <mergeCell ref="J261:K261"/>
    <mergeCell ref="L259:M259"/>
    <mergeCell ref="B260:C260"/>
    <mergeCell ref="D260:E260"/>
    <mergeCell ref="F260:G260"/>
    <mergeCell ref="J260:K260"/>
    <mergeCell ref="L260:M260"/>
    <mergeCell ref="B259:C259"/>
    <mergeCell ref="D259:E259"/>
    <mergeCell ref="F259:G259"/>
    <mergeCell ref="J259:K259"/>
    <mergeCell ref="L257:M257"/>
    <mergeCell ref="B258:C258"/>
    <mergeCell ref="D258:E258"/>
    <mergeCell ref="F258:G258"/>
    <mergeCell ref="J258:K258"/>
    <mergeCell ref="L258:M258"/>
    <mergeCell ref="B257:C257"/>
    <mergeCell ref="D257:E257"/>
    <mergeCell ref="F257:G257"/>
    <mergeCell ref="J257:K257"/>
    <mergeCell ref="L267:M267"/>
    <mergeCell ref="B268:C268"/>
    <mergeCell ref="D268:E268"/>
    <mergeCell ref="F268:G268"/>
    <mergeCell ref="J268:K268"/>
    <mergeCell ref="L268:M268"/>
    <mergeCell ref="B267:C267"/>
    <mergeCell ref="D267:E267"/>
    <mergeCell ref="F267:G267"/>
    <mergeCell ref="J267:K267"/>
    <mergeCell ref="L265:M265"/>
    <mergeCell ref="B266:C266"/>
    <mergeCell ref="D266:E266"/>
    <mergeCell ref="F266:G266"/>
    <mergeCell ref="J266:K266"/>
    <mergeCell ref="L266:M266"/>
    <mergeCell ref="B265:C265"/>
    <mergeCell ref="D265:E265"/>
    <mergeCell ref="F265:G265"/>
    <mergeCell ref="J265:K265"/>
    <mergeCell ref="L263:M263"/>
    <mergeCell ref="B264:C264"/>
    <mergeCell ref="D264:E264"/>
    <mergeCell ref="F264:G264"/>
    <mergeCell ref="J264:K264"/>
    <mergeCell ref="L264:M264"/>
    <mergeCell ref="B263:C263"/>
    <mergeCell ref="D263:E263"/>
    <mergeCell ref="F263:G263"/>
    <mergeCell ref="J263:K263"/>
    <mergeCell ref="L273:M273"/>
    <mergeCell ref="B274:C274"/>
    <mergeCell ref="D274:E274"/>
    <mergeCell ref="F274:G274"/>
    <mergeCell ref="J274:K274"/>
    <mergeCell ref="L274:M274"/>
    <mergeCell ref="B273:C273"/>
    <mergeCell ref="D273:E273"/>
    <mergeCell ref="F273:G273"/>
    <mergeCell ref="J273:K273"/>
    <mergeCell ref="L271:M271"/>
    <mergeCell ref="B272:C272"/>
    <mergeCell ref="D272:E272"/>
    <mergeCell ref="F272:G272"/>
    <mergeCell ref="J272:K272"/>
    <mergeCell ref="L272:M272"/>
    <mergeCell ref="B271:C271"/>
    <mergeCell ref="D271:E271"/>
    <mergeCell ref="F271:G271"/>
    <mergeCell ref="J271:K271"/>
    <mergeCell ref="L269:M269"/>
    <mergeCell ref="B270:C270"/>
    <mergeCell ref="D270:E270"/>
    <mergeCell ref="F270:G270"/>
    <mergeCell ref="J270:K270"/>
    <mergeCell ref="L270:M270"/>
    <mergeCell ref="B269:C269"/>
    <mergeCell ref="D269:E269"/>
    <mergeCell ref="F269:G269"/>
    <mergeCell ref="J269:K269"/>
    <mergeCell ref="L279:M279"/>
    <mergeCell ref="B280:C280"/>
    <mergeCell ref="D280:E280"/>
    <mergeCell ref="F280:G280"/>
    <mergeCell ref="J280:K280"/>
    <mergeCell ref="L280:M280"/>
    <mergeCell ref="B279:C279"/>
    <mergeCell ref="D279:E279"/>
    <mergeCell ref="F279:G279"/>
    <mergeCell ref="J279:K279"/>
    <mergeCell ref="L277:M277"/>
    <mergeCell ref="B278:C278"/>
    <mergeCell ref="D278:E278"/>
    <mergeCell ref="F278:G278"/>
    <mergeCell ref="J278:K278"/>
    <mergeCell ref="L278:M278"/>
    <mergeCell ref="B277:C277"/>
    <mergeCell ref="D277:E277"/>
    <mergeCell ref="F277:G277"/>
    <mergeCell ref="J277:K277"/>
    <mergeCell ref="L275:M275"/>
    <mergeCell ref="B276:C276"/>
    <mergeCell ref="D276:E276"/>
    <mergeCell ref="F276:G276"/>
    <mergeCell ref="J276:K276"/>
    <mergeCell ref="L276:M276"/>
    <mergeCell ref="B275:C275"/>
    <mergeCell ref="D275:E275"/>
    <mergeCell ref="F275:G275"/>
    <mergeCell ref="J275:K275"/>
    <mergeCell ref="L285:M285"/>
    <mergeCell ref="B286:C286"/>
    <mergeCell ref="D286:E286"/>
    <mergeCell ref="F286:G286"/>
    <mergeCell ref="J286:K286"/>
    <mergeCell ref="L286:M286"/>
    <mergeCell ref="B285:C285"/>
    <mergeCell ref="D285:E285"/>
    <mergeCell ref="F285:G285"/>
    <mergeCell ref="J285:K285"/>
    <mergeCell ref="L283:M283"/>
    <mergeCell ref="B284:C284"/>
    <mergeCell ref="D284:E284"/>
    <mergeCell ref="F284:G284"/>
    <mergeCell ref="J284:K284"/>
    <mergeCell ref="L284:M284"/>
    <mergeCell ref="B283:C283"/>
    <mergeCell ref="D283:E283"/>
    <mergeCell ref="F283:G283"/>
    <mergeCell ref="J283:K283"/>
    <mergeCell ref="L281:M281"/>
    <mergeCell ref="B282:C282"/>
    <mergeCell ref="D282:E282"/>
    <mergeCell ref="F282:G282"/>
    <mergeCell ref="J282:K282"/>
    <mergeCell ref="L282:M282"/>
    <mergeCell ref="B281:C281"/>
    <mergeCell ref="D281:E281"/>
    <mergeCell ref="F281:G281"/>
    <mergeCell ref="J281:K281"/>
    <mergeCell ref="L291:M291"/>
    <mergeCell ref="B292:C292"/>
    <mergeCell ref="D292:E292"/>
    <mergeCell ref="F292:G292"/>
    <mergeCell ref="J292:K292"/>
    <mergeCell ref="L292:M292"/>
    <mergeCell ref="B291:C291"/>
    <mergeCell ref="D291:E291"/>
    <mergeCell ref="F291:G291"/>
    <mergeCell ref="J291:K291"/>
    <mergeCell ref="L289:M289"/>
    <mergeCell ref="B290:C290"/>
    <mergeCell ref="D290:E290"/>
    <mergeCell ref="F290:G290"/>
    <mergeCell ref="J290:K290"/>
    <mergeCell ref="L290:M290"/>
    <mergeCell ref="B289:C289"/>
    <mergeCell ref="D289:E289"/>
    <mergeCell ref="F289:G289"/>
    <mergeCell ref="J289:K289"/>
    <mergeCell ref="L287:M287"/>
    <mergeCell ref="B288:C288"/>
    <mergeCell ref="D288:E288"/>
    <mergeCell ref="F288:G288"/>
    <mergeCell ref="J288:K288"/>
    <mergeCell ref="L288:M288"/>
    <mergeCell ref="B287:C287"/>
    <mergeCell ref="D287:E287"/>
    <mergeCell ref="F287:G287"/>
    <mergeCell ref="J287:K287"/>
    <mergeCell ref="L297:M297"/>
    <mergeCell ref="B298:C298"/>
    <mergeCell ref="D298:E298"/>
    <mergeCell ref="F298:G298"/>
    <mergeCell ref="J298:K298"/>
    <mergeCell ref="L298:M298"/>
    <mergeCell ref="B297:C297"/>
    <mergeCell ref="D297:E297"/>
    <mergeCell ref="F297:G297"/>
    <mergeCell ref="J297:K297"/>
    <mergeCell ref="L295:M295"/>
    <mergeCell ref="B296:C296"/>
    <mergeCell ref="D296:E296"/>
    <mergeCell ref="F296:G296"/>
    <mergeCell ref="J296:K296"/>
    <mergeCell ref="L296:M296"/>
    <mergeCell ref="B295:C295"/>
    <mergeCell ref="D295:E295"/>
    <mergeCell ref="F295:G295"/>
    <mergeCell ref="J295:K295"/>
    <mergeCell ref="L293:M293"/>
    <mergeCell ref="B294:C294"/>
    <mergeCell ref="D294:E294"/>
    <mergeCell ref="F294:G294"/>
    <mergeCell ref="J294:K294"/>
    <mergeCell ref="L294:M294"/>
    <mergeCell ref="B293:C293"/>
    <mergeCell ref="D293:E293"/>
    <mergeCell ref="F293:G293"/>
    <mergeCell ref="J293:K293"/>
    <mergeCell ref="L303:M303"/>
    <mergeCell ref="B304:C304"/>
    <mergeCell ref="D304:E304"/>
    <mergeCell ref="F304:G304"/>
    <mergeCell ref="J304:K304"/>
    <mergeCell ref="L304:M304"/>
    <mergeCell ref="B303:C303"/>
    <mergeCell ref="D303:E303"/>
    <mergeCell ref="F303:G303"/>
    <mergeCell ref="J303:K303"/>
    <mergeCell ref="L301:M301"/>
    <mergeCell ref="B302:C302"/>
    <mergeCell ref="D302:E302"/>
    <mergeCell ref="F302:G302"/>
    <mergeCell ref="J302:K302"/>
    <mergeCell ref="L302:M302"/>
    <mergeCell ref="B301:C301"/>
    <mergeCell ref="D301:E301"/>
    <mergeCell ref="F301:G301"/>
    <mergeCell ref="J301:K301"/>
    <mergeCell ref="L299:M299"/>
    <mergeCell ref="B300:C300"/>
    <mergeCell ref="D300:E300"/>
    <mergeCell ref="F300:G300"/>
    <mergeCell ref="J300:K300"/>
    <mergeCell ref="L300:M300"/>
    <mergeCell ref="B299:C299"/>
    <mergeCell ref="D299:E299"/>
    <mergeCell ref="F299:G299"/>
    <mergeCell ref="J299:K299"/>
    <mergeCell ref="L309:M309"/>
    <mergeCell ref="B310:C310"/>
    <mergeCell ref="D310:E310"/>
    <mergeCell ref="F310:G310"/>
    <mergeCell ref="J310:K310"/>
    <mergeCell ref="L310:M310"/>
    <mergeCell ref="B309:C309"/>
    <mergeCell ref="D309:E309"/>
    <mergeCell ref="F309:G309"/>
    <mergeCell ref="J309:K309"/>
    <mergeCell ref="L307:M307"/>
    <mergeCell ref="B308:C308"/>
    <mergeCell ref="D308:E308"/>
    <mergeCell ref="F308:G308"/>
    <mergeCell ref="J308:K308"/>
    <mergeCell ref="L308:M308"/>
    <mergeCell ref="B307:C307"/>
    <mergeCell ref="D307:E307"/>
    <mergeCell ref="F307:G307"/>
    <mergeCell ref="J307:K307"/>
    <mergeCell ref="L305:M305"/>
    <mergeCell ref="B306:C306"/>
    <mergeCell ref="D306:E306"/>
    <mergeCell ref="F306:G306"/>
    <mergeCell ref="J306:K306"/>
    <mergeCell ref="L306:M306"/>
    <mergeCell ref="B305:C305"/>
    <mergeCell ref="D305:E305"/>
    <mergeCell ref="F305:G305"/>
    <mergeCell ref="J305:K305"/>
    <mergeCell ref="L315:M315"/>
    <mergeCell ref="B316:C316"/>
    <mergeCell ref="D316:E316"/>
    <mergeCell ref="F316:G316"/>
    <mergeCell ref="J316:K316"/>
    <mergeCell ref="L316:M316"/>
    <mergeCell ref="B315:C315"/>
    <mergeCell ref="D315:E315"/>
    <mergeCell ref="F315:G315"/>
    <mergeCell ref="J315:K315"/>
    <mergeCell ref="L313:M313"/>
    <mergeCell ref="B314:C314"/>
    <mergeCell ref="D314:E314"/>
    <mergeCell ref="F314:G314"/>
    <mergeCell ref="J314:K314"/>
    <mergeCell ref="L314:M314"/>
    <mergeCell ref="B313:C313"/>
    <mergeCell ref="D313:E313"/>
    <mergeCell ref="F313:G313"/>
    <mergeCell ref="J313:K313"/>
    <mergeCell ref="L311:M311"/>
    <mergeCell ref="B312:C312"/>
    <mergeCell ref="D312:E312"/>
    <mergeCell ref="F312:G312"/>
    <mergeCell ref="J312:K312"/>
    <mergeCell ref="L312:M312"/>
    <mergeCell ref="B311:C311"/>
    <mergeCell ref="D311:E311"/>
    <mergeCell ref="F311:G311"/>
    <mergeCell ref="J311:K311"/>
    <mergeCell ref="L321:M321"/>
    <mergeCell ref="B322:C322"/>
    <mergeCell ref="D322:E322"/>
    <mergeCell ref="F322:G322"/>
    <mergeCell ref="J322:K322"/>
    <mergeCell ref="L322:M322"/>
    <mergeCell ref="B321:C321"/>
    <mergeCell ref="D321:E321"/>
    <mergeCell ref="F321:G321"/>
    <mergeCell ref="J321:K321"/>
    <mergeCell ref="L319:M319"/>
    <mergeCell ref="B320:C320"/>
    <mergeCell ref="D320:E320"/>
    <mergeCell ref="F320:G320"/>
    <mergeCell ref="J320:K320"/>
    <mergeCell ref="L320:M320"/>
    <mergeCell ref="B319:C319"/>
    <mergeCell ref="D319:E319"/>
    <mergeCell ref="F319:G319"/>
    <mergeCell ref="J319:K319"/>
    <mergeCell ref="L317:M317"/>
    <mergeCell ref="B318:C318"/>
    <mergeCell ref="D318:E318"/>
    <mergeCell ref="F318:G318"/>
    <mergeCell ref="J318:K318"/>
    <mergeCell ref="L318:M318"/>
    <mergeCell ref="B317:C317"/>
    <mergeCell ref="D317:E317"/>
    <mergeCell ref="F317:G317"/>
    <mergeCell ref="J317:K317"/>
    <mergeCell ref="L327:M327"/>
    <mergeCell ref="B328:C328"/>
    <mergeCell ref="D328:E328"/>
    <mergeCell ref="F328:G328"/>
    <mergeCell ref="J328:K328"/>
    <mergeCell ref="L328:M328"/>
    <mergeCell ref="B327:C327"/>
    <mergeCell ref="D327:E327"/>
    <mergeCell ref="F327:G327"/>
    <mergeCell ref="J327:K327"/>
    <mergeCell ref="L325:M325"/>
    <mergeCell ref="B326:C326"/>
    <mergeCell ref="D326:E326"/>
    <mergeCell ref="F326:G326"/>
    <mergeCell ref="J326:K326"/>
    <mergeCell ref="L326:M326"/>
    <mergeCell ref="B325:C325"/>
    <mergeCell ref="D325:E325"/>
    <mergeCell ref="F325:G325"/>
    <mergeCell ref="J325:K325"/>
    <mergeCell ref="L323:M323"/>
    <mergeCell ref="B324:C324"/>
    <mergeCell ref="D324:E324"/>
    <mergeCell ref="F324:G324"/>
    <mergeCell ref="J324:K324"/>
    <mergeCell ref="L324:M324"/>
    <mergeCell ref="B323:C323"/>
    <mergeCell ref="D323:E323"/>
    <mergeCell ref="F323:G323"/>
    <mergeCell ref="J323:K323"/>
    <mergeCell ref="L333:M333"/>
    <mergeCell ref="B334:C334"/>
    <mergeCell ref="D334:E334"/>
    <mergeCell ref="F334:G334"/>
    <mergeCell ref="J334:K334"/>
    <mergeCell ref="L334:M334"/>
    <mergeCell ref="B333:C333"/>
    <mergeCell ref="D333:E333"/>
    <mergeCell ref="F333:G333"/>
    <mergeCell ref="J333:K333"/>
    <mergeCell ref="L331:M331"/>
    <mergeCell ref="B332:C332"/>
    <mergeCell ref="D332:E332"/>
    <mergeCell ref="F332:G332"/>
    <mergeCell ref="J332:K332"/>
    <mergeCell ref="L332:M332"/>
    <mergeCell ref="B331:C331"/>
    <mergeCell ref="D331:E331"/>
    <mergeCell ref="F331:G331"/>
    <mergeCell ref="J331:K331"/>
    <mergeCell ref="L329:M329"/>
    <mergeCell ref="B330:C330"/>
    <mergeCell ref="D330:E330"/>
    <mergeCell ref="F330:G330"/>
    <mergeCell ref="J330:K330"/>
    <mergeCell ref="L330:M330"/>
    <mergeCell ref="B329:C329"/>
    <mergeCell ref="D329:E329"/>
    <mergeCell ref="F329:G329"/>
    <mergeCell ref="J329:K329"/>
    <mergeCell ref="L339:M339"/>
    <mergeCell ref="B340:C340"/>
    <mergeCell ref="D340:E340"/>
    <mergeCell ref="F340:G340"/>
    <mergeCell ref="J340:K340"/>
    <mergeCell ref="L340:M340"/>
    <mergeCell ref="B339:C339"/>
    <mergeCell ref="D339:E339"/>
    <mergeCell ref="F339:G339"/>
    <mergeCell ref="J339:K339"/>
    <mergeCell ref="L337:M337"/>
    <mergeCell ref="B338:C338"/>
    <mergeCell ref="D338:E338"/>
    <mergeCell ref="F338:G338"/>
    <mergeCell ref="J338:K338"/>
    <mergeCell ref="L338:M338"/>
    <mergeCell ref="B337:C337"/>
    <mergeCell ref="D337:E337"/>
    <mergeCell ref="F337:G337"/>
    <mergeCell ref="J337:K337"/>
    <mergeCell ref="L335:M335"/>
    <mergeCell ref="B336:C336"/>
    <mergeCell ref="D336:E336"/>
    <mergeCell ref="F336:G336"/>
    <mergeCell ref="J336:K336"/>
    <mergeCell ref="L336:M336"/>
    <mergeCell ref="B335:C335"/>
    <mergeCell ref="D335:E335"/>
    <mergeCell ref="F335:G335"/>
    <mergeCell ref="J335:K335"/>
    <mergeCell ref="L345:M345"/>
    <mergeCell ref="B346:C346"/>
    <mergeCell ref="D346:E346"/>
    <mergeCell ref="F346:G346"/>
    <mergeCell ref="J346:K346"/>
    <mergeCell ref="L346:M346"/>
    <mergeCell ref="B345:C345"/>
    <mergeCell ref="D345:E345"/>
    <mergeCell ref="F345:G345"/>
    <mergeCell ref="J345:K345"/>
    <mergeCell ref="L343:M343"/>
    <mergeCell ref="B344:C344"/>
    <mergeCell ref="D344:E344"/>
    <mergeCell ref="F344:G344"/>
    <mergeCell ref="J344:K344"/>
    <mergeCell ref="L344:M344"/>
    <mergeCell ref="B343:C343"/>
    <mergeCell ref="D343:E343"/>
    <mergeCell ref="F343:G343"/>
    <mergeCell ref="J343:K343"/>
    <mergeCell ref="L341:M341"/>
    <mergeCell ref="B342:C342"/>
    <mergeCell ref="D342:E342"/>
    <mergeCell ref="F342:G342"/>
    <mergeCell ref="J342:K342"/>
    <mergeCell ref="L342:M342"/>
    <mergeCell ref="B341:C341"/>
    <mergeCell ref="D341:E341"/>
    <mergeCell ref="F341:G341"/>
    <mergeCell ref="J341:K341"/>
    <mergeCell ref="L351:M351"/>
    <mergeCell ref="B352:C352"/>
    <mergeCell ref="D352:E352"/>
    <mergeCell ref="F352:G352"/>
    <mergeCell ref="J352:K352"/>
    <mergeCell ref="L352:M352"/>
    <mergeCell ref="B351:C351"/>
    <mergeCell ref="D351:E351"/>
    <mergeCell ref="F351:G351"/>
    <mergeCell ref="J351:K351"/>
    <mergeCell ref="L349:M349"/>
    <mergeCell ref="B350:C350"/>
    <mergeCell ref="D350:E350"/>
    <mergeCell ref="F350:G350"/>
    <mergeCell ref="J350:K350"/>
    <mergeCell ref="L350:M350"/>
    <mergeCell ref="B349:C349"/>
    <mergeCell ref="D349:E349"/>
    <mergeCell ref="F349:G349"/>
    <mergeCell ref="J349:K349"/>
    <mergeCell ref="L347:M347"/>
    <mergeCell ref="B348:C348"/>
    <mergeCell ref="D348:E348"/>
    <mergeCell ref="F348:G348"/>
    <mergeCell ref="J348:K348"/>
    <mergeCell ref="L348:M348"/>
    <mergeCell ref="B347:C347"/>
    <mergeCell ref="D347:E347"/>
    <mergeCell ref="F347:G347"/>
    <mergeCell ref="J347:K347"/>
    <mergeCell ref="L357:M357"/>
    <mergeCell ref="B358:C358"/>
    <mergeCell ref="D358:E358"/>
    <mergeCell ref="F358:G358"/>
    <mergeCell ref="J358:K358"/>
    <mergeCell ref="L358:M358"/>
    <mergeCell ref="B357:C357"/>
    <mergeCell ref="D357:E357"/>
    <mergeCell ref="F357:G357"/>
    <mergeCell ref="J357:K357"/>
    <mergeCell ref="L355:M355"/>
    <mergeCell ref="B356:C356"/>
    <mergeCell ref="D356:E356"/>
    <mergeCell ref="F356:G356"/>
    <mergeCell ref="J356:K356"/>
    <mergeCell ref="L356:M356"/>
    <mergeCell ref="B355:C355"/>
    <mergeCell ref="D355:E355"/>
    <mergeCell ref="F355:G355"/>
    <mergeCell ref="J355:K355"/>
    <mergeCell ref="L353:M353"/>
    <mergeCell ref="B354:C354"/>
    <mergeCell ref="D354:E354"/>
    <mergeCell ref="F354:G354"/>
    <mergeCell ref="J354:K354"/>
    <mergeCell ref="L354:M354"/>
    <mergeCell ref="B353:C353"/>
    <mergeCell ref="D353:E353"/>
    <mergeCell ref="F353:G353"/>
    <mergeCell ref="J353:K353"/>
    <mergeCell ref="L363:M363"/>
    <mergeCell ref="B364:C364"/>
    <mergeCell ref="D364:E364"/>
    <mergeCell ref="F364:G364"/>
    <mergeCell ref="J364:K364"/>
    <mergeCell ref="L364:M364"/>
    <mergeCell ref="B363:C363"/>
    <mergeCell ref="D363:E363"/>
    <mergeCell ref="F363:G363"/>
    <mergeCell ref="J363:K363"/>
    <mergeCell ref="L361:M361"/>
    <mergeCell ref="B362:C362"/>
    <mergeCell ref="D362:E362"/>
    <mergeCell ref="F362:G362"/>
    <mergeCell ref="J362:K362"/>
    <mergeCell ref="L362:M362"/>
    <mergeCell ref="B361:C361"/>
    <mergeCell ref="D361:E361"/>
    <mergeCell ref="F361:G361"/>
    <mergeCell ref="J361:K361"/>
    <mergeCell ref="L359:M359"/>
    <mergeCell ref="B360:C360"/>
    <mergeCell ref="D360:E360"/>
    <mergeCell ref="F360:G360"/>
    <mergeCell ref="J360:K360"/>
    <mergeCell ref="L360:M360"/>
    <mergeCell ref="B359:C359"/>
    <mergeCell ref="D359:E359"/>
    <mergeCell ref="F359:G359"/>
    <mergeCell ref="J359:K359"/>
    <mergeCell ref="L369:M369"/>
    <mergeCell ref="B370:C370"/>
    <mergeCell ref="D370:E370"/>
    <mergeCell ref="F370:G370"/>
    <mergeCell ref="J370:K370"/>
    <mergeCell ref="L370:M370"/>
    <mergeCell ref="B369:C369"/>
    <mergeCell ref="D369:E369"/>
    <mergeCell ref="F369:G369"/>
    <mergeCell ref="J369:K369"/>
    <mergeCell ref="L367:M367"/>
    <mergeCell ref="B368:C368"/>
    <mergeCell ref="D368:E368"/>
    <mergeCell ref="F368:G368"/>
    <mergeCell ref="J368:K368"/>
    <mergeCell ref="L368:M368"/>
    <mergeCell ref="B367:C367"/>
    <mergeCell ref="D367:E367"/>
    <mergeCell ref="F367:G367"/>
    <mergeCell ref="J367:K367"/>
    <mergeCell ref="L365:M365"/>
    <mergeCell ref="B366:C366"/>
    <mergeCell ref="D366:E366"/>
    <mergeCell ref="F366:G366"/>
    <mergeCell ref="J366:K366"/>
    <mergeCell ref="L366:M366"/>
    <mergeCell ref="B365:C365"/>
    <mergeCell ref="D365:E365"/>
    <mergeCell ref="F365:G365"/>
    <mergeCell ref="J365:K365"/>
    <mergeCell ref="L375:M375"/>
    <mergeCell ref="B376:C376"/>
    <mergeCell ref="D376:E376"/>
    <mergeCell ref="F376:G376"/>
    <mergeCell ref="J376:K376"/>
    <mergeCell ref="L376:M376"/>
    <mergeCell ref="B375:C375"/>
    <mergeCell ref="D375:E375"/>
    <mergeCell ref="F375:G375"/>
    <mergeCell ref="J375:K375"/>
    <mergeCell ref="L373:M373"/>
    <mergeCell ref="B374:C374"/>
    <mergeCell ref="D374:E374"/>
    <mergeCell ref="F374:G374"/>
    <mergeCell ref="J374:K374"/>
    <mergeCell ref="L374:M374"/>
    <mergeCell ref="B373:C373"/>
    <mergeCell ref="D373:E373"/>
    <mergeCell ref="F373:G373"/>
    <mergeCell ref="J373:K373"/>
    <mergeCell ref="L371:M371"/>
    <mergeCell ref="B372:C372"/>
    <mergeCell ref="D372:E372"/>
    <mergeCell ref="F372:G372"/>
    <mergeCell ref="J372:K372"/>
    <mergeCell ref="L372:M372"/>
    <mergeCell ref="B371:C371"/>
    <mergeCell ref="D371:E371"/>
    <mergeCell ref="F371:G371"/>
    <mergeCell ref="J371:K371"/>
    <mergeCell ref="L381:M381"/>
    <mergeCell ref="B382:C382"/>
    <mergeCell ref="D382:E382"/>
    <mergeCell ref="F382:G382"/>
    <mergeCell ref="J382:K382"/>
    <mergeCell ref="L382:M382"/>
    <mergeCell ref="B381:C381"/>
    <mergeCell ref="D381:E381"/>
    <mergeCell ref="F381:G381"/>
    <mergeCell ref="J381:K381"/>
    <mergeCell ref="L379:M379"/>
    <mergeCell ref="B380:C380"/>
    <mergeCell ref="D380:E380"/>
    <mergeCell ref="F380:G380"/>
    <mergeCell ref="J380:K380"/>
    <mergeCell ref="L380:M380"/>
    <mergeCell ref="B379:C379"/>
    <mergeCell ref="D379:E379"/>
    <mergeCell ref="F379:G379"/>
    <mergeCell ref="J379:K379"/>
    <mergeCell ref="L377:M377"/>
    <mergeCell ref="B378:C378"/>
    <mergeCell ref="D378:E378"/>
    <mergeCell ref="F378:G378"/>
    <mergeCell ref="J378:K378"/>
    <mergeCell ref="L378:M378"/>
    <mergeCell ref="B377:C377"/>
    <mergeCell ref="D377:E377"/>
    <mergeCell ref="F377:G377"/>
    <mergeCell ref="J377:K377"/>
    <mergeCell ref="L387:M387"/>
    <mergeCell ref="B388:C388"/>
    <mergeCell ref="D388:E388"/>
    <mergeCell ref="F388:G388"/>
    <mergeCell ref="J388:K388"/>
    <mergeCell ref="L388:M388"/>
    <mergeCell ref="B387:C387"/>
    <mergeCell ref="D387:E387"/>
    <mergeCell ref="F387:G387"/>
    <mergeCell ref="J387:K387"/>
    <mergeCell ref="L385:M385"/>
    <mergeCell ref="B386:C386"/>
    <mergeCell ref="D386:E386"/>
    <mergeCell ref="F386:G386"/>
    <mergeCell ref="J386:K386"/>
    <mergeCell ref="L386:M386"/>
    <mergeCell ref="B385:C385"/>
    <mergeCell ref="D385:E385"/>
    <mergeCell ref="F385:G385"/>
    <mergeCell ref="J385:K385"/>
    <mergeCell ref="L383:M383"/>
    <mergeCell ref="B384:C384"/>
    <mergeCell ref="D384:E384"/>
    <mergeCell ref="F384:G384"/>
    <mergeCell ref="J384:K384"/>
    <mergeCell ref="L384:M384"/>
    <mergeCell ref="B383:C383"/>
    <mergeCell ref="D383:E383"/>
    <mergeCell ref="F383:G383"/>
    <mergeCell ref="J383:K383"/>
    <mergeCell ref="L393:M393"/>
    <mergeCell ref="B394:C394"/>
    <mergeCell ref="D394:E394"/>
    <mergeCell ref="F394:G394"/>
    <mergeCell ref="J394:K394"/>
    <mergeCell ref="L394:M394"/>
    <mergeCell ref="B393:C393"/>
    <mergeCell ref="D393:E393"/>
    <mergeCell ref="F393:G393"/>
    <mergeCell ref="J393:K393"/>
    <mergeCell ref="L391:M391"/>
    <mergeCell ref="B392:C392"/>
    <mergeCell ref="D392:E392"/>
    <mergeCell ref="F392:G392"/>
    <mergeCell ref="J392:K392"/>
    <mergeCell ref="L392:M392"/>
    <mergeCell ref="B391:C391"/>
    <mergeCell ref="D391:E391"/>
    <mergeCell ref="F391:G391"/>
    <mergeCell ref="J391:K391"/>
    <mergeCell ref="L389:M389"/>
    <mergeCell ref="B390:C390"/>
    <mergeCell ref="D390:E390"/>
    <mergeCell ref="F390:G390"/>
    <mergeCell ref="J390:K390"/>
    <mergeCell ref="L390:M390"/>
    <mergeCell ref="B389:C389"/>
    <mergeCell ref="D389:E389"/>
    <mergeCell ref="F389:G389"/>
    <mergeCell ref="J389:K389"/>
    <mergeCell ref="L399:M399"/>
    <mergeCell ref="B400:C400"/>
    <mergeCell ref="D400:E400"/>
    <mergeCell ref="F400:G400"/>
    <mergeCell ref="J400:K400"/>
    <mergeCell ref="L400:M400"/>
    <mergeCell ref="B399:C399"/>
    <mergeCell ref="D399:E399"/>
    <mergeCell ref="F399:G399"/>
    <mergeCell ref="J399:K399"/>
    <mergeCell ref="L397:M397"/>
    <mergeCell ref="B398:C398"/>
    <mergeCell ref="D398:E398"/>
    <mergeCell ref="F398:G398"/>
    <mergeCell ref="J398:K398"/>
    <mergeCell ref="L398:M398"/>
    <mergeCell ref="B397:C397"/>
    <mergeCell ref="D397:E397"/>
    <mergeCell ref="F397:G397"/>
    <mergeCell ref="J397:K397"/>
    <mergeCell ref="L395:M395"/>
    <mergeCell ref="B396:C396"/>
    <mergeCell ref="D396:E396"/>
    <mergeCell ref="F396:G396"/>
    <mergeCell ref="J396:K396"/>
    <mergeCell ref="L396:M396"/>
    <mergeCell ref="B395:C395"/>
    <mergeCell ref="D395:E395"/>
    <mergeCell ref="F395:G395"/>
    <mergeCell ref="J395:K395"/>
    <mergeCell ref="L405:M405"/>
    <mergeCell ref="B406:C406"/>
    <mergeCell ref="D406:E406"/>
    <mergeCell ref="F406:G406"/>
    <mergeCell ref="J406:K406"/>
    <mergeCell ref="L406:M406"/>
    <mergeCell ref="B405:C405"/>
    <mergeCell ref="D405:E405"/>
    <mergeCell ref="F405:G405"/>
    <mergeCell ref="J405:K405"/>
    <mergeCell ref="L403:M403"/>
    <mergeCell ref="B404:C404"/>
    <mergeCell ref="D404:E404"/>
    <mergeCell ref="F404:G404"/>
    <mergeCell ref="J404:K404"/>
    <mergeCell ref="L404:M404"/>
    <mergeCell ref="B403:C403"/>
    <mergeCell ref="D403:E403"/>
    <mergeCell ref="F403:G403"/>
    <mergeCell ref="J403:K403"/>
    <mergeCell ref="L401:M401"/>
    <mergeCell ref="B402:C402"/>
    <mergeCell ref="D402:E402"/>
    <mergeCell ref="F402:G402"/>
    <mergeCell ref="J402:K402"/>
    <mergeCell ref="L402:M402"/>
    <mergeCell ref="B401:C401"/>
    <mergeCell ref="D401:E401"/>
    <mergeCell ref="F401:G401"/>
    <mergeCell ref="J401:K401"/>
    <mergeCell ref="L411:M411"/>
    <mergeCell ref="B412:C412"/>
    <mergeCell ref="D412:E412"/>
    <mergeCell ref="F412:G412"/>
    <mergeCell ref="J412:K412"/>
    <mergeCell ref="L412:M412"/>
    <mergeCell ref="B411:C411"/>
    <mergeCell ref="D411:E411"/>
    <mergeCell ref="F411:G411"/>
    <mergeCell ref="J411:K411"/>
    <mergeCell ref="L409:M409"/>
    <mergeCell ref="B410:C410"/>
    <mergeCell ref="D410:E410"/>
    <mergeCell ref="F410:G410"/>
    <mergeCell ref="J410:K410"/>
    <mergeCell ref="L410:M410"/>
    <mergeCell ref="B409:C409"/>
    <mergeCell ref="D409:E409"/>
    <mergeCell ref="F409:G409"/>
    <mergeCell ref="J409:K409"/>
    <mergeCell ref="L407:M407"/>
    <mergeCell ref="B408:C408"/>
    <mergeCell ref="D408:E408"/>
    <mergeCell ref="F408:G408"/>
    <mergeCell ref="J408:K408"/>
    <mergeCell ref="L408:M408"/>
    <mergeCell ref="B407:C407"/>
    <mergeCell ref="D407:E407"/>
    <mergeCell ref="F407:G407"/>
    <mergeCell ref="J407:K407"/>
    <mergeCell ref="L417:M417"/>
    <mergeCell ref="B418:C418"/>
    <mergeCell ref="D418:E418"/>
    <mergeCell ref="F418:G418"/>
    <mergeCell ref="J418:K418"/>
    <mergeCell ref="L418:M418"/>
    <mergeCell ref="B417:C417"/>
    <mergeCell ref="D417:E417"/>
    <mergeCell ref="F417:G417"/>
    <mergeCell ref="J417:K417"/>
    <mergeCell ref="L415:M415"/>
    <mergeCell ref="B416:C416"/>
    <mergeCell ref="D416:E416"/>
    <mergeCell ref="F416:G416"/>
    <mergeCell ref="J416:K416"/>
    <mergeCell ref="L416:M416"/>
    <mergeCell ref="B415:C415"/>
    <mergeCell ref="D415:E415"/>
    <mergeCell ref="F415:G415"/>
    <mergeCell ref="J415:K415"/>
    <mergeCell ref="L413:M413"/>
    <mergeCell ref="B414:C414"/>
    <mergeCell ref="D414:E414"/>
    <mergeCell ref="F414:G414"/>
    <mergeCell ref="J414:K414"/>
    <mergeCell ref="L414:M414"/>
    <mergeCell ref="B413:C413"/>
    <mergeCell ref="D413:E413"/>
    <mergeCell ref="F413:G413"/>
    <mergeCell ref="J413:K413"/>
    <mergeCell ref="L423:M423"/>
    <mergeCell ref="B424:C424"/>
    <mergeCell ref="D424:E424"/>
    <mergeCell ref="F424:G424"/>
    <mergeCell ref="J424:K424"/>
    <mergeCell ref="L424:M424"/>
    <mergeCell ref="B423:C423"/>
    <mergeCell ref="D423:E423"/>
    <mergeCell ref="F423:G423"/>
    <mergeCell ref="J423:K423"/>
    <mergeCell ref="L421:M421"/>
    <mergeCell ref="B422:C422"/>
    <mergeCell ref="D422:E422"/>
    <mergeCell ref="F422:G422"/>
    <mergeCell ref="J422:K422"/>
    <mergeCell ref="L422:M422"/>
    <mergeCell ref="B421:C421"/>
    <mergeCell ref="D421:E421"/>
    <mergeCell ref="F421:G421"/>
    <mergeCell ref="J421:K421"/>
    <mergeCell ref="L419:M419"/>
    <mergeCell ref="B420:C420"/>
    <mergeCell ref="D420:E420"/>
    <mergeCell ref="F420:G420"/>
    <mergeCell ref="J420:K420"/>
    <mergeCell ref="L420:M420"/>
    <mergeCell ref="B419:C419"/>
    <mergeCell ref="D419:E419"/>
    <mergeCell ref="F419:G419"/>
    <mergeCell ref="J419:K419"/>
    <mergeCell ref="L429:M429"/>
    <mergeCell ref="B430:C430"/>
    <mergeCell ref="D430:E430"/>
    <mergeCell ref="F430:G430"/>
    <mergeCell ref="J430:K430"/>
    <mergeCell ref="L430:M430"/>
    <mergeCell ref="B429:C429"/>
    <mergeCell ref="D429:E429"/>
    <mergeCell ref="F429:G429"/>
    <mergeCell ref="J429:K429"/>
    <mergeCell ref="L427:M427"/>
    <mergeCell ref="B428:C428"/>
    <mergeCell ref="D428:E428"/>
    <mergeCell ref="F428:G428"/>
    <mergeCell ref="J428:K428"/>
    <mergeCell ref="L428:M428"/>
    <mergeCell ref="B427:C427"/>
    <mergeCell ref="D427:E427"/>
    <mergeCell ref="F427:G427"/>
    <mergeCell ref="J427:K427"/>
    <mergeCell ref="L425:M425"/>
    <mergeCell ref="B426:C426"/>
    <mergeCell ref="D426:E426"/>
    <mergeCell ref="F426:G426"/>
    <mergeCell ref="J426:K426"/>
    <mergeCell ref="L426:M426"/>
    <mergeCell ref="B425:C425"/>
    <mergeCell ref="D425:E425"/>
    <mergeCell ref="F425:G425"/>
    <mergeCell ref="J425:K425"/>
    <mergeCell ref="L435:M435"/>
    <mergeCell ref="B436:C436"/>
    <mergeCell ref="D436:E436"/>
    <mergeCell ref="F436:G436"/>
    <mergeCell ref="J436:K436"/>
    <mergeCell ref="L436:M436"/>
    <mergeCell ref="B435:C435"/>
    <mergeCell ref="D435:E435"/>
    <mergeCell ref="F435:G435"/>
    <mergeCell ref="J435:K435"/>
    <mergeCell ref="L433:M433"/>
    <mergeCell ref="B434:C434"/>
    <mergeCell ref="D434:E434"/>
    <mergeCell ref="F434:G434"/>
    <mergeCell ref="J434:K434"/>
    <mergeCell ref="L434:M434"/>
    <mergeCell ref="B433:C433"/>
    <mergeCell ref="D433:E433"/>
    <mergeCell ref="F433:G433"/>
    <mergeCell ref="J433:K433"/>
    <mergeCell ref="L431:M431"/>
    <mergeCell ref="B432:C432"/>
    <mergeCell ref="D432:E432"/>
    <mergeCell ref="F432:G432"/>
    <mergeCell ref="J432:K432"/>
    <mergeCell ref="L432:M432"/>
    <mergeCell ref="B431:C431"/>
    <mergeCell ref="D431:E431"/>
    <mergeCell ref="F431:G431"/>
    <mergeCell ref="J431:K431"/>
    <mergeCell ref="L441:M441"/>
    <mergeCell ref="B442:C442"/>
    <mergeCell ref="D442:E442"/>
    <mergeCell ref="F442:G442"/>
    <mergeCell ref="J442:K442"/>
    <mergeCell ref="L442:M442"/>
    <mergeCell ref="B441:C441"/>
    <mergeCell ref="D441:E441"/>
    <mergeCell ref="F441:G441"/>
    <mergeCell ref="J441:K441"/>
    <mergeCell ref="L439:M439"/>
    <mergeCell ref="B440:C440"/>
    <mergeCell ref="D440:E440"/>
    <mergeCell ref="F440:G440"/>
    <mergeCell ref="J440:K440"/>
    <mergeCell ref="L440:M440"/>
    <mergeCell ref="B439:C439"/>
    <mergeCell ref="D439:E439"/>
    <mergeCell ref="F439:G439"/>
    <mergeCell ref="J439:K439"/>
    <mergeCell ref="L437:M437"/>
    <mergeCell ref="B438:C438"/>
    <mergeCell ref="D438:E438"/>
    <mergeCell ref="F438:G438"/>
    <mergeCell ref="J438:K438"/>
    <mergeCell ref="L438:M438"/>
    <mergeCell ref="B437:C437"/>
    <mergeCell ref="D437:E437"/>
    <mergeCell ref="F437:G437"/>
    <mergeCell ref="J437:K437"/>
    <mergeCell ref="L447:M447"/>
    <mergeCell ref="B448:C448"/>
    <mergeCell ref="D448:E448"/>
    <mergeCell ref="F448:G448"/>
    <mergeCell ref="J448:K448"/>
    <mergeCell ref="L448:M448"/>
    <mergeCell ref="B447:C447"/>
    <mergeCell ref="D447:E447"/>
    <mergeCell ref="F447:G447"/>
    <mergeCell ref="J447:K447"/>
    <mergeCell ref="L445:M445"/>
    <mergeCell ref="B446:C446"/>
    <mergeCell ref="D446:E446"/>
    <mergeCell ref="F446:G446"/>
    <mergeCell ref="J446:K446"/>
    <mergeCell ref="L446:M446"/>
    <mergeCell ref="B445:C445"/>
    <mergeCell ref="D445:E445"/>
    <mergeCell ref="F445:G445"/>
    <mergeCell ref="J445:K445"/>
    <mergeCell ref="L443:M443"/>
    <mergeCell ref="B444:C444"/>
    <mergeCell ref="D444:E444"/>
    <mergeCell ref="F444:G444"/>
    <mergeCell ref="J444:K444"/>
    <mergeCell ref="L444:M444"/>
    <mergeCell ref="B443:C443"/>
    <mergeCell ref="D443:E443"/>
    <mergeCell ref="F443:G443"/>
    <mergeCell ref="J443:K443"/>
    <mergeCell ref="L453:M453"/>
    <mergeCell ref="B454:C454"/>
    <mergeCell ref="D454:E454"/>
    <mergeCell ref="F454:G454"/>
    <mergeCell ref="J454:K454"/>
    <mergeCell ref="L454:M454"/>
    <mergeCell ref="B453:C453"/>
    <mergeCell ref="D453:E453"/>
    <mergeCell ref="F453:G453"/>
    <mergeCell ref="J453:K453"/>
    <mergeCell ref="L451:M451"/>
    <mergeCell ref="B452:C452"/>
    <mergeCell ref="D452:E452"/>
    <mergeCell ref="F452:G452"/>
    <mergeCell ref="J452:K452"/>
    <mergeCell ref="L452:M452"/>
    <mergeCell ref="B451:C451"/>
    <mergeCell ref="D451:E451"/>
    <mergeCell ref="F451:G451"/>
    <mergeCell ref="J451:K451"/>
    <mergeCell ref="L449:M449"/>
    <mergeCell ref="B450:C450"/>
    <mergeCell ref="D450:E450"/>
    <mergeCell ref="F450:G450"/>
    <mergeCell ref="J450:K450"/>
    <mergeCell ref="L450:M450"/>
    <mergeCell ref="B449:C449"/>
    <mergeCell ref="D449:E449"/>
    <mergeCell ref="F449:G449"/>
    <mergeCell ref="J449:K449"/>
    <mergeCell ref="L459:M459"/>
    <mergeCell ref="B460:C460"/>
    <mergeCell ref="D460:E460"/>
    <mergeCell ref="F460:G460"/>
    <mergeCell ref="J460:K460"/>
    <mergeCell ref="L460:M460"/>
    <mergeCell ref="B459:C459"/>
    <mergeCell ref="D459:E459"/>
    <mergeCell ref="F459:G459"/>
    <mergeCell ref="J459:K459"/>
    <mergeCell ref="L457:M457"/>
    <mergeCell ref="B458:C458"/>
    <mergeCell ref="D458:E458"/>
    <mergeCell ref="F458:G458"/>
    <mergeCell ref="J458:K458"/>
    <mergeCell ref="L458:M458"/>
    <mergeCell ref="B457:C457"/>
    <mergeCell ref="D457:E457"/>
    <mergeCell ref="F457:G457"/>
    <mergeCell ref="J457:K457"/>
    <mergeCell ref="L455:M455"/>
    <mergeCell ref="B456:C456"/>
    <mergeCell ref="D456:E456"/>
    <mergeCell ref="F456:G456"/>
    <mergeCell ref="J456:K456"/>
    <mergeCell ref="L456:M456"/>
    <mergeCell ref="B455:C455"/>
    <mergeCell ref="D455:E455"/>
    <mergeCell ref="F455:G455"/>
    <mergeCell ref="J455:K455"/>
    <mergeCell ref="L465:M465"/>
    <mergeCell ref="B466:C466"/>
    <mergeCell ref="D466:E466"/>
    <mergeCell ref="F466:G466"/>
    <mergeCell ref="J466:K466"/>
    <mergeCell ref="L466:M466"/>
    <mergeCell ref="B465:C465"/>
    <mergeCell ref="D465:E465"/>
    <mergeCell ref="F465:G465"/>
    <mergeCell ref="J465:K465"/>
    <mergeCell ref="L463:M463"/>
    <mergeCell ref="B464:C464"/>
    <mergeCell ref="D464:E464"/>
    <mergeCell ref="F464:G464"/>
    <mergeCell ref="J464:K464"/>
    <mergeCell ref="L464:M464"/>
    <mergeCell ref="B463:C463"/>
    <mergeCell ref="D463:E463"/>
    <mergeCell ref="F463:G463"/>
    <mergeCell ref="J463:K463"/>
    <mergeCell ref="L461:M461"/>
    <mergeCell ref="B462:C462"/>
    <mergeCell ref="D462:E462"/>
    <mergeCell ref="F462:G462"/>
    <mergeCell ref="J462:K462"/>
    <mergeCell ref="L462:M462"/>
    <mergeCell ref="B461:C461"/>
    <mergeCell ref="D461:E461"/>
    <mergeCell ref="F461:G461"/>
    <mergeCell ref="J461:K461"/>
    <mergeCell ref="L471:M471"/>
    <mergeCell ref="B472:C472"/>
    <mergeCell ref="D472:E472"/>
    <mergeCell ref="F472:G472"/>
    <mergeCell ref="J472:K472"/>
    <mergeCell ref="L472:M472"/>
    <mergeCell ref="B471:C471"/>
    <mergeCell ref="D471:E471"/>
    <mergeCell ref="F471:G471"/>
    <mergeCell ref="J471:K471"/>
    <mergeCell ref="L469:M469"/>
    <mergeCell ref="B470:C470"/>
    <mergeCell ref="D470:E470"/>
    <mergeCell ref="F470:G470"/>
    <mergeCell ref="J470:K470"/>
    <mergeCell ref="L470:M470"/>
    <mergeCell ref="B469:C469"/>
    <mergeCell ref="D469:E469"/>
    <mergeCell ref="F469:G469"/>
    <mergeCell ref="J469:K469"/>
    <mergeCell ref="L467:M467"/>
    <mergeCell ref="B468:C468"/>
    <mergeCell ref="D468:E468"/>
    <mergeCell ref="F468:G468"/>
    <mergeCell ref="J468:K468"/>
    <mergeCell ref="L468:M468"/>
    <mergeCell ref="B467:C467"/>
    <mergeCell ref="D467:E467"/>
    <mergeCell ref="F467:G467"/>
    <mergeCell ref="J467:K467"/>
    <mergeCell ref="L477:M477"/>
    <mergeCell ref="B478:C478"/>
    <mergeCell ref="D478:E478"/>
    <mergeCell ref="F478:G478"/>
    <mergeCell ref="J478:K478"/>
    <mergeCell ref="L478:M478"/>
    <mergeCell ref="B477:C477"/>
    <mergeCell ref="D477:E477"/>
    <mergeCell ref="F477:G477"/>
    <mergeCell ref="J477:K477"/>
    <mergeCell ref="L475:M475"/>
    <mergeCell ref="B476:C476"/>
    <mergeCell ref="D476:E476"/>
    <mergeCell ref="F476:G476"/>
    <mergeCell ref="J476:K476"/>
    <mergeCell ref="L476:M476"/>
    <mergeCell ref="B475:C475"/>
    <mergeCell ref="D475:E475"/>
    <mergeCell ref="F475:G475"/>
    <mergeCell ref="J475:K475"/>
    <mergeCell ref="L473:M473"/>
    <mergeCell ref="B474:C474"/>
    <mergeCell ref="D474:E474"/>
    <mergeCell ref="F474:G474"/>
    <mergeCell ref="J474:K474"/>
    <mergeCell ref="L474:M474"/>
    <mergeCell ref="B473:C473"/>
    <mergeCell ref="D473:E473"/>
    <mergeCell ref="F473:G473"/>
    <mergeCell ref="J473:K473"/>
    <mergeCell ref="L483:M483"/>
    <mergeCell ref="B484:C484"/>
    <mergeCell ref="D484:E484"/>
    <mergeCell ref="F484:G484"/>
    <mergeCell ref="J484:K484"/>
    <mergeCell ref="L484:M484"/>
    <mergeCell ref="B483:C483"/>
    <mergeCell ref="D483:E483"/>
    <mergeCell ref="F483:G483"/>
    <mergeCell ref="J483:K483"/>
    <mergeCell ref="L481:M481"/>
    <mergeCell ref="B482:C482"/>
    <mergeCell ref="D482:E482"/>
    <mergeCell ref="F482:G482"/>
    <mergeCell ref="J482:K482"/>
    <mergeCell ref="L482:M482"/>
    <mergeCell ref="B481:C481"/>
    <mergeCell ref="D481:E481"/>
    <mergeCell ref="F481:G481"/>
    <mergeCell ref="J481:K481"/>
    <mergeCell ref="L479:M479"/>
    <mergeCell ref="B480:C480"/>
    <mergeCell ref="D480:E480"/>
    <mergeCell ref="F480:G480"/>
    <mergeCell ref="J480:K480"/>
    <mergeCell ref="L480:M480"/>
    <mergeCell ref="B479:C479"/>
    <mergeCell ref="D479:E479"/>
    <mergeCell ref="F479:G479"/>
    <mergeCell ref="J479:K479"/>
    <mergeCell ref="L489:M489"/>
    <mergeCell ref="B490:C490"/>
    <mergeCell ref="D490:E490"/>
    <mergeCell ref="F490:G490"/>
    <mergeCell ref="J490:K490"/>
    <mergeCell ref="L490:M490"/>
    <mergeCell ref="B489:C489"/>
    <mergeCell ref="D489:E489"/>
    <mergeCell ref="F489:G489"/>
    <mergeCell ref="J489:K489"/>
    <mergeCell ref="L487:M487"/>
    <mergeCell ref="B488:C488"/>
    <mergeCell ref="D488:E488"/>
    <mergeCell ref="F488:G488"/>
    <mergeCell ref="J488:K488"/>
    <mergeCell ref="L488:M488"/>
    <mergeCell ref="B487:C487"/>
    <mergeCell ref="D487:E487"/>
    <mergeCell ref="F487:G487"/>
    <mergeCell ref="J487:K487"/>
    <mergeCell ref="L485:M485"/>
    <mergeCell ref="B486:C486"/>
    <mergeCell ref="D486:E486"/>
    <mergeCell ref="F486:G486"/>
    <mergeCell ref="J486:K486"/>
    <mergeCell ref="L486:M486"/>
    <mergeCell ref="B485:C485"/>
    <mergeCell ref="D485:E485"/>
    <mergeCell ref="F485:G485"/>
    <mergeCell ref="J485:K485"/>
    <mergeCell ref="L495:M495"/>
    <mergeCell ref="B496:C496"/>
    <mergeCell ref="D496:E496"/>
    <mergeCell ref="F496:G496"/>
    <mergeCell ref="J496:K496"/>
    <mergeCell ref="L496:M496"/>
    <mergeCell ref="B495:C495"/>
    <mergeCell ref="D495:E495"/>
    <mergeCell ref="F495:G495"/>
    <mergeCell ref="J495:K495"/>
    <mergeCell ref="L493:M493"/>
    <mergeCell ref="B494:C494"/>
    <mergeCell ref="D494:E494"/>
    <mergeCell ref="F494:G494"/>
    <mergeCell ref="J494:K494"/>
    <mergeCell ref="L494:M494"/>
    <mergeCell ref="B493:C493"/>
    <mergeCell ref="D493:E493"/>
    <mergeCell ref="F493:G493"/>
    <mergeCell ref="J493:K493"/>
    <mergeCell ref="L491:M491"/>
    <mergeCell ref="B492:C492"/>
    <mergeCell ref="D492:E492"/>
    <mergeCell ref="F492:G492"/>
    <mergeCell ref="J492:K492"/>
    <mergeCell ref="L492:M492"/>
    <mergeCell ref="B491:C491"/>
    <mergeCell ref="D491:E491"/>
    <mergeCell ref="F491:G491"/>
    <mergeCell ref="J491:K491"/>
    <mergeCell ref="L501:M501"/>
    <mergeCell ref="B502:C502"/>
    <mergeCell ref="D502:E502"/>
    <mergeCell ref="F502:G502"/>
    <mergeCell ref="J502:K502"/>
    <mergeCell ref="L502:M502"/>
    <mergeCell ref="B501:C501"/>
    <mergeCell ref="D501:E501"/>
    <mergeCell ref="F501:G501"/>
    <mergeCell ref="J501:K501"/>
    <mergeCell ref="L499:M499"/>
    <mergeCell ref="B500:C500"/>
    <mergeCell ref="D500:E500"/>
    <mergeCell ref="F500:G500"/>
    <mergeCell ref="J500:K500"/>
    <mergeCell ref="L500:M500"/>
    <mergeCell ref="B499:C499"/>
    <mergeCell ref="D499:E499"/>
    <mergeCell ref="F499:G499"/>
    <mergeCell ref="J499:K499"/>
    <mergeCell ref="L497:M497"/>
    <mergeCell ref="B498:C498"/>
    <mergeCell ref="D498:E498"/>
    <mergeCell ref="F498:G498"/>
    <mergeCell ref="J498:K498"/>
    <mergeCell ref="L498:M498"/>
    <mergeCell ref="B497:C497"/>
    <mergeCell ref="D497:E497"/>
    <mergeCell ref="F497:G497"/>
    <mergeCell ref="J497:K497"/>
    <mergeCell ref="L507:M507"/>
    <mergeCell ref="B508:C508"/>
    <mergeCell ref="D508:E508"/>
    <mergeCell ref="F508:G508"/>
    <mergeCell ref="J508:K508"/>
    <mergeCell ref="L508:M508"/>
    <mergeCell ref="B507:C507"/>
    <mergeCell ref="D507:E507"/>
    <mergeCell ref="F507:G507"/>
    <mergeCell ref="J507:K507"/>
    <mergeCell ref="L505:M505"/>
    <mergeCell ref="B506:C506"/>
    <mergeCell ref="D506:E506"/>
    <mergeCell ref="F506:G506"/>
    <mergeCell ref="J506:K506"/>
    <mergeCell ref="L506:M506"/>
    <mergeCell ref="B505:C505"/>
    <mergeCell ref="D505:E505"/>
    <mergeCell ref="F505:G505"/>
    <mergeCell ref="J505:K505"/>
    <mergeCell ref="L503:M503"/>
    <mergeCell ref="B504:C504"/>
    <mergeCell ref="D504:E504"/>
    <mergeCell ref="F504:G504"/>
    <mergeCell ref="J504:K504"/>
    <mergeCell ref="L504:M504"/>
    <mergeCell ref="B503:C503"/>
    <mergeCell ref="D503:E503"/>
    <mergeCell ref="F503:G503"/>
    <mergeCell ref="J503:K503"/>
    <mergeCell ref="L513:M513"/>
    <mergeCell ref="B514:C514"/>
    <mergeCell ref="D514:E514"/>
    <mergeCell ref="F514:G514"/>
    <mergeCell ref="J514:K514"/>
    <mergeCell ref="L514:M514"/>
    <mergeCell ref="B513:C513"/>
    <mergeCell ref="D513:E513"/>
    <mergeCell ref="F513:G513"/>
    <mergeCell ref="J513:K513"/>
    <mergeCell ref="L511:M511"/>
    <mergeCell ref="B512:C512"/>
    <mergeCell ref="D512:E512"/>
    <mergeCell ref="F512:G512"/>
    <mergeCell ref="J512:K512"/>
    <mergeCell ref="L512:M512"/>
    <mergeCell ref="B511:C511"/>
    <mergeCell ref="D511:E511"/>
    <mergeCell ref="F511:G511"/>
    <mergeCell ref="J511:K511"/>
    <mergeCell ref="L509:M509"/>
    <mergeCell ref="B510:C510"/>
    <mergeCell ref="D510:E510"/>
    <mergeCell ref="F510:G510"/>
    <mergeCell ref="J510:K510"/>
    <mergeCell ref="L510:M510"/>
    <mergeCell ref="B509:C509"/>
    <mergeCell ref="D509:E509"/>
    <mergeCell ref="F509:G509"/>
    <mergeCell ref="J509:K509"/>
    <mergeCell ref="L519:M519"/>
    <mergeCell ref="B520:C520"/>
    <mergeCell ref="D520:E520"/>
    <mergeCell ref="F520:G520"/>
    <mergeCell ref="J520:K520"/>
    <mergeCell ref="L520:M520"/>
    <mergeCell ref="B519:C519"/>
    <mergeCell ref="D519:E519"/>
    <mergeCell ref="F519:G519"/>
    <mergeCell ref="J519:K519"/>
    <mergeCell ref="L517:M517"/>
    <mergeCell ref="B518:C518"/>
    <mergeCell ref="D518:E518"/>
    <mergeCell ref="F518:G518"/>
    <mergeCell ref="J518:K518"/>
    <mergeCell ref="L518:M518"/>
    <mergeCell ref="B517:C517"/>
    <mergeCell ref="D517:E517"/>
    <mergeCell ref="F517:G517"/>
    <mergeCell ref="J517:K517"/>
    <mergeCell ref="L515:M515"/>
    <mergeCell ref="B516:C516"/>
    <mergeCell ref="D516:E516"/>
    <mergeCell ref="F516:G516"/>
    <mergeCell ref="J516:K516"/>
    <mergeCell ref="L516:M516"/>
    <mergeCell ref="B515:C515"/>
    <mergeCell ref="D515:E515"/>
    <mergeCell ref="F515:G515"/>
    <mergeCell ref="J515:K515"/>
    <mergeCell ref="L525:M525"/>
    <mergeCell ref="B526:C526"/>
    <mergeCell ref="D526:E526"/>
    <mergeCell ref="F526:G526"/>
    <mergeCell ref="J526:K526"/>
    <mergeCell ref="L526:M526"/>
    <mergeCell ref="B525:C525"/>
    <mergeCell ref="D525:E525"/>
    <mergeCell ref="F525:G525"/>
    <mergeCell ref="J525:K525"/>
    <mergeCell ref="L523:M523"/>
    <mergeCell ref="B524:C524"/>
    <mergeCell ref="D524:E524"/>
    <mergeCell ref="F524:G524"/>
    <mergeCell ref="J524:K524"/>
    <mergeCell ref="L524:M524"/>
    <mergeCell ref="B523:C523"/>
    <mergeCell ref="D523:E523"/>
    <mergeCell ref="F523:G523"/>
    <mergeCell ref="J523:K523"/>
    <mergeCell ref="L521:M521"/>
    <mergeCell ref="B522:C522"/>
    <mergeCell ref="D522:E522"/>
    <mergeCell ref="F522:G522"/>
    <mergeCell ref="J522:K522"/>
    <mergeCell ref="L522:M522"/>
    <mergeCell ref="B521:C521"/>
    <mergeCell ref="D521:E521"/>
    <mergeCell ref="F521:G521"/>
    <mergeCell ref="J521:K521"/>
    <mergeCell ref="L531:M531"/>
    <mergeCell ref="B532:C532"/>
    <mergeCell ref="D532:E532"/>
    <mergeCell ref="F532:G532"/>
    <mergeCell ref="J532:K532"/>
    <mergeCell ref="L532:M532"/>
    <mergeCell ref="B531:C531"/>
    <mergeCell ref="D531:E531"/>
    <mergeCell ref="F531:G531"/>
    <mergeCell ref="J531:K531"/>
    <mergeCell ref="L529:M529"/>
    <mergeCell ref="B530:C530"/>
    <mergeCell ref="D530:E530"/>
    <mergeCell ref="F530:G530"/>
    <mergeCell ref="J530:K530"/>
    <mergeCell ref="L530:M530"/>
    <mergeCell ref="B529:C529"/>
    <mergeCell ref="D529:E529"/>
    <mergeCell ref="F529:G529"/>
    <mergeCell ref="J529:K529"/>
    <mergeCell ref="L527:M527"/>
    <mergeCell ref="B528:C528"/>
    <mergeCell ref="D528:E528"/>
    <mergeCell ref="F528:G528"/>
    <mergeCell ref="J528:K528"/>
    <mergeCell ref="L528:M528"/>
    <mergeCell ref="B527:C527"/>
    <mergeCell ref="D527:E527"/>
    <mergeCell ref="F527:G527"/>
    <mergeCell ref="J527:K527"/>
    <mergeCell ref="L537:M537"/>
    <mergeCell ref="B538:C538"/>
    <mergeCell ref="D538:E538"/>
    <mergeCell ref="F538:G538"/>
    <mergeCell ref="J538:K538"/>
    <mergeCell ref="L538:M538"/>
    <mergeCell ref="B537:C537"/>
    <mergeCell ref="D537:E537"/>
    <mergeCell ref="F537:G537"/>
    <mergeCell ref="J537:K537"/>
    <mergeCell ref="L535:M535"/>
    <mergeCell ref="B536:C536"/>
    <mergeCell ref="D536:E536"/>
    <mergeCell ref="F536:G536"/>
    <mergeCell ref="J536:K536"/>
    <mergeCell ref="L536:M536"/>
    <mergeCell ref="B535:C535"/>
    <mergeCell ref="D535:E535"/>
    <mergeCell ref="F535:G535"/>
    <mergeCell ref="J535:K535"/>
    <mergeCell ref="L533:M533"/>
    <mergeCell ref="B534:C534"/>
    <mergeCell ref="D534:E534"/>
    <mergeCell ref="F534:G534"/>
    <mergeCell ref="J534:K534"/>
    <mergeCell ref="L534:M534"/>
    <mergeCell ref="B533:C533"/>
    <mergeCell ref="D533:E533"/>
    <mergeCell ref="F533:G533"/>
    <mergeCell ref="J533:K533"/>
    <mergeCell ref="L543:M543"/>
    <mergeCell ref="B544:C544"/>
    <mergeCell ref="D544:E544"/>
    <mergeCell ref="F544:G544"/>
    <mergeCell ref="J544:K544"/>
    <mergeCell ref="L544:M544"/>
    <mergeCell ref="B543:C543"/>
    <mergeCell ref="D543:E543"/>
    <mergeCell ref="F543:G543"/>
    <mergeCell ref="J543:K543"/>
    <mergeCell ref="L541:M541"/>
    <mergeCell ref="B542:C542"/>
    <mergeCell ref="D542:E542"/>
    <mergeCell ref="F542:G542"/>
    <mergeCell ref="J542:K542"/>
    <mergeCell ref="L542:M542"/>
    <mergeCell ref="B541:C541"/>
    <mergeCell ref="D541:E541"/>
    <mergeCell ref="F541:G541"/>
    <mergeCell ref="J541:K541"/>
    <mergeCell ref="L539:M539"/>
    <mergeCell ref="B540:C540"/>
    <mergeCell ref="D540:E540"/>
    <mergeCell ref="F540:G540"/>
    <mergeCell ref="J540:K540"/>
    <mergeCell ref="L540:M540"/>
    <mergeCell ref="B539:C539"/>
    <mergeCell ref="D539:E539"/>
    <mergeCell ref="F539:G539"/>
    <mergeCell ref="J539:K539"/>
    <mergeCell ref="L549:M549"/>
    <mergeCell ref="B550:C550"/>
    <mergeCell ref="D550:E550"/>
    <mergeCell ref="F550:G550"/>
    <mergeCell ref="J550:K550"/>
    <mergeCell ref="L550:M550"/>
    <mergeCell ref="B549:C549"/>
    <mergeCell ref="D549:E549"/>
    <mergeCell ref="F549:G549"/>
    <mergeCell ref="J549:K549"/>
    <mergeCell ref="L547:M547"/>
    <mergeCell ref="B548:C548"/>
    <mergeCell ref="D548:E548"/>
    <mergeCell ref="F548:G548"/>
    <mergeCell ref="J548:K548"/>
    <mergeCell ref="L548:M548"/>
    <mergeCell ref="B547:C547"/>
    <mergeCell ref="D547:E547"/>
    <mergeCell ref="F547:G547"/>
    <mergeCell ref="J547:K547"/>
    <mergeCell ref="L545:M545"/>
    <mergeCell ref="B546:C546"/>
    <mergeCell ref="D546:E546"/>
    <mergeCell ref="F546:G546"/>
    <mergeCell ref="J546:K546"/>
    <mergeCell ref="L546:M546"/>
    <mergeCell ref="B545:C545"/>
    <mergeCell ref="D545:E545"/>
    <mergeCell ref="F545:G545"/>
    <mergeCell ref="J545:K545"/>
    <mergeCell ref="L555:M555"/>
    <mergeCell ref="B556:C556"/>
    <mergeCell ref="D556:E556"/>
    <mergeCell ref="F556:G556"/>
    <mergeCell ref="J556:K556"/>
    <mergeCell ref="L556:M556"/>
    <mergeCell ref="B555:C555"/>
    <mergeCell ref="D555:E555"/>
    <mergeCell ref="F555:G555"/>
    <mergeCell ref="J555:K555"/>
    <mergeCell ref="L553:M553"/>
    <mergeCell ref="B554:C554"/>
    <mergeCell ref="D554:E554"/>
    <mergeCell ref="F554:G554"/>
    <mergeCell ref="J554:K554"/>
    <mergeCell ref="L554:M554"/>
    <mergeCell ref="B553:C553"/>
    <mergeCell ref="D553:E553"/>
    <mergeCell ref="F553:G553"/>
    <mergeCell ref="J553:K553"/>
    <mergeCell ref="L551:M551"/>
    <mergeCell ref="B552:C552"/>
    <mergeCell ref="D552:E552"/>
    <mergeCell ref="F552:G552"/>
    <mergeCell ref="J552:K552"/>
    <mergeCell ref="L552:M552"/>
    <mergeCell ref="B551:C551"/>
    <mergeCell ref="D551:E551"/>
    <mergeCell ref="F551:G551"/>
    <mergeCell ref="J551:K551"/>
    <mergeCell ref="L561:M561"/>
    <mergeCell ref="B562:C562"/>
    <mergeCell ref="D562:E562"/>
    <mergeCell ref="F562:G562"/>
    <mergeCell ref="J562:K562"/>
    <mergeCell ref="L562:M562"/>
    <mergeCell ref="B561:C561"/>
    <mergeCell ref="D561:E561"/>
    <mergeCell ref="F561:G561"/>
    <mergeCell ref="J561:K561"/>
    <mergeCell ref="L559:M559"/>
    <mergeCell ref="B560:C560"/>
    <mergeCell ref="D560:E560"/>
    <mergeCell ref="F560:G560"/>
    <mergeCell ref="J560:K560"/>
    <mergeCell ref="L560:M560"/>
    <mergeCell ref="B559:C559"/>
    <mergeCell ref="D559:E559"/>
    <mergeCell ref="F559:G559"/>
    <mergeCell ref="J559:K559"/>
    <mergeCell ref="L557:M557"/>
    <mergeCell ref="B558:C558"/>
    <mergeCell ref="D558:E558"/>
    <mergeCell ref="F558:G558"/>
    <mergeCell ref="J558:K558"/>
    <mergeCell ref="L558:M558"/>
    <mergeCell ref="B557:C557"/>
    <mergeCell ref="D557:E557"/>
    <mergeCell ref="F557:G557"/>
    <mergeCell ref="J557:K557"/>
    <mergeCell ref="L567:M567"/>
    <mergeCell ref="B568:C568"/>
    <mergeCell ref="D568:E568"/>
    <mergeCell ref="F568:G568"/>
    <mergeCell ref="J568:K568"/>
    <mergeCell ref="L568:M568"/>
    <mergeCell ref="B567:C567"/>
    <mergeCell ref="D567:E567"/>
    <mergeCell ref="F567:G567"/>
    <mergeCell ref="J567:K567"/>
    <mergeCell ref="L565:M565"/>
    <mergeCell ref="B566:C566"/>
    <mergeCell ref="D566:E566"/>
    <mergeCell ref="F566:G566"/>
    <mergeCell ref="J566:K566"/>
    <mergeCell ref="L566:M566"/>
    <mergeCell ref="B565:C565"/>
    <mergeCell ref="D565:E565"/>
    <mergeCell ref="F565:G565"/>
    <mergeCell ref="J565:K565"/>
    <mergeCell ref="L563:M563"/>
    <mergeCell ref="B564:C564"/>
    <mergeCell ref="D564:E564"/>
    <mergeCell ref="F564:G564"/>
    <mergeCell ref="J564:K564"/>
    <mergeCell ref="L564:M564"/>
    <mergeCell ref="B563:C563"/>
    <mergeCell ref="D563:E563"/>
    <mergeCell ref="F563:G563"/>
    <mergeCell ref="J563:K563"/>
    <mergeCell ref="L573:M573"/>
    <mergeCell ref="B574:C574"/>
    <mergeCell ref="D574:E574"/>
    <mergeCell ref="F574:G574"/>
    <mergeCell ref="J574:K574"/>
    <mergeCell ref="L574:M574"/>
    <mergeCell ref="B573:C573"/>
    <mergeCell ref="D573:E573"/>
    <mergeCell ref="F573:G573"/>
    <mergeCell ref="J573:K573"/>
    <mergeCell ref="L571:M571"/>
    <mergeCell ref="B572:C572"/>
    <mergeCell ref="D572:E572"/>
    <mergeCell ref="F572:G572"/>
    <mergeCell ref="J572:K572"/>
    <mergeCell ref="L572:M572"/>
    <mergeCell ref="B571:C571"/>
    <mergeCell ref="D571:E571"/>
    <mergeCell ref="F571:G571"/>
    <mergeCell ref="J571:K571"/>
    <mergeCell ref="L569:M569"/>
    <mergeCell ref="B570:C570"/>
    <mergeCell ref="D570:E570"/>
    <mergeCell ref="F570:G570"/>
    <mergeCell ref="J570:K570"/>
    <mergeCell ref="L570:M570"/>
    <mergeCell ref="B569:C569"/>
    <mergeCell ref="D569:E569"/>
    <mergeCell ref="F569:G569"/>
    <mergeCell ref="J569:K569"/>
    <mergeCell ref="L579:M579"/>
    <mergeCell ref="B580:C580"/>
    <mergeCell ref="D580:E580"/>
    <mergeCell ref="F580:G580"/>
    <mergeCell ref="J580:K580"/>
    <mergeCell ref="L580:M580"/>
    <mergeCell ref="B579:C579"/>
    <mergeCell ref="D579:E579"/>
    <mergeCell ref="F579:G579"/>
    <mergeCell ref="J579:K579"/>
    <mergeCell ref="L577:M577"/>
    <mergeCell ref="B578:C578"/>
    <mergeCell ref="D578:E578"/>
    <mergeCell ref="F578:G578"/>
    <mergeCell ref="J578:K578"/>
    <mergeCell ref="L578:M578"/>
    <mergeCell ref="B577:C577"/>
    <mergeCell ref="D577:E577"/>
    <mergeCell ref="F577:G577"/>
    <mergeCell ref="J577:K577"/>
    <mergeCell ref="L575:M575"/>
    <mergeCell ref="B576:C576"/>
    <mergeCell ref="D576:E576"/>
    <mergeCell ref="F576:G576"/>
    <mergeCell ref="J576:K576"/>
    <mergeCell ref="L576:M576"/>
    <mergeCell ref="B575:C575"/>
    <mergeCell ref="D575:E575"/>
    <mergeCell ref="F575:G575"/>
    <mergeCell ref="J575:K575"/>
    <mergeCell ref="L585:M585"/>
    <mergeCell ref="B586:C586"/>
    <mergeCell ref="D586:E586"/>
    <mergeCell ref="F586:G586"/>
    <mergeCell ref="J586:K586"/>
    <mergeCell ref="L586:M586"/>
    <mergeCell ref="B585:C585"/>
    <mergeCell ref="D585:E585"/>
    <mergeCell ref="F585:G585"/>
    <mergeCell ref="J585:K585"/>
    <mergeCell ref="L583:M583"/>
    <mergeCell ref="B584:C584"/>
    <mergeCell ref="D584:E584"/>
    <mergeCell ref="F584:G584"/>
    <mergeCell ref="J584:K584"/>
    <mergeCell ref="L584:M584"/>
    <mergeCell ref="B583:C583"/>
    <mergeCell ref="D583:E583"/>
    <mergeCell ref="F583:G583"/>
    <mergeCell ref="J583:K583"/>
    <mergeCell ref="L581:M581"/>
    <mergeCell ref="B582:C582"/>
    <mergeCell ref="D582:E582"/>
    <mergeCell ref="F582:G582"/>
    <mergeCell ref="J582:K582"/>
    <mergeCell ref="L582:M582"/>
    <mergeCell ref="B581:C581"/>
    <mergeCell ref="D581:E581"/>
    <mergeCell ref="F581:G581"/>
    <mergeCell ref="J581:K581"/>
    <mergeCell ref="L591:M591"/>
    <mergeCell ref="B592:C592"/>
    <mergeCell ref="D592:E592"/>
    <mergeCell ref="F592:G592"/>
    <mergeCell ref="J592:K592"/>
    <mergeCell ref="L592:M592"/>
    <mergeCell ref="B591:C591"/>
    <mergeCell ref="D591:E591"/>
    <mergeCell ref="F591:G591"/>
    <mergeCell ref="J591:K591"/>
    <mergeCell ref="L589:M589"/>
    <mergeCell ref="B590:C590"/>
    <mergeCell ref="D590:E590"/>
    <mergeCell ref="F590:G590"/>
    <mergeCell ref="J590:K590"/>
    <mergeCell ref="L590:M590"/>
    <mergeCell ref="B589:C589"/>
    <mergeCell ref="D589:E589"/>
    <mergeCell ref="F589:G589"/>
    <mergeCell ref="J589:K589"/>
    <mergeCell ref="L587:M587"/>
    <mergeCell ref="B588:C588"/>
    <mergeCell ref="D588:E588"/>
    <mergeCell ref="F588:G588"/>
    <mergeCell ref="J588:K588"/>
    <mergeCell ref="L588:M588"/>
    <mergeCell ref="B587:C587"/>
    <mergeCell ref="D587:E587"/>
    <mergeCell ref="F587:G587"/>
    <mergeCell ref="J587:K587"/>
    <mergeCell ref="L597:M597"/>
    <mergeCell ref="B598:C598"/>
    <mergeCell ref="D598:E598"/>
    <mergeCell ref="F598:G598"/>
    <mergeCell ref="J598:K598"/>
    <mergeCell ref="L598:M598"/>
    <mergeCell ref="B597:C597"/>
    <mergeCell ref="D597:E597"/>
    <mergeCell ref="F597:G597"/>
    <mergeCell ref="J597:K597"/>
    <mergeCell ref="L595:M595"/>
    <mergeCell ref="B596:C596"/>
    <mergeCell ref="D596:E596"/>
    <mergeCell ref="F596:G596"/>
    <mergeCell ref="J596:K596"/>
    <mergeCell ref="L596:M596"/>
    <mergeCell ref="B595:C595"/>
    <mergeCell ref="D595:E595"/>
    <mergeCell ref="F595:G595"/>
    <mergeCell ref="J595:K595"/>
    <mergeCell ref="L593:M593"/>
    <mergeCell ref="B594:C594"/>
    <mergeCell ref="D594:E594"/>
    <mergeCell ref="F594:G594"/>
    <mergeCell ref="J594:K594"/>
    <mergeCell ref="L594:M594"/>
    <mergeCell ref="B593:C593"/>
    <mergeCell ref="D593:E593"/>
    <mergeCell ref="F593:G593"/>
    <mergeCell ref="J593:K593"/>
    <mergeCell ref="L603:M603"/>
    <mergeCell ref="B604:C604"/>
    <mergeCell ref="D604:E604"/>
    <mergeCell ref="F604:G604"/>
    <mergeCell ref="J604:K604"/>
    <mergeCell ref="L604:M604"/>
    <mergeCell ref="B603:C603"/>
    <mergeCell ref="D603:E603"/>
    <mergeCell ref="F603:G603"/>
    <mergeCell ref="J603:K603"/>
    <mergeCell ref="L601:M601"/>
    <mergeCell ref="B602:C602"/>
    <mergeCell ref="D602:E602"/>
    <mergeCell ref="F602:G602"/>
    <mergeCell ref="J602:K602"/>
    <mergeCell ref="L602:M602"/>
    <mergeCell ref="B601:C601"/>
    <mergeCell ref="D601:E601"/>
    <mergeCell ref="F601:G601"/>
    <mergeCell ref="J601:K601"/>
    <mergeCell ref="L599:M599"/>
    <mergeCell ref="B600:C600"/>
    <mergeCell ref="D600:E600"/>
    <mergeCell ref="F600:G600"/>
    <mergeCell ref="J600:K600"/>
    <mergeCell ref="L600:M600"/>
    <mergeCell ref="B599:C599"/>
    <mergeCell ref="D599:E599"/>
    <mergeCell ref="F599:G599"/>
    <mergeCell ref="J599:K599"/>
    <mergeCell ref="L609:M609"/>
    <mergeCell ref="B610:C610"/>
    <mergeCell ref="D610:E610"/>
    <mergeCell ref="F610:G610"/>
    <mergeCell ref="J610:K610"/>
    <mergeCell ref="L610:M610"/>
    <mergeCell ref="B609:C609"/>
    <mergeCell ref="D609:E609"/>
    <mergeCell ref="F609:G609"/>
    <mergeCell ref="J609:K609"/>
    <mergeCell ref="L607:M607"/>
    <mergeCell ref="B608:C608"/>
    <mergeCell ref="D608:E608"/>
    <mergeCell ref="F608:G608"/>
    <mergeCell ref="J608:K608"/>
    <mergeCell ref="L608:M608"/>
    <mergeCell ref="B607:C607"/>
    <mergeCell ref="D607:E607"/>
    <mergeCell ref="F607:G607"/>
    <mergeCell ref="J607:K607"/>
    <mergeCell ref="L605:M605"/>
    <mergeCell ref="B606:C606"/>
    <mergeCell ref="D606:E606"/>
    <mergeCell ref="F606:G606"/>
    <mergeCell ref="J606:K606"/>
    <mergeCell ref="L606:M606"/>
    <mergeCell ref="B605:C605"/>
    <mergeCell ref="D605:E605"/>
    <mergeCell ref="F605:G605"/>
    <mergeCell ref="J605:K605"/>
    <mergeCell ref="L615:M615"/>
    <mergeCell ref="B616:C616"/>
    <mergeCell ref="D616:E616"/>
    <mergeCell ref="F616:G616"/>
    <mergeCell ref="J616:K616"/>
    <mergeCell ref="L616:M616"/>
    <mergeCell ref="B615:C615"/>
    <mergeCell ref="D615:E615"/>
    <mergeCell ref="F615:G615"/>
    <mergeCell ref="J615:K615"/>
    <mergeCell ref="L613:M613"/>
    <mergeCell ref="B614:C614"/>
    <mergeCell ref="D614:E614"/>
    <mergeCell ref="F614:G614"/>
    <mergeCell ref="J614:K614"/>
    <mergeCell ref="L614:M614"/>
    <mergeCell ref="B613:C613"/>
    <mergeCell ref="D613:E613"/>
    <mergeCell ref="F613:G613"/>
    <mergeCell ref="J613:K613"/>
    <mergeCell ref="L611:M611"/>
    <mergeCell ref="B612:C612"/>
    <mergeCell ref="D612:E612"/>
    <mergeCell ref="F612:G612"/>
    <mergeCell ref="J612:K612"/>
    <mergeCell ref="L612:M612"/>
    <mergeCell ref="B611:C611"/>
    <mergeCell ref="D611:E611"/>
    <mergeCell ref="F611:G611"/>
    <mergeCell ref="J611:K611"/>
    <mergeCell ref="L621:M621"/>
    <mergeCell ref="B622:C622"/>
    <mergeCell ref="D622:E622"/>
    <mergeCell ref="F622:G622"/>
    <mergeCell ref="J622:K622"/>
    <mergeCell ref="L622:M622"/>
    <mergeCell ref="B621:C621"/>
    <mergeCell ref="D621:E621"/>
    <mergeCell ref="F621:G621"/>
    <mergeCell ref="J621:K621"/>
    <mergeCell ref="L619:M619"/>
    <mergeCell ref="B620:C620"/>
    <mergeCell ref="D620:E620"/>
    <mergeCell ref="F620:G620"/>
    <mergeCell ref="J620:K620"/>
    <mergeCell ref="L620:M620"/>
    <mergeCell ref="B619:C619"/>
    <mergeCell ref="D619:E619"/>
    <mergeCell ref="F619:G619"/>
    <mergeCell ref="J619:K619"/>
    <mergeCell ref="L617:M617"/>
    <mergeCell ref="B618:C618"/>
    <mergeCell ref="D618:E618"/>
    <mergeCell ref="F618:G618"/>
    <mergeCell ref="J618:K618"/>
    <mergeCell ref="L618:M618"/>
    <mergeCell ref="B617:C617"/>
    <mergeCell ref="D617:E617"/>
    <mergeCell ref="F617:G617"/>
    <mergeCell ref="J617:K617"/>
    <mergeCell ref="L627:M627"/>
    <mergeCell ref="B628:C628"/>
    <mergeCell ref="D628:E628"/>
    <mergeCell ref="F628:G628"/>
    <mergeCell ref="J628:K628"/>
    <mergeCell ref="L628:M628"/>
    <mergeCell ref="B627:C627"/>
    <mergeCell ref="D627:E627"/>
    <mergeCell ref="F627:G627"/>
    <mergeCell ref="J627:K627"/>
    <mergeCell ref="L625:M625"/>
    <mergeCell ref="B626:C626"/>
    <mergeCell ref="D626:E626"/>
    <mergeCell ref="F626:G626"/>
    <mergeCell ref="J626:K626"/>
    <mergeCell ref="L626:M626"/>
    <mergeCell ref="B625:C625"/>
    <mergeCell ref="D625:E625"/>
    <mergeCell ref="F625:G625"/>
    <mergeCell ref="J625:K625"/>
    <mergeCell ref="L623:M623"/>
    <mergeCell ref="B624:C624"/>
    <mergeCell ref="D624:E624"/>
    <mergeCell ref="F624:G624"/>
    <mergeCell ref="J624:K624"/>
    <mergeCell ref="L624:M624"/>
    <mergeCell ref="B623:C623"/>
    <mergeCell ref="D623:E623"/>
    <mergeCell ref="F623:G623"/>
    <mergeCell ref="J623:K623"/>
    <mergeCell ref="L633:M633"/>
    <mergeCell ref="B634:C634"/>
    <mergeCell ref="D634:E634"/>
    <mergeCell ref="F634:G634"/>
    <mergeCell ref="J634:K634"/>
    <mergeCell ref="L634:M634"/>
    <mergeCell ref="B633:C633"/>
    <mergeCell ref="D633:E633"/>
    <mergeCell ref="F633:G633"/>
    <mergeCell ref="J633:K633"/>
    <mergeCell ref="L631:M631"/>
    <mergeCell ref="B632:C632"/>
    <mergeCell ref="D632:E632"/>
    <mergeCell ref="F632:G632"/>
    <mergeCell ref="J632:K632"/>
    <mergeCell ref="L632:M632"/>
    <mergeCell ref="B631:C631"/>
    <mergeCell ref="D631:E631"/>
    <mergeCell ref="F631:G631"/>
    <mergeCell ref="J631:K631"/>
    <mergeCell ref="L629:M629"/>
    <mergeCell ref="B630:C630"/>
    <mergeCell ref="D630:E630"/>
    <mergeCell ref="F630:G630"/>
    <mergeCell ref="J630:K630"/>
    <mergeCell ref="L630:M630"/>
    <mergeCell ref="B629:C629"/>
    <mergeCell ref="D629:E629"/>
    <mergeCell ref="F629:G629"/>
    <mergeCell ref="J629:K629"/>
    <mergeCell ref="L639:M639"/>
    <mergeCell ref="B640:C640"/>
    <mergeCell ref="D640:E640"/>
    <mergeCell ref="F640:G640"/>
    <mergeCell ref="J640:K640"/>
    <mergeCell ref="L640:M640"/>
    <mergeCell ref="B639:C639"/>
    <mergeCell ref="D639:E639"/>
    <mergeCell ref="F639:G639"/>
    <mergeCell ref="J639:K639"/>
    <mergeCell ref="L637:M637"/>
    <mergeCell ref="B638:C638"/>
    <mergeCell ref="D638:E638"/>
    <mergeCell ref="F638:G638"/>
    <mergeCell ref="J638:K638"/>
    <mergeCell ref="L638:M638"/>
    <mergeCell ref="B637:C637"/>
    <mergeCell ref="D637:E637"/>
    <mergeCell ref="F637:G637"/>
    <mergeCell ref="J637:K637"/>
    <mergeCell ref="L635:M635"/>
    <mergeCell ref="B636:C636"/>
    <mergeCell ref="D636:E636"/>
    <mergeCell ref="F636:G636"/>
    <mergeCell ref="J636:K636"/>
    <mergeCell ref="L636:M636"/>
    <mergeCell ref="B635:C635"/>
    <mergeCell ref="D635:E635"/>
    <mergeCell ref="F635:G635"/>
    <mergeCell ref="J635:K635"/>
    <mergeCell ref="L645:M645"/>
    <mergeCell ref="B646:C646"/>
    <mergeCell ref="D646:E646"/>
    <mergeCell ref="F646:G646"/>
    <mergeCell ref="J646:K646"/>
    <mergeCell ref="L646:M646"/>
    <mergeCell ref="B645:C645"/>
    <mergeCell ref="D645:E645"/>
    <mergeCell ref="F645:G645"/>
    <mergeCell ref="J645:K645"/>
    <mergeCell ref="L643:M643"/>
    <mergeCell ref="B644:C644"/>
    <mergeCell ref="D644:E644"/>
    <mergeCell ref="F644:G644"/>
    <mergeCell ref="J644:K644"/>
    <mergeCell ref="L644:M644"/>
    <mergeCell ref="B643:C643"/>
    <mergeCell ref="D643:E643"/>
    <mergeCell ref="F643:G643"/>
    <mergeCell ref="J643:K643"/>
    <mergeCell ref="L641:M641"/>
    <mergeCell ref="B642:C642"/>
    <mergeCell ref="D642:E642"/>
    <mergeCell ref="F642:G642"/>
    <mergeCell ref="J642:K642"/>
    <mergeCell ref="L642:M642"/>
    <mergeCell ref="B641:C641"/>
    <mergeCell ref="D641:E641"/>
    <mergeCell ref="F641:G641"/>
    <mergeCell ref="J641:K641"/>
    <mergeCell ref="L651:M651"/>
    <mergeCell ref="B652:C652"/>
    <mergeCell ref="D652:E652"/>
    <mergeCell ref="F652:G652"/>
    <mergeCell ref="J652:K652"/>
    <mergeCell ref="L652:M652"/>
    <mergeCell ref="B651:C651"/>
    <mergeCell ref="D651:E651"/>
    <mergeCell ref="F651:G651"/>
    <mergeCell ref="J651:K651"/>
    <mergeCell ref="L649:M649"/>
    <mergeCell ref="B650:C650"/>
    <mergeCell ref="D650:E650"/>
    <mergeCell ref="F650:G650"/>
    <mergeCell ref="J650:K650"/>
    <mergeCell ref="L650:M650"/>
    <mergeCell ref="B649:C649"/>
    <mergeCell ref="D649:E649"/>
    <mergeCell ref="F649:G649"/>
    <mergeCell ref="J649:K649"/>
    <mergeCell ref="L647:M647"/>
    <mergeCell ref="B648:C648"/>
    <mergeCell ref="D648:E648"/>
    <mergeCell ref="F648:G648"/>
    <mergeCell ref="J648:K648"/>
    <mergeCell ref="L648:M648"/>
    <mergeCell ref="B647:C647"/>
    <mergeCell ref="D647:E647"/>
    <mergeCell ref="F647:G647"/>
    <mergeCell ref="J647:K647"/>
    <mergeCell ref="L657:M657"/>
    <mergeCell ref="B658:C658"/>
    <mergeCell ref="D658:E658"/>
    <mergeCell ref="F658:G658"/>
    <mergeCell ref="J658:K658"/>
    <mergeCell ref="L658:M658"/>
    <mergeCell ref="B657:C657"/>
    <mergeCell ref="D657:E657"/>
    <mergeCell ref="F657:G657"/>
    <mergeCell ref="J657:K657"/>
    <mergeCell ref="L655:M655"/>
    <mergeCell ref="B656:C656"/>
    <mergeCell ref="D656:E656"/>
    <mergeCell ref="F656:G656"/>
    <mergeCell ref="J656:K656"/>
    <mergeCell ref="L656:M656"/>
    <mergeCell ref="B655:C655"/>
    <mergeCell ref="D655:E655"/>
    <mergeCell ref="F655:G655"/>
    <mergeCell ref="J655:K655"/>
    <mergeCell ref="L653:M653"/>
    <mergeCell ref="B654:C654"/>
    <mergeCell ref="D654:E654"/>
    <mergeCell ref="F654:G654"/>
    <mergeCell ref="J654:K654"/>
    <mergeCell ref="L654:M654"/>
    <mergeCell ref="B653:C653"/>
    <mergeCell ref="D653:E653"/>
    <mergeCell ref="F653:G653"/>
    <mergeCell ref="J653:K653"/>
    <mergeCell ref="L663:M663"/>
    <mergeCell ref="B664:C664"/>
    <mergeCell ref="D664:E664"/>
    <mergeCell ref="F664:G664"/>
    <mergeCell ref="J664:K664"/>
    <mergeCell ref="L664:M664"/>
    <mergeCell ref="B663:C663"/>
    <mergeCell ref="D663:E663"/>
    <mergeCell ref="F663:G663"/>
    <mergeCell ref="J663:K663"/>
    <mergeCell ref="L661:M661"/>
    <mergeCell ref="B662:C662"/>
    <mergeCell ref="D662:E662"/>
    <mergeCell ref="F662:G662"/>
    <mergeCell ref="J662:K662"/>
    <mergeCell ref="L662:M662"/>
    <mergeCell ref="B661:C661"/>
    <mergeCell ref="D661:E661"/>
    <mergeCell ref="F661:G661"/>
    <mergeCell ref="J661:K661"/>
    <mergeCell ref="L659:M659"/>
    <mergeCell ref="B660:C660"/>
    <mergeCell ref="D660:E660"/>
    <mergeCell ref="F660:G660"/>
    <mergeCell ref="J660:K660"/>
    <mergeCell ref="L660:M660"/>
    <mergeCell ref="B659:C659"/>
    <mergeCell ref="D659:E659"/>
    <mergeCell ref="F659:G659"/>
    <mergeCell ref="J659:K659"/>
    <mergeCell ref="L669:M669"/>
    <mergeCell ref="B670:C670"/>
    <mergeCell ref="D670:E670"/>
    <mergeCell ref="F670:G670"/>
    <mergeCell ref="J670:K670"/>
    <mergeCell ref="L670:M670"/>
    <mergeCell ref="B669:C669"/>
    <mergeCell ref="D669:E669"/>
    <mergeCell ref="F669:G669"/>
    <mergeCell ref="J669:K669"/>
    <mergeCell ref="L667:M667"/>
    <mergeCell ref="B668:C668"/>
    <mergeCell ref="D668:E668"/>
    <mergeCell ref="F668:G668"/>
    <mergeCell ref="J668:K668"/>
    <mergeCell ref="L668:M668"/>
    <mergeCell ref="B667:C667"/>
    <mergeCell ref="D667:E667"/>
    <mergeCell ref="F667:G667"/>
    <mergeCell ref="J667:K667"/>
    <mergeCell ref="L665:M665"/>
    <mergeCell ref="B666:C666"/>
    <mergeCell ref="D666:E666"/>
    <mergeCell ref="F666:G666"/>
    <mergeCell ref="J666:K666"/>
    <mergeCell ref="L666:M666"/>
    <mergeCell ref="B665:C665"/>
    <mergeCell ref="D665:E665"/>
    <mergeCell ref="F665:G665"/>
    <mergeCell ref="J665:K665"/>
    <mergeCell ref="L675:M675"/>
    <mergeCell ref="B676:C676"/>
    <mergeCell ref="D676:E676"/>
    <mergeCell ref="F676:G676"/>
    <mergeCell ref="J676:K676"/>
    <mergeCell ref="L676:M676"/>
    <mergeCell ref="B675:C675"/>
    <mergeCell ref="D675:E675"/>
    <mergeCell ref="F675:G675"/>
    <mergeCell ref="J675:K675"/>
    <mergeCell ref="L673:M673"/>
    <mergeCell ref="B674:C674"/>
    <mergeCell ref="D674:E674"/>
    <mergeCell ref="F674:G674"/>
    <mergeCell ref="J674:K674"/>
    <mergeCell ref="L674:M674"/>
    <mergeCell ref="B673:C673"/>
    <mergeCell ref="D673:E673"/>
    <mergeCell ref="F673:G673"/>
    <mergeCell ref="J673:K673"/>
    <mergeCell ref="L671:M671"/>
    <mergeCell ref="B672:C672"/>
    <mergeCell ref="D672:E672"/>
    <mergeCell ref="F672:G672"/>
    <mergeCell ref="J672:K672"/>
    <mergeCell ref="L672:M672"/>
    <mergeCell ref="B671:C671"/>
    <mergeCell ref="D671:E671"/>
    <mergeCell ref="F671:G671"/>
    <mergeCell ref="J671:K671"/>
    <mergeCell ref="L681:M681"/>
    <mergeCell ref="B682:C682"/>
    <mergeCell ref="D682:E682"/>
    <mergeCell ref="F682:G682"/>
    <mergeCell ref="J682:K682"/>
    <mergeCell ref="L682:M682"/>
    <mergeCell ref="B681:C681"/>
    <mergeCell ref="D681:E681"/>
    <mergeCell ref="F681:G681"/>
    <mergeCell ref="J681:K681"/>
    <mergeCell ref="L679:M679"/>
    <mergeCell ref="B680:C680"/>
    <mergeCell ref="D680:E680"/>
    <mergeCell ref="F680:G680"/>
    <mergeCell ref="J680:K680"/>
    <mergeCell ref="L680:M680"/>
    <mergeCell ref="B679:C679"/>
    <mergeCell ref="D679:E679"/>
    <mergeCell ref="F679:G679"/>
    <mergeCell ref="J679:K679"/>
    <mergeCell ref="L677:M677"/>
    <mergeCell ref="B678:C678"/>
    <mergeCell ref="D678:E678"/>
    <mergeCell ref="F678:G678"/>
    <mergeCell ref="J678:K678"/>
    <mergeCell ref="L678:M678"/>
    <mergeCell ref="B677:C677"/>
    <mergeCell ref="D677:E677"/>
    <mergeCell ref="F677:G677"/>
    <mergeCell ref="J677:K677"/>
    <mergeCell ref="L687:M687"/>
    <mergeCell ref="B688:C688"/>
    <mergeCell ref="D688:E688"/>
    <mergeCell ref="F688:G688"/>
    <mergeCell ref="J688:K688"/>
    <mergeCell ref="L688:M688"/>
    <mergeCell ref="B687:C687"/>
    <mergeCell ref="D687:E687"/>
    <mergeCell ref="F687:G687"/>
    <mergeCell ref="J687:K687"/>
    <mergeCell ref="L685:M685"/>
    <mergeCell ref="B686:C686"/>
    <mergeCell ref="D686:E686"/>
    <mergeCell ref="F686:G686"/>
    <mergeCell ref="J686:K686"/>
    <mergeCell ref="L686:M686"/>
    <mergeCell ref="B685:C685"/>
    <mergeCell ref="D685:E685"/>
    <mergeCell ref="F685:G685"/>
    <mergeCell ref="J685:K685"/>
    <mergeCell ref="L683:M683"/>
    <mergeCell ref="B684:C684"/>
    <mergeCell ref="D684:E684"/>
    <mergeCell ref="F684:G684"/>
    <mergeCell ref="J684:K684"/>
    <mergeCell ref="L684:M684"/>
    <mergeCell ref="B683:C683"/>
    <mergeCell ref="D683:E683"/>
    <mergeCell ref="F683:G683"/>
    <mergeCell ref="J683:K683"/>
    <mergeCell ref="L693:M693"/>
    <mergeCell ref="B694:C694"/>
    <mergeCell ref="D694:E694"/>
    <mergeCell ref="F694:G694"/>
    <mergeCell ref="J694:K694"/>
    <mergeCell ref="L694:M694"/>
    <mergeCell ref="B693:C693"/>
    <mergeCell ref="D693:E693"/>
    <mergeCell ref="F693:G693"/>
    <mergeCell ref="J693:K693"/>
    <mergeCell ref="L691:M691"/>
    <mergeCell ref="B692:C692"/>
    <mergeCell ref="D692:E692"/>
    <mergeCell ref="F692:G692"/>
    <mergeCell ref="J692:K692"/>
    <mergeCell ref="L692:M692"/>
    <mergeCell ref="B691:C691"/>
    <mergeCell ref="D691:E691"/>
    <mergeCell ref="F691:G691"/>
    <mergeCell ref="J691:K691"/>
    <mergeCell ref="L689:M689"/>
    <mergeCell ref="B690:C690"/>
    <mergeCell ref="D690:E690"/>
    <mergeCell ref="F690:G690"/>
    <mergeCell ref="J690:K690"/>
    <mergeCell ref="L690:M690"/>
    <mergeCell ref="B689:C689"/>
    <mergeCell ref="D689:E689"/>
    <mergeCell ref="F689:G689"/>
    <mergeCell ref="J689:K689"/>
    <mergeCell ref="L699:M699"/>
    <mergeCell ref="B700:C700"/>
    <mergeCell ref="D700:E700"/>
    <mergeCell ref="F700:G700"/>
    <mergeCell ref="J700:K700"/>
    <mergeCell ref="L700:M700"/>
    <mergeCell ref="B699:C699"/>
    <mergeCell ref="D699:E699"/>
    <mergeCell ref="F699:G699"/>
    <mergeCell ref="J699:K699"/>
    <mergeCell ref="L697:M697"/>
    <mergeCell ref="B698:C698"/>
    <mergeCell ref="D698:E698"/>
    <mergeCell ref="F698:G698"/>
    <mergeCell ref="J698:K698"/>
    <mergeCell ref="L698:M698"/>
    <mergeCell ref="B697:C697"/>
    <mergeCell ref="D697:E697"/>
    <mergeCell ref="F697:G697"/>
    <mergeCell ref="J697:K697"/>
    <mergeCell ref="L695:M695"/>
    <mergeCell ref="B696:C696"/>
    <mergeCell ref="D696:E696"/>
    <mergeCell ref="F696:G696"/>
    <mergeCell ref="J696:K696"/>
    <mergeCell ref="L696:M696"/>
    <mergeCell ref="B695:C695"/>
    <mergeCell ref="D695:E695"/>
    <mergeCell ref="F695:G695"/>
    <mergeCell ref="J695:K695"/>
    <mergeCell ref="L705:M705"/>
    <mergeCell ref="B706:C706"/>
    <mergeCell ref="D706:E706"/>
    <mergeCell ref="F706:G706"/>
    <mergeCell ref="J706:K706"/>
    <mergeCell ref="L706:M706"/>
    <mergeCell ref="B705:C705"/>
    <mergeCell ref="D705:E705"/>
    <mergeCell ref="F705:G705"/>
    <mergeCell ref="J705:K705"/>
    <mergeCell ref="L703:M703"/>
    <mergeCell ref="B704:C704"/>
    <mergeCell ref="D704:E704"/>
    <mergeCell ref="F704:G704"/>
    <mergeCell ref="J704:K704"/>
    <mergeCell ref="L704:M704"/>
    <mergeCell ref="B703:C703"/>
    <mergeCell ref="D703:E703"/>
    <mergeCell ref="F703:G703"/>
    <mergeCell ref="J703:K703"/>
    <mergeCell ref="L701:M701"/>
    <mergeCell ref="B702:C702"/>
    <mergeCell ref="D702:E702"/>
    <mergeCell ref="F702:G702"/>
    <mergeCell ref="J702:K702"/>
    <mergeCell ref="L702:M702"/>
    <mergeCell ref="B701:C701"/>
    <mergeCell ref="D701:E701"/>
    <mergeCell ref="F701:G701"/>
    <mergeCell ref="J701:K701"/>
    <mergeCell ref="L711:M711"/>
    <mergeCell ref="B712:C712"/>
    <mergeCell ref="D712:E712"/>
    <mergeCell ref="F712:G712"/>
    <mergeCell ref="J712:K712"/>
    <mergeCell ref="L712:M712"/>
    <mergeCell ref="B711:C711"/>
    <mergeCell ref="D711:E711"/>
    <mergeCell ref="F711:G711"/>
    <mergeCell ref="J711:K711"/>
    <mergeCell ref="L709:M709"/>
    <mergeCell ref="B710:C710"/>
    <mergeCell ref="D710:E710"/>
    <mergeCell ref="F710:G710"/>
    <mergeCell ref="J710:K710"/>
    <mergeCell ref="L710:M710"/>
    <mergeCell ref="B709:C709"/>
    <mergeCell ref="D709:E709"/>
    <mergeCell ref="F709:G709"/>
    <mergeCell ref="J709:K709"/>
    <mergeCell ref="L707:M707"/>
    <mergeCell ref="B708:C708"/>
    <mergeCell ref="D708:E708"/>
    <mergeCell ref="F708:G708"/>
    <mergeCell ref="J708:K708"/>
    <mergeCell ref="L708:M708"/>
    <mergeCell ref="B707:C707"/>
    <mergeCell ref="D707:E707"/>
    <mergeCell ref="F707:G707"/>
    <mergeCell ref="J707:K707"/>
    <mergeCell ref="L717:M717"/>
    <mergeCell ref="B718:C718"/>
    <mergeCell ref="D718:E718"/>
    <mergeCell ref="F718:G718"/>
    <mergeCell ref="J718:K718"/>
    <mergeCell ref="L718:M718"/>
    <mergeCell ref="B717:C717"/>
    <mergeCell ref="D717:E717"/>
    <mergeCell ref="F717:G717"/>
    <mergeCell ref="J717:K717"/>
    <mergeCell ref="L715:M715"/>
    <mergeCell ref="B716:C716"/>
    <mergeCell ref="D716:E716"/>
    <mergeCell ref="F716:G716"/>
    <mergeCell ref="J716:K716"/>
    <mergeCell ref="L716:M716"/>
    <mergeCell ref="B715:C715"/>
    <mergeCell ref="D715:E715"/>
    <mergeCell ref="F715:G715"/>
    <mergeCell ref="J715:K715"/>
    <mergeCell ref="L713:M713"/>
    <mergeCell ref="B714:C714"/>
    <mergeCell ref="D714:E714"/>
    <mergeCell ref="F714:G714"/>
    <mergeCell ref="J714:K714"/>
    <mergeCell ref="L714:M714"/>
    <mergeCell ref="B713:C713"/>
    <mergeCell ref="D713:E713"/>
    <mergeCell ref="F713:G713"/>
    <mergeCell ref="J713:K713"/>
    <mergeCell ref="L723:M723"/>
    <mergeCell ref="B724:C724"/>
    <mergeCell ref="D724:E724"/>
    <mergeCell ref="F724:G724"/>
    <mergeCell ref="J724:K724"/>
    <mergeCell ref="L724:M724"/>
    <mergeCell ref="B723:C723"/>
    <mergeCell ref="D723:E723"/>
    <mergeCell ref="F723:G723"/>
    <mergeCell ref="J723:K723"/>
    <mergeCell ref="L721:M721"/>
    <mergeCell ref="B722:C722"/>
    <mergeCell ref="D722:E722"/>
    <mergeCell ref="F722:G722"/>
    <mergeCell ref="J722:K722"/>
    <mergeCell ref="L722:M722"/>
    <mergeCell ref="B721:C721"/>
    <mergeCell ref="D721:E721"/>
    <mergeCell ref="F721:G721"/>
    <mergeCell ref="J721:K721"/>
    <mergeCell ref="L719:M719"/>
    <mergeCell ref="B720:C720"/>
    <mergeCell ref="D720:E720"/>
    <mergeCell ref="F720:G720"/>
    <mergeCell ref="J720:K720"/>
    <mergeCell ref="L720:M720"/>
    <mergeCell ref="B719:C719"/>
    <mergeCell ref="D719:E719"/>
    <mergeCell ref="F719:G719"/>
    <mergeCell ref="J719:K719"/>
    <mergeCell ref="L729:M729"/>
    <mergeCell ref="B730:C730"/>
    <mergeCell ref="D730:E730"/>
    <mergeCell ref="F730:G730"/>
    <mergeCell ref="J730:K730"/>
    <mergeCell ref="L730:M730"/>
    <mergeCell ref="B729:C729"/>
    <mergeCell ref="D729:E729"/>
    <mergeCell ref="F729:G729"/>
    <mergeCell ref="J729:K729"/>
    <mergeCell ref="L727:M727"/>
    <mergeCell ref="B728:C728"/>
    <mergeCell ref="D728:E728"/>
    <mergeCell ref="F728:G728"/>
    <mergeCell ref="J728:K728"/>
    <mergeCell ref="L728:M728"/>
    <mergeCell ref="B727:C727"/>
    <mergeCell ref="D727:E727"/>
    <mergeCell ref="F727:G727"/>
    <mergeCell ref="J727:K727"/>
    <mergeCell ref="L725:M725"/>
    <mergeCell ref="B726:C726"/>
    <mergeCell ref="D726:E726"/>
    <mergeCell ref="F726:G726"/>
    <mergeCell ref="J726:K726"/>
    <mergeCell ref="L726:M726"/>
    <mergeCell ref="B725:C725"/>
    <mergeCell ref="D725:E725"/>
    <mergeCell ref="F725:G725"/>
    <mergeCell ref="J725:K725"/>
    <mergeCell ref="L735:M735"/>
    <mergeCell ref="B736:C736"/>
    <mergeCell ref="D736:E736"/>
    <mergeCell ref="F736:G736"/>
    <mergeCell ref="J736:K736"/>
    <mergeCell ref="L736:M736"/>
    <mergeCell ref="B735:C735"/>
    <mergeCell ref="D735:E735"/>
    <mergeCell ref="F735:G735"/>
    <mergeCell ref="J735:K735"/>
    <mergeCell ref="L733:M733"/>
    <mergeCell ref="B734:C734"/>
    <mergeCell ref="D734:E734"/>
    <mergeCell ref="F734:G734"/>
    <mergeCell ref="J734:K734"/>
    <mergeCell ref="L734:M734"/>
    <mergeCell ref="B733:C733"/>
    <mergeCell ref="D733:E733"/>
    <mergeCell ref="F733:G733"/>
    <mergeCell ref="J733:K733"/>
    <mergeCell ref="L731:M731"/>
    <mergeCell ref="B732:C732"/>
    <mergeCell ref="D732:E732"/>
    <mergeCell ref="F732:G732"/>
    <mergeCell ref="J732:K732"/>
    <mergeCell ref="L732:M732"/>
    <mergeCell ref="B731:C731"/>
    <mergeCell ref="D731:E731"/>
    <mergeCell ref="F731:G731"/>
    <mergeCell ref="J731:K731"/>
    <mergeCell ref="L741:M741"/>
    <mergeCell ref="B742:C742"/>
    <mergeCell ref="D742:E742"/>
    <mergeCell ref="F742:G742"/>
    <mergeCell ref="J742:K742"/>
    <mergeCell ref="L742:M742"/>
    <mergeCell ref="B741:C741"/>
    <mergeCell ref="D741:E741"/>
    <mergeCell ref="F741:G741"/>
    <mergeCell ref="J741:K741"/>
    <mergeCell ref="L739:M739"/>
    <mergeCell ref="B740:C740"/>
    <mergeCell ref="D740:E740"/>
    <mergeCell ref="F740:G740"/>
    <mergeCell ref="J740:K740"/>
    <mergeCell ref="L740:M740"/>
    <mergeCell ref="B739:C739"/>
    <mergeCell ref="D739:E739"/>
    <mergeCell ref="F739:G739"/>
    <mergeCell ref="J739:K739"/>
    <mergeCell ref="L737:M737"/>
    <mergeCell ref="B738:C738"/>
    <mergeCell ref="D738:E738"/>
    <mergeCell ref="F738:G738"/>
    <mergeCell ref="J738:K738"/>
    <mergeCell ref="L738:M738"/>
    <mergeCell ref="B737:C737"/>
    <mergeCell ref="D737:E737"/>
    <mergeCell ref="F737:G737"/>
    <mergeCell ref="J737:K737"/>
    <mergeCell ref="L747:M747"/>
    <mergeCell ref="B748:C748"/>
    <mergeCell ref="D748:E748"/>
    <mergeCell ref="F748:G748"/>
    <mergeCell ref="J748:K748"/>
    <mergeCell ref="L748:M748"/>
    <mergeCell ref="B747:C747"/>
    <mergeCell ref="D747:E747"/>
    <mergeCell ref="F747:G747"/>
    <mergeCell ref="J747:K747"/>
    <mergeCell ref="L745:M745"/>
    <mergeCell ref="B746:C746"/>
    <mergeCell ref="D746:E746"/>
    <mergeCell ref="F746:G746"/>
    <mergeCell ref="J746:K746"/>
    <mergeCell ref="L746:M746"/>
    <mergeCell ref="B745:C745"/>
    <mergeCell ref="D745:E745"/>
    <mergeCell ref="F745:G745"/>
    <mergeCell ref="J745:K745"/>
    <mergeCell ref="L743:M743"/>
    <mergeCell ref="B744:C744"/>
    <mergeCell ref="D744:E744"/>
    <mergeCell ref="F744:G744"/>
    <mergeCell ref="J744:K744"/>
    <mergeCell ref="L744:M744"/>
    <mergeCell ref="B743:C743"/>
    <mergeCell ref="D743:E743"/>
    <mergeCell ref="F743:G743"/>
    <mergeCell ref="J743:K743"/>
    <mergeCell ref="L753:M753"/>
    <mergeCell ref="B754:C754"/>
    <mergeCell ref="D754:E754"/>
    <mergeCell ref="F754:G754"/>
    <mergeCell ref="J754:K754"/>
    <mergeCell ref="L754:M754"/>
    <mergeCell ref="B753:C753"/>
    <mergeCell ref="D753:E753"/>
    <mergeCell ref="F753:G753"/>
    <mergeCell ref="J753:K753"/>
    <mergeCell ref="L751:M751"/>
    <mergeCell ref="B752:C752"/>
    <mergeCell ref="D752:E752"/>
    <mergeCell ref="F752:G752"/>
    <mergeCell ref="J752:K752"/>
    <mergeCell ref="L752:M752"/>
    <mergeCell ref="B751:C751"/>
    <mergeCell ref="D751:E751"/>
    <mergeCell ref="F751:G751"/>
    <mergeCell ref="J751:K751"/>
    <mergeCell ref="L749:M749"/>
    <mergeCell ref="B750:C750"/>
    <mergeCell ref="D750:E750"/>
    <mergeCell ref="F750:G750"/>
    <mergeCell ref="J750:K750"/>
    <mergeCell ref="L750:M750"/>
    <mergeCell ref="B749:C749"/>
    <mergeCell ref="D749:E749"/>
    <mergeCell ref="F749:G749"/>
    <mergeCell ref="J749:K749"/>
    <mergeCell ref="L759:M759"/>
    <mergeCell ref="B760:C760"/>
    <mergeCell ref="D760:E760"/>
    <mergeCell ref="F760:G760"/>
    <mergeCell ref="J760:K760"/>
    <mergeCell ref="L760:M760"/>
    <mergeCell ref="B759:C759"/>
    <mergeCell ref="D759:E759"/>
    <mergeCell ref="F759:G759"/>
    <mergeCell ref="J759:K759"/>
    <mergeCell ref="L757:M757"/>
    <mergeCell ref="B758:C758"/>
    <mergeCell ref="D758:E758"/>
    <mergeCell ref="F758:G758"/>
    <mergeCell ref="J758:K758"/>
    <mergeCell ref="L758:M758"/>
    <mergeCell ref="B757:C757"/>
    <mergeCell ref="D757:E757"/>
    <mergeCell ref="F757:G757"/>
    <mergeCell ref="J757:K757"/>
    <mergeCell ref="L755:M755"/>
    <mergeCell ref="B756:C756"/>
    <mergeCell ref="D756:E756"/>
    <mergeCell ref="F756:G756"/>
    <mergeCell ref="J756:K756"/>
    <mergeCell ref="L756:M756"/>
    <mergeCell ref="B755:C755"/>
    <mergeCell ref="D755:E755"/>
    <mergeCell ref="F755:G755"/>
    <mergeCell ref="J755:K755"/>
    <mergeCell ref="L765:M765"/>
    <mergeCell ref="B766:C766"/>
    <mergeCell ref="D766:E766"/>
    <mergeCell ref="F766:G766"/>
    <mergeCell ref="J766:K766"/>
    <mergeCell ref="L766:M766"/>
    <mergeCell ref="B765:C765"/>
    <mergeCell ref="D765:E765"/>
    <mergeCell ref="F765:G765"/>
    <mergeCell ref="J765:K765"/>
    <mergeCell ref="L763:M763"/>
    <mergeCell ref="B764:C764"/>
    <mergeCell ref="D764:E764"/>
    <mergeCell ref="F764:G764"/>
    <mergeCell ref="J764:K764"/>
    <mergeCell ref="L764:M764"/>
    <mergeCell ref="B763:C763"/>
    <mergeCell ref="D763:E763"/>
    <mergeCell ref="F763:G763"/>
    <mergeCell ref="J763:K763"/>
    <mergeCell ref="L761:M761"/>
    <mergeCell ref="B762:C762"/>
    <mergeCell ref="D762:E762"/>
    <mergeCell ref="F762:G762"/>
    <mergeCell ref="J762:K762"/>
    <mergeCell ref="L762:M762"/>
    <mergeCell ref="B761:C761"/>
    <mergeCell ref="D761:E761"/>
    <mergeCell ref="F761:G761"/>
    <mergeCell ref="J761:K761"/>
    <mergeCell ref="L771:M771"/>
    <mergeCell ref="B772:C772"/>
    <mergeCell ref="D772:E772"/>
    <mergeCell ref="F772:G772"/>
    <mergeCell ref="J772:K772"/>
    <mergeCell ref="L772:M772"/>
    <mergeCell ref="B771:C771"/>
    <mergeCell ref="D771:E771"/>
    <mergeCell ref="F771:G771"/>
    <mergeCell ref="J771:K771"/>
    <mergeCell ref="L769:M769"/>
    <mergeCell ref="B770:C770"/>
    <mergeCell ref="D770:E770"/>
    <mergeCell ref="F770:G770"/>
    <mergeCell ref="J770:K770"/>
    <mergeCell ref="L770:M770"/>
    <mergeCell ref="B769:C769"/>
    <mergeCell ref="D769:E769"/>
    <mergeCell ref="F769:G769"/>
    <mergeCell ref="J769:K769"/>
    <mergeCell ref="L767:M767"/>
    <mergeCell ref="B768:C768"/>
    <mergeCell ref="D768:E768"/>
    <mergeCell ref="F768:G768"/>
    <mergeCell ref="J768:K768"/>
    <mergeCell ref="L768:M768"/>
    <mergeCell ref="B767:C767"/>
    <mergeCell ref="D767:E767"/>
    <mergeCell ref="F767:G767"/>
    <mergeCell ref="J767:K767"/>
    <mergeCell ref="L777:M777"/>
    <mergeCell ref="B778:C778"/>
    <mergeCell ref="D778:E778"/>
    <mergeCell ref="F778:G778"/>
    <mergeCell ref="J778:K778"/>
    <mergeCell ref="L778:M778"/>
    <mergeCell ref="B777:C777"/>
    <mergeCell ref="D777:E777"/>
    <mergeCell ref="F777:G777"/>
    <mergeCell ref="J777:K777"/>
    <mergeCell ref="L775:M775"/>
    <mergeCell ref="B776:C776"/>
    <mergeCell ref="D776:E776"/>
    <mergeCell ref="F776:G776"/>
    <mergeCell ref="J776:K776"/>
    <mergeCell ref="L776:M776"/>
    <mergeCell ref="B775:C775"/>
    <mergeCell ref="D775:E775"/>
    <mergeCell ref="F775:G775"/>
    <mergeCell ref="J775:K775"/>
    <mergeCell ref="L773:M773"/>
    <mergeCell ref="B774:C774"/>
    <mergeCell ref="D774:E774"/>
    <mergeCell ref="F774:G774"/>
    <mergeCell ref="J774:K774"/>
    <mergeCell ref="L774:M774"/>
    <mergeCell ref="B773:C773"/>
    <mergeCell ref="D773:E773"/>
    <mergeCell ref="F773:G773"/>
    <mergeCell ref="J773:K773"/>
    <mergeCell ref="L783:M783"/>
    <mergeCell ref="B784:C784"/>
    <mergeCell ref="D784:E784"/>
    <mergeCell ref="F784:G784"/>
    <mergeCell ref="J784:K784"/>
    <mergeCell ref="L784:M784"/>
    <mergeCell ref="B783:C783"/>
    <mergeCell ref="D783:E783"/>
    <mergeCell ref="F783:G783"/>
    <mergeCell ref="J783:K783"/>
    <mergeCell ref="L781:M781"/>
    <mergeCell ref="B782:C782"/>
    <mergeCell ref="D782:E782"/>
    <mergeCell ref="F782:G782"/>
    <mergeCell ref="J782:K782"/>
    <mergeCell ref="L782:M782"/>
    <mergeCell ref="B781:C781"/>
    <mergeCell ref="D781:E781"/>
    <mergeCell ref="F781:G781"/>
    <mergeCell ref="J781:K781"/>
    <mergeCell ref="L779:M779"/>
    <mergeCell ref="B780:C780"/>
    <mergeCell ref="D780:E780"/>
    <mergeCell ref="F780:G780"/>
    <mergeCell ref="J780:K780"/>
    <mergeCell ref="L780:M780"/>
    <mergeCell ref="B779:C779"/>
    <mergeCell ref="D779:E779"/>
    <mergeCell ref="F779:G779"/>
    <mergeCell ref="J779:K779"/>
    <mergeCell ref="L789:M789"/>
    <mergeCell ref="B790:C790"/>
    <mergeCell ref="D790:E790"/>
    <mergeCell ref="F790:G790"/>
    <mergeCell ref="J790:K790"/>
    <mergeCell ref="L790:M790"/>
    <mergeCell ref="B789:C789"/>
    <mergeCell ref="D789:E789"/>
    <mergeCell ref="F789:G789"/>
    <mergeCell ref="J789:K789"/>
    <mergeCell ref="L787:M787"/>
    <mergeCell ref="B788:C788"/>
    <mergeCell ref="D788:E788"/>
    <mergeCell ref="F788:G788"/>
    <mergeCell ref="J788:K788"/>
    <mergeCell ref="L788:M788"/>
    <mergeCell ref="B787:C787"/>
    <mergeCell ref="D787:E787"/>
    <mergeCell ref="F787:G787"/>
    <mergeCell ref="J787:K787"/>
    <mergeCell ref="L785:M785"/>
    <mergeCell ref="B786:C786"/>
    <mergeCell ref="D786:E786"/>
    <mergeCell ref="F786:G786"/>
    <mergeCell ref="J786:K786"/>
    <mergeCell ref="L786:M786"/>
    <mergeCell ref="B785:C785"/>
    <mergeCell ref="D785:E785"/>
    <mergeCell ref="F785:G785"/>
    <mergeCell ref="J785:K785"/>
    <mergeCell ref="L795:M795"/>
    <mergeCell ref="B796:C796"/>
    <mergeCell ref="D796:E796"/>
    <mergeCell ref="F796:G796"/>
    <mergeCell ref="J796:K796"/>
    <mergeCell ref="L796:M796"/>
    <mergeCell ref="B795:C795"/>
    <mergeCell ref="D795:E795"/>
    <mergeCell ref="F795:G795"/>
    <mergeCell ref="J795:K795"/>
    <mergeCell ref="L793:M793"/>
    <mergeCell ref="B794:C794"/>
    <mergeCell ref="D794:E794"/>
    <mergeCell ref="F794:G794"/>
    <mergeCell ref="J794:K794"/>
    <mergeCell ref="L794:M794"/>
    <mergeCell ref="B793:C793"/>
    <mergeCell ref="D793:E793"/>
    <mergeCell ref="F793:G793"/>
    <mergeCell ref="J793:K793"/>
    <mergeCell ref="L791:M791"/>
    <mergeCell ref="B792:C792"/>
    <mergeCell ref="D792:E792"/>
    <mergeCell ref="F792:G792"/>
    <mergeCell ref="J792:K792"/>
    <mergeCell ref="L792:M792"/>
    <mergeCell ref="B791:C791"/>
    <mergeCell ref="D791:E791"/>
    <mergeCell ref="F791:G791"/>
    <mergeCell ref="J791:K791"/>
    <mergeCell ref="L801:M801"/>
    <mergeCell ref="B802:C802"/>
    <mergeCell ref="D802:E802"/>
    <mergeCell ref="F802:G802"/>
    <mergeCell ref="J802:K802"/>
    <mergeCell ref="L802:M802"/>
    <mergeCell ref="B801:C801"/>
    <mergeCell ref="D801:E801"/>
    <mergeCell ref="F801:G801"/>
    <mergeCell ref="J801:K801"/>
    <mergeCell ref="L799:M799"/>
    <mergeCell ref="B800:C800"/>
    <mergeCell ref="D800:E800"/>
    <mergeCell ref="F800:G800"/>
    <mergeCell ref="J800:K800"/>
    <mergeCell ref="L800:M800"/>
    <mergeCell ref="B799:C799"/>
    <mergeCell ref="D799:E799"/>
    <mergeCell ref="F799:G799"/>
    <mergeCell ref="J799:K799"/>
    <mergeCell ref="L797:M797"/>
    <mergeCell ref="B798:C798"/>
    <mergeCell ref="D798:E798"/>
    <mergeCell ref="F798:G798"/>
    <mergeCell ref="J798:K798"/>
    <mergeCell ref="L798:M798"/>
    <mergeCell ref="B797:C797"/>
    <mergeCell ref="D797:E797"/>
    <mergeCell ref="F797:G797"/>
    <mergeCell ref="J797:K797"/>
    <mergeCell ref="L807:M807"/>
    <mergeCell ref="B808:C808"/>
    <mergeCell ref="D808:E808"/>
    <mergeCell ref="F808:G808"/>
    <mergeCell ref="J808:K808"/>
    <mergeCell ref="L808:M808"/>
    <mergeCell ref="B807:C807"/>
    <mergeCell ref="D807:E807"/>
    <mergeCell ref="F807:G807"/>
    <mergeCell ref="J807:K807"/>
    <mergeCell ref="L805:M805"/>
    <mergeCell ref="B806:C806"/>
    <mergeCell ref="D806:E806"/>
    <mergeCell ref="F806:G806"/>
    <mergeCell ref="J806:K806"/>
    <mergeCell ref="L806:M806"/>
    <mergeCell ref="B805:C805"/>
    <mergeCell ref="D805:E805"/>
    <mergeCell ref="F805:G805"/>
    <mergeCell ref="J805:K805"/>
    <mergeCell ref="L803:M803"/>
    <mergeCell ref="B804:C804"/>
    <mergeCell ref="D804:E804"/>
    <mergeCell ref="F804:G804"/>
    <mergeCell ref="J804:K804"/>
    <mergeCell ref="L804:M804"/>
    <mergeCell ref="B803:C803"/>
    <mergeCell ref="D803:E803"/>
    <mergeCell ref="F803:G803"/>
    <mergeCell ref="J803:K803"/>
    <mergeCell ref="L813:M813"/>
    <mergeCell ref="B814:C814"/>
    <mergeCell ref="D814:E814"/>
    <mergeCell ref="F814:G814"/>
    <mergeCell ref="J814:K814"/>
    <mergeCell ref="L814:M814"/>
    <mergeCell ref="B813:C813"/>
    <mergeCell ref="D813:E813"/>
    <mergeCell ref="F813:G813"/>
    <mergeCell ref="J813:K813"/>
    <mergeCell ref="L811:M811"/>
    <mergeCell ref="B812:C812"/>
    <mergeCell ref="D812:E812"/>
    <mergeCell ref="F812:G812"/>
    <mergeCell ref="J812:K812"/>
    <mergeCell ref="L812:M812"/>
    <mergeCell ref="B811:C811"/>
    <mergeCell ref="D811:E811"/>
    <mergeCell ref="F811:G811"/>
    <mergeCell ref="J811:K811"/>
    <mergeCell ref="L809:M809"/>
    <mergeCell ref="B810:C810"/>
    <mergeCell ref="D810:E810"/>
    <mergeCell ref="F810:G810"/>
    <mergeCell ref="J810:K810"/>
    <mergeCell ref="L810:M810"/>
    <mergeCell ref="B809:C809"/>
    <mergeCell ref="D809:E809"/>
    <mergeCell ref="F809:G809"/>
    <mergeCell ref="J809:K809"/>
    <mergeCell ref="L819:M819"/>
    <mergeCell ref="B820:C820"/>
    <mergeCell ref="D820:E820"/>
    <mergeCell ref="F820:G820"/>
    <mergeCell ref="J820:K820"/>
    <mergeCell ref="L820:M820"/>
    <mergeCell ref="B819:C819"/>
    <mergeCell ref="D819:E819"/>
    <mergeCell ref="F819:G819"/>
    <mergeCell ref="J819:K819"/>
    <mergeCell ref="L817:M817"/>
    <mergeCell ref="B818:C818"/>
    <mergeCell ref="D818:E818"/>
    <mergeCell ref="F818:G818"/>
    <mergeCell ref="J818:K818"/>
    <mergeCell ref="L818:M818"/>
    <mergeCell ref="B817:C817"/>
    <mergeCell ref="D817:E817"/>
    <mergeCell ref="F817:G817"/>
    <mergeCell ref="J817:K817"/>
    <mergeCell ref="L815:M815"/>
    <mergeCell ref="B816:C816"/>
    <mergeCell ref="D816:E816"/>
    <mergeCell ref="F816:G816"/>
    <mergeCell ref="J816:K816"/>
    <mergeCell ref="L816:M816"/>
    <mergeCell ref="B815:C815"/>
    <mergeCell ref="D815:E815"/>
    <mergeCell ref="F815:G815"/>
    <mergeCell ref="J815:K815"/>
    <mergeCell ref="L825:M825"/>
    <mergeCell ref="B826:C826"/>
    <mergeCell ref="D826:E826"/>
    <mergeCell ref="F826:G826"/>
    <mergeCell ref="J826:K826"/>
    <mergeCell ref="L826:M826"/>
    <mergeCell ref="B825:C825"/>
    <mergeCell ref="D825:E825"/>
    <mergeCell ref="F825:G825"/>
    <mergeCell ref="J825:K825"/>
    <mergeCell ref="L823:M823"/>
    <mergeCell ref="B824:C824"/>
    <mergeCell ref="D824:E824"/>
    <mergeCell ref="F824:G824"/>
    <mergeCell ref="J824:K824"/>
    <mergeCell ref="L824:M824"/>
    <mergeCell ref="B823:C823"/>
    <mergeCell ref="D823:E823"/>
    <mergeCell ref="F823:G823"/>
    <mergeCell ref="J823:K823"/>
    <mergeCell ref="L821:M821"/>
    <mergeCell ref="B822:C822"/>
    <mergeCell ref="D822:E822"/>
    <mergeCell ref="F822:G822"/>
    <mergeCell ref="J822:K822"/>
    <mergeCell ref="L822:M822"/>
    <mergeCell ref="B821:C821"/>
    <mergeCell ref="D821:E821"/>
    <mergeCell ref="F821:G821"/>
    <mergeCell ref="J821:K821"/>
    <mergeCell ref="L831:M831"/>
    <mergeCell ref="B832:C832"/>
    <mergeCell ref="D832:E832"/>
    <mergeCell ref="F832:G832"/>
    <mergeCell ref="J832:K832"/>
    <mergeCell ref="L832:M832"/>
    <mergeCell ref="B831:C831"/>
    <mergeCell ref="D831:E831"/>
    <mergeCell ref="F831:G831"/>
    <mergeCell ref="J831:K831"/>
    <mergeCell ref="L829:M829"/>
    <mergeCell ref="B830:C830"/>
    <mergeCell ref="D830:E830"/>
    <mergeCell ref="F830:G830"/>
    <mergeCell ref="J830:K830"/>
    <mergeCell ref="L830:M830"/>
    <mergeCell ref="B829:C829"/>
    <mergeCell ref="D829:E829"/>
    <mergeCell ref="F829:G829"/>
    <mergeCell ref="J829:K829"/>
    <mergeCell ref="L827:M827"/>
    <mergeCell ref="B828:C828"/>
    <mergeCell ref="D828:E828"/>
    <mergeCell ref="F828:G828"/>
    <mergeCell ref="J828:K828"/>
    <mergeCell ref="L828:M828"/>
    <mergeCell ref="B827:C827"/>
    <mergeCell ref="D827:E827"/>
    <mergeCell ref="F827:G827"/>
    <mergeCell ref="J827:K827"/>
    <mergeCell ref="L837:M837"/>
    <mergeCell ref="B838:C838"/>
    <mergeCell ref="D838:E838"/>
    <mergeCell ref="F838:G838"/>
    <mergeCell ref="J838:K838"/>
    <mergeCell ref="L838:M838"/>
    <mergeCell ref="B837:C837"/>
    <mergeCell ref="D837:E837"/>
    <mergeCell ref="F837:G837"/>
    <mergeCell ref="J837:K837"/>
    <mergeCell ref="L835:M835"/>
    <mergeCell ref="B836:C836"/>
    <mergeCell ref="D836:E836"/>
    <mergeCell ref="F836:G836"/>
    <mergeCell ref="J836:K836"/>
    <mergeCell ref="L836:M836"/>
    <mergeCell ref="B835:C835"/>
    <mergeCell ref="D835:E835"/>
    <mergeCell ref="F835:G835"/>
    <mergeCell ref="J835:K835"/>
    <mergeCell ref="L833:M833"/>
    <mergeCell ref="B834:C834"/>
    <mergeCell ref="D834:E834"/>
    <mergeCell ref="F834:G834"/>
    <mergeCell ref="J834:K834"/>
    <mergeCell ref="L834:M834"/>
    <mergeCell ref="B833:C833"/>
    <mergeCell ref="D833:E833"/>
    <mergeCell ref="F833:G833"/>
    <mergeCell ref="J833:K833"/>
    <mergeCell ref="L843:M843"/>
    <mergeCell ref="B844:C844"/>
    <mergeCell ref="D844:E844"/>
    <mergeCell ref="F844:G844"/>
    <mergeCell ref="J844:K844"/>
    <mergeCell ref="L844:M844"/>
    <mergeCell ref="B843:C843"/>
    <mergeCell ref="D843:E843"/>
    <mergeCell ref="F843:G843"/>
    <mergeCell ref="J843:K843"/>
    <mergeCell ref="L841:M841"/>
    <mergeCell ref="B842:C842"/>
    <mergeCell ref="D842:E842"/>
    <mergeCell ref="F842:G842"/>
    <mergeCell ref="J842:K842"/>
    <mergeCell ref="L842:M842"/>
    <mergeCell ref="B841:C841"/>
    <mergeCell ref="D841:E841"/>
    <mergeCell ref="F841:G841"/>
    <mergeCell ref="J841:K841"/>
    <mergeCell ref="L839:M839"/>
    <mergeCell ref="B840:C840"/>
    <mergeCell ref="D840:E840"/>
    <mergeCell ref="F840:G840"/>
    <mergeCell ref="J840:K840"/>
    <mergeCell ref="L840:M840"/>
    <mergeCell ref="B839:C839"/>
    <mergeCell ref="D839:E839"/>
    <mergeCell ref="F839:G839"/>
    <mergeCell ref="J839:K839"/>
    <mergeCell ref="L849:M849"/>
    <mergeCell ref="B850:C850"/>
    <mergeCell ref="D850:E850"/>
    <mergeCell ref="F850:G850"/>
    <mergeCell ref="J850:K850"/>
    <mergeCell ref="L850:M850"/>
    <mergeCell ref="B849:C849"/>
    <mergeCell ref="D849:E849"/>
    <mergeCell ref="F849:G849"/>
    <mergeCell ref="J849:K849"/>
    <mergeCell ref="L847:M847"/>
    <mergeCell ref="B848:C848"/>
    <mergeCell ref="D848:E848"/>
    <mergeCell ref="F848:G848"/>
    <mergeCell ref="J848:K848"/>
    <mergeCell ref="L848:M848"/>
    <mergeCell ref="B847:C847"/>
    <mergeCell ref="D847:E847"/>
    <mergeCell ref="F847:G847"/>
    <mergeCell ref="J847:K847"/>
    <mergeCell ref="L845:M845"/>
    <mergeCell ref="B846:C846"/>
    <mergeCell ref="D846:E846"/>
    <mergeCell ref="F846:G846"/>
    <mergeCell ref="J846:K846"/>
    <mergeCell ref="L846:M846"/>
    <mergeCell ref="B845:C845"/>
    <mergeCell ref="D845:E845"/>
    <mergeCell ref="F845:G845"/>
    <mergeCell ref="J845:K845"/>
    <mergeCell ref="L855:M855"/>
    <mergeCell ref="B856:C856"/>
    <mergeCell ref="D856:E856"/>
    <mergeCell ref="F856:G856"/>
    <mergeCell ref="J856:K856"/>
    <mergeCell ref="L856:M856"/>
    <mergeCell ref="B855:C855"/>
    <mergeCell ref="D855:E855"/>
    <mergeCell ref="F855:G855"/>
    <mergeCell ref="J855:K855"/>
    <mergeCell ref="L853:M853"/>
    <mergeCell ref="B854:C854"/>
    <mergeCell ref="D854:E854"/>
    <mergeCell ref="F854:G854"/>
    <mergeCell ref="J854:K854"/>
    <mergeCell ref="L854:M854"/>
    <mergeCell ref="B853:C853"/>
    <mergeCell ref="D853:E853"/>
    <mergeCell ref="F853:G853"/>
    <mergeCell ref="J853:K853"/>
    <mergeCell ref="L851:M851"/>
    <mergeCell ref="B852:C852"/>
    <mergeCell ref="D852:E852"/>
    <mergeCell ref="F852:G852"/>
    <mergeCell ref="J852:K852"/>
    <mergeCell ref="L852:M852"/>
    <mergeCell ref="B851:C851"/>
    <mergeCell ref="D851:E851"/>
    <mergeCell ref="F851:G851"/>
    <mergeCell ref="J851:K851"/>
    <mergeCell ref="L861:M861"/>
    <mergeCell ref="B862:C862"/>
    <mergeCell ref="D862:E862"/>
    <mergeCell ref="F862:G862"/>
    <mergeCell ref="J862:K862"/>
    <mergeCell ref="L862:M862"/>
    <mergeCell ref="B861:C861"/>
    <mergeCell ref="D861:E861"/>
    <mergeCell ref="F861:G861"/>
    <mergeCell ref="J861:K861"/>
    <mergeCell ref="L859:M859"/>
    <mergeCell ref="B860:C860"/>
    <mergeCell ref="D860:E860"/>
    <mergeCell ref="F860:G860"/>
    <mergeCell ref="J860:K860"/>
    <mergeCell ref="L860:M860"/>
    <mergeCell ref="B859:C859"/>
    <mergeCell ref="D859:E859"/>
    <mergeCell ref="F859:G859"/>
    <mergeCell ref="J859:K859"/>
    <mergeCell ref="L857:M857"/>
    <mergeCell ref="B858:C858"/>
    <mergeCell ref="D858:E858"/>
    <mergeCell ref="F858:G858"/>
    <mergeCell ref="J858:K858"/>
    <mergeCell ref="L858:M858"/>
    <mergeCell ref="B857:C857"/>
    <mergeCell ref="D857:E857"/>
    <mergeCell ref="F857:G857"/>
    <mergeCell ref="J857:K857"/>
    <mergeCell ref="L867:M867"/>
    <mergeCell ref="B868:C868"/>
    <mergeCell ref="D868:E868"/>
    <mergeCell ref="F868:G868"/>
    <mergeCell ref="J868:K868"/>
    <mergeCell ref="L868:M868"/>
    <mergeCell ref="B867:C867"/>
    <mergeCell ref="D867:E867"/>
    <mergeCell ref="F867:G867"/>
    <mergeCell ref="J867:K867"/>
    <mergeCell ref="L865:M865"/>
    <mergeCell ref="B866:C866"/>
    <mergeCell ref="D866:E866"/>
    <mergeCell ref="F866:G866"/>
    <mergeCell ref="J866:K866"/>
    <mergeCell ref="L866:M866"/>
    <mergeCell ref="B865:C865"/>
    <mergeCell ref="D865:E865"/>
    <mergeCell ref="F865:G865"/>
    <mergeCell ref="J865:K865"/>
    <mergeCell ref="L863:M863"/>
    <mergeCell ref="B864:C864"/>
    <mergeCell ref="D864:E864"/>
    <mergeCell ref="F864:G864"/>
    <mergeCell ref="J864:K864"/>
    <mergeCell ref="L864:M864"/>
    <mergeCell ref="B863:C863"/>
    <mergeCell ref="D863:E863"/>
    <mergeCell ref="F863:G863"/>
    <mergeCell ref="J863:K863"/>
    <mergeCell ref="L873:M873"/>
    <mergeCell ref="B874:C874"/>
    <mergeCell ref="D874:E874"/>
    <mergeCell ref="F874:G874"/>
    <mergeCell ref="J874:K874"/>
    <mergeCell ref="L874:M874"/>
    <mergeCell ref="B873:C873"/>
    <mergeCell ref="D873:E873"/>
    <mergeCell ref="F873:G873"/>
    <mergeCell ref="J873:K873"/>
    <mergeCell ref="L871:M871"/>
    <mergeCell ref="B872:C872"/>
    <mergeCell ref="D872:E872"/>
    <mergeCell ref="F872:G872"/>
    <mergeCell ref="J872:K872"/>
    <mergeCell ref="L872:M872"/>
    <mergeCell ref="B871:C871"/>
    <mergeCell ref="D871:E871"/>
    <mergeCell ref="F871:G871"/>
    <mergeCell ref="J871:K871"/>
    <mergeCell ref="L869:M869"/>
    <mergeCell ref="B870:C870"/>
    <mergeCell ref="D870:E870"/>
    <mergeCell ref="F870:G870"/>
    <mergeCell ref="J870:K870"/>
    <mergeCell ref="L870:M870"/>
    <mergeCell ref="B869:C869"/>
    <mergeCell ref="D869:E869"/>
    <mergeCell ref="F869:G869"/>
    <mergeCell ref="J869:K869"/>
    <mergeCell ref="L879:M879"/>
    <mergeCell ref="B880:C880"/>
    <mergeCell ref="D880:E880"/>
    <mergeCell ref="F880:G880"/>
    <mergeCell ref="J880:K880"/>
    <mergeCell ref="L880:M880"/>
    <mergeCell ref="B879:C879"/>
    <mergeCell ref="D879:E879"/>
    <mergeCell ref="F879:G879"/>
    <mergeCell ref="J879:K879"/>
    <mergeCell ref="L877:M877"/>
    <mergeCell ref="B878:C878"/>
    <mergeCell ref="D878:E878"/>
    <mergeCell ref="F878:G878"/>
    <mergeCell ref="J878:K878"/>
    <mergeCell ref="L878:M878"/>
    <mergeCell ref="B877:C877"/>
    <mergeCell ref="D877:E877"/>
    <mergeCell ref="F877:G877"/>
    <mergeCell ref="J877:K877"/>
    <mergeCell ref="L875:M875"/>
    <mergeCell ref="B876:C876"/>
    <mergeCell ref="D876:E876"/>
    <mergeCell ref="F876:G876"/>
    <mergeCell ref="J876:K876"/>
    <mergeCell ref="L876:M876"/>
    <mergeCell ref="B875:C875"/>
    <mergeCell ref="D875:E875"/>
    <mergeCell ref="F875:G875"/>
    <mergeCell ref="J875:K875"/>
    <mergeCell ref="L885:M885"/>
    <mergeCell ref="B886:C886"/>
    <mergeCell ref="D886:E886"/>
    <mergeCell ref="F886:G886"/>
    <mergeCell ref="J886:K886"/>
    <mergeCell ref="L886:M886"/>
    <mergeCell ref="B885:C885"/>
    <mergeCell ref="D885:E885"/>
    <mergeCell ref="F885:G885"/>
    <mergeCell ref="J885:K885"/>
    <mergeCell ref="L883:M883"/>
    <mergeCell ref="B884:C884"/>
    <mergeCell ref="D884:E884"/>
    <mergeCell ref="F884:G884"/>
    <mergeCell ref="J884:K884"/>
    <mergeCell ref="L884:M884"/>
    <mergeCell ref="B883:C883"/>
    <mergeCell ref="D883:E883"/>
    <mergeCell ref="F883:G883"/>
    <mergeCell ref="J883:K883"/>
    <mergeCell ref="L881:M881"/>
    <mergeCell ref="B882:C882"/>
    <mergeCell ref="D882:E882"/>
    <mergeCell ref="F882:G882"/>
    <mergeCell ref="J882:K882"/>
    <mergeCell ref="L882:M882"/>
    <mergeCell ref="B881:C881"/>
    <mergeCell ref="D881:E881"/>
    <mergeCell ref="F881:G881"/>
    <mergeCell ref="J881:K881"/>
    <mergeCell ref="L891:M891"/>
    <mergeCell ref="B892:C892"/>
    <mergeCell ref="D892:E892"/>
    <mergeCell ref="F892:G892"/>
    <mergeCell ref="J892:K892"/>
    <mergeCell ref="L892:M892"/>
    <mergeCell ref="B891:C891"/>
    <mergeCell ref="D891:E891"/>
    <mergeCell ref="F891:G891"/>
    <mergeCell ref="J891:K891"/>
    <mergeCell ref="L889:M889"/>
    <mergeCell ref="B890:C890"/>
    <mergeCell ref="D890:E890"/>
    <mergeCell ref="F890:G890"/>
    <mergeCell ref="J890:K890"/>
    <mergeCell ref="L890:M890"/>
    <mergeCell ref="B889:C889"/>
    <mergeCell ref="D889:E889"/>
    <mergeCell ref="F889:G889"/>
    <mergeCell ref="J889:K889"/>
    <mergeCell ref="L887:M887"/>
    <mergeCell ref="B888:C888"/>
    <mergeCell ref="D888:E888"/>
    <mergeCell ref="F888:G888"/>
    <mergeCell ref="J888:K888"/>
    <mergeCell ref="L888:M888"/>
    <mergeCell ref="B887:C887"/>
    <mergeCell ref="D887:E887"/>
    <mergeCell ref="F887:G887"/>
    <mergeCell ref="J887:K887"/>
    <mergeCell ref="L897:M897"/>
    <mergeCell ref="B898:C898"/>
    <mergeCell ref="D898:E898"/>
    <mergeCell ref="F898:G898"/>
    <mergeCell ref="J898:K898"/>
    <mergeCell ref="L898:M898"/>
    <mergeCell ref="B897:C897"/>
    <mergeCell ref="D897:E897"/>
    <mergeCell ref="F897:G897"/>
    <mergeCell ref="J897:K897"/>
    <mergeCell ref="L895:M895"/>
    <mergeCell ref="B896:C896"/>
    <mergeCell ref="D896:E896"/>
    <mergeCell ref="F896:G896"/>
    <mergeCell ref="J896:K896"/>
    <mergeCell ref="L896:M896"/>
    <mergeCell ref="B895:C895"/>
    <mergeCell ref="D895:E895"/>
    <mergeCell ref="F895:G895"/>
    <mergeCell ref="J895:K895"/>
    <mergeCell ref="L893:M893"/>
    <mergeCell ref="B894:C894"/>
    <mergeCell ref="D894:E894"/>
    <mergeCell ref="F894:G894"/>
    <mergeCell ref="J894:K894"/>
    <mergeCell ref="L894:M894"/>
    <mergeCell ref="B893:C893"/>
    <mergeCell ref="D893:E893"/>
    <mergeCell ref="F893:G893"/>
    <mergeCell ref="J893:K893"/>
    <mergeCell ref="L903:M903"/>
    <mergeCell ref="B904:C904"/>
    <mergeCell ref="D904:E904"/>
    <mergeCell ref="F904:G904"/>
    <mergeCell ref="J904:K904"/>
    <mergeCell ref="L904:M904"/>
    <mergeCell ref="B903:C903"/>
    <mergeCell ref="D903:E903"/>
    <mergeCell ref="F903:G903"/>
    <mergeCell ref="J903:K903"/>
    <mergeCell ref="L901:M901"/>
    <mergeCell ref="B902:C902"/>
    <mergeCell ref="D902:E902"/>
    <mergeCell ref="F902:G902"/>
    <mergeCell ref="J902:K902"/>
    <mergeCell ref="L902:M902"/>
    <mergeCell ref="B901:C901"/>
    <mergeCell ref="D901:E901"/>
    <mergeCell ref="F901:G901"/>
    <mergeCell ref="J901:K901"/>
    <mergeCell ref="L899:M899"/>
    <mergeCell ref="B900:C900"/>
    <mergeCell ref="D900:E900"/>
    <mergeCell ref="F900:G900"/>
    <mergeCell ref="J900:K900"/>
    <mergeCell ref="L900:M900"/>
    <mergeCell ref="B899:C899"/>
    <mergeCell ref="D899:E899"/>
    <mergeCell ref="F899:G899"/>
    <mergeCell ref="J899:K899"/>
    <mergeCell ref="L909:M909"/>
    <mergeCell ref="B910:C910"/>
    <mergeCell ref="D910:E910"/>
    <mergeCell ref="F910:G910"/>
    <mergeCell ref="J910:K910"/>
    <mergeCell ref="L910:M910"/>
    <mergeCell ref="B909:C909"/>
    <mergeCell ref="D909:E909"/>
    <mergeCell ref="F909:G909"/>
    <mergeCell ref="J909:K909"/>
    <mergeCell ref="L907:M907"/>
    <mergeCell ref="B908:C908"/>
    <mergeCell ref="D908:E908"/>
    <mergeCell ref="F908:G908"/>
    <mergeCell ref="J908:K908"/>
    <mergeCell ref="L908:M908"/>
    <mergeCell ref="B907:C907"/>
    <mergeCell ref="D907:E907"/>
    <mergeCell ref="F907:G907"/>
    <mergeCell ref="J907:K907"/>
    <mergeCell ref="L905:M905"/>
    <mergeCell ref="B906:C906"/>
    <mergeCell ref="D906:E906"/>
    <mergeCell ref="F906:G906"/>
    <mergeCell ref="J906:K906"/>
    <mergeCell ref="L906:M906"/>
    <mergeCell ref="B905:C905"/>
    <mergeCell ref="D905:E905"/>
    <mergeCell ref="F905:G905"/>
    <mergeCell ref="J905:K905"/>
    <mergeCell ref="L915:M915"/>
    <mergeCell ref="B916:C916"/>
    <mergeCell ref="D916:E916"/>
    <mergeCell ref="F916:G916"/>
    <mergeCell ref="J916:K916"/>
    <mergeCell ref="L916:M916"/>
    <mergeCell ref="B915:C915"/>
    <mergeCell ref="D915:E915"/>
    <mergeCell ref="F915:G915"/>
    <mergeCell ref="J915:K915"/>
    <mergeCell ref="L913:M913"/>
    <mergeCell ref="B914:C914"/>
    <mergeCell ref="D914:E914"/>
    <mergeCell ref="F914:G914"/>
    <mergeCell ref="J914:K914"/>
    <mergeCell ref="L914:M914"/>
    <mergeCell ref="B913:C913"/>
    <mergeCell ref="D913:E913"/>
    <mergeCell ref="F913:G913"/>
    <mergeCell ref="J913:K913"/>
    <mergeCell ref="L911:M911"/>
    <mergeCell ref="B912:C912"/>
    <mergeCell ref="D912:E912"/>
    <mergeCell ref="F912:G912"/>
    <mergeCell ref="J912:K912"/>
    <mergeCell ref="L912:M912"/>
    <mergeCell ref="B911:C911"/>
    <mergeCell ref="D911:E911"/>
    <mergeCell ref="F911:G911"/>
    <mergeCell ref="J911:K911"/>
    <mergeCell ref="L921:M921"/>
    <mergeCell ref="B922:C922"/>
    <mergeCell ref="D922:E922"/>
    <mergeCell ref="F922:G922"/>
    <mergeCell ref="J922:K922"/>
    <mergeCell ref="L922:M922"/>
    <mergeCell ref="B921:C921"/>
    <mergeCell ref="D921:E921"/>
    <mergeCell ref="F921:G921"/>
    <mergeCell ref="J921:K921"/>
    <mergeCell ref="L919:M919"/>
    <mergeCell ref="B920:C920"/>
    <mergeCell ref="D920:E920"/>
    <mergeCell ref="F920:G920"/>
    <mergeCell ref="J920:K920"/>
    <mergeCell ref="L920:M920"/>
    <mergeCell ref="B919:C919"/>
    <mergeCell ref="D919:E919"/>
    <mergeCell ref="F919:G919"/>
    <mergeCell ref="J919:K919"/>
    <mergeCell ref="L917:M917"/>
    <mergeCell ref="B918:C918"/>
    <mergeCell ref="D918:E918"/>
    <mergeCell ref="F918:G918"/>
    <mergeCell ref="J918:K918"/>
    <mergeCell ref="L918:M918"/>
    <mergeCell ref="B917:C917"/>
    <mergeCell ref="D917:E917"/>
    <mergeCell ref="F917:G917"/>
    <mergeCell ref="J917:K917"/>
    <mergeCell ref="L927:M927"/>
    <mergeCell ref="B928:C928"/>
    <mergeCell ref="D928:E928"/>
    <mergeCell ref="F928:G928"/>
    <mergeCell ref="J928:K928"/>
    <mergeCell ref="L928:M928"/>
    <mergeCell ref="B927:C927"/>
    <mergeCell ref="D927:E927"/>
    <mergeCell ref="F927:G927"/>
    <mergeCell ref="J927:K927"/>
    <mergeCell ref="L925:M925"/>
    <mergeCell ref="B926:C926"/>
    <mergeCell ref="D926:E926"/>
    <mergeCell ref="F926:G926"/>
    <mergeCell ref="J926:K926"/>
    <mergeCell ref="L926:M926"/>
    <mergeCell ref="B925:C925"/>
    <mergeCell ref="D925:E925"/>
    <mergeCell ref="F925:G925"/>
    <mergeCell ref="J925:K925"/>
    <mergeCell ref="L923:M923"/>
    <mergeCell ref="B924:C924"/>
    <mergeCell ref="D924:E924"/>
    <mergeCell ref="F924:G924"/>
    <mergeCell ref="J924:K924"/>
    <mergeCell ref="L924:M924"/>
    <mergeCell ref="B923:C923"/>
    <mergeCell ref="D923:E923"/>
    <mergeCell ref="F923:G923"/>
    <mergeCell ref="J923:K923"/>
    <mergeCell ref="L933:M933"/>
    <mergeCell ref="B934:C934"/>
    <mergeCell ref="D934:E934"/>
    <mergeCell ref="F934:G934"/>
    <mergeCell ref="J934:K934"/>
    <mergeCell ref="L934:M934"/>
    <mergeCell ref="B933:C933"/>
    <mergeCell ref="D933:E933"/>
    <mergeCell ref="F933:G933"/>
    <mergeCell ref="J933:K933"/>
    <mergeCell ref="L931:M931"/>
    <mergeCell ref="B932:C932"/>
    <mergeCell ref="D932:E932"/>
    <mergeCell ref="F932:G932"/>
    <mergeCell ref="J932:K932"/>
    <mergeCell ref="L932:M932"/>
    <mergeCell ref="B931:C931"/>
    <mergeCell ref="D931:E931"/>
    <mergeCell ref="F931:G931"/>
    <mergeCell ref="J931:K931"/>
    <mergeCell ref="L929:M929"/>
    <mergeCell ref="B930:C930"/>
    <mergeCell ref="D930:E930"/>
    <mergeCell ref="F930:G930"/>
    <mergeCell ref="J930:K930"/>
    <mergeCell ref="L930:M930"/>
    <mergeCell ref="B929:C929"/>
    <mergeCell ref="D929:E929"/>
    <mergeCell ref="F929:G929"/>
    <mergeCell ref="J929:K929"/>
    <mergeCell ref="L939:M939"/>
    <mergeCell ref="B940:C940"/>
    <mergeCell ref="D940:E940"/>
    <mergeCell ref="F940:G940"/>
    <mergeCell ref="J940:K940"/>
    <mergeCell ref="L940:M940"/>
    <mergeCell ref="B939:C939"/>
    <mergeCell ref="D939:E939"/>
    <mergeCell ref="F939:G939"/>
    <mergeCell ref="J939:K939"/>
    <mergeCell ref="L937:M937"/>
    <mergeCell ref="B938:C938"/>
    <mergeCell ref="D938:E938"/>
    <mergeCell ref="F938:G938"/>
    <mergeCell ref="J938:K938"/>
    <mergeCell ref="L938:M938"/>
    <mergeCell ref="B937:C937"/>
    <mergeCell ref="D937:E937"/>
    <mergeCell ref="F937:G937"/>
    <mergeCell ref="J937:K937"/>
    <mergeCell ref="L935:M935"/>
    <mergeCell ref="B936:C936"/>
    <mergeCell ref="D936:E936"/>
    <mergeCell ref="F936:G936"/>
    <mergeCell ref="J936:K936"/>
    <mergeCell ref="L936:M936"/>
    <mergeCell ref="B935:C935"/>
    <mergeCell ref="D935:E935"/>
    <mergeCell ref="F935:G935"/>
    <mergeCell ref="J935:K935"/>
    <mergeCell ref="L945:M945"/>
    <mergeCell ref="B946:C946"/>
    <mergeCell ref="D946:E946"/>
    <mergeCell ref="F946:G946"/>
    <mergeCell ref="J946:K946"/>
    <mergeCell ref="L946:M946"/>
    <mergeCell ref="B945:C945"/>
    <mergeCell ref="D945:E945"/>
    <mergeCell ref="F945:G945"/>
    <mergeCell ref="J945:K945"/>
    <mergeCell ref="L943:M943"/>
    <mergeCell ref="B944:C944"/>
    <mergeCell ref="D944:E944"/>
    <mergeCell ref="F944:G944"/>
    <mergeCell ref="J944:K944"/>
    <mergeCell ref="L944:M944"/>
    <mergeCell ref="B943:C943"/>
    <mergeCell ref="D943:E943"/>
    <mergeCell ref="F943:G943"/>
    <mergeCell ref="J943:K943"/>
    <mergeCell ref="L941:M941"/>
    <mergeCell ref="B942:C942"/>
    <mergeCell ref="D942:E942"/>
    <mergeCell ref="F942:G942"/>
    <mergeCell ref="J942:K942"/>
    <mergeCell ref="L942:M942"/>
    <mergeCell ref="B941:C941"/>
    <mergeCell ref="D941:E941"/>
    <mergeCell ref="F941:G941"/>
    <mergeCell ref="J941:K941"/>
    <mergeCell ref="L951:M951"/>
    <mergeCell ref="B952:C952"/>
    <mergeCell ref="D952:E952"/>
    <mergeCell ref="F952:G952"/>
    <mergeCell ref="J952:K952"/>
    <mergeCell ref="L952:M952"/>
    <mergeCell ref="B951:C951"/>
    <mergeCell ref="D951:E951"/>
    <mergeCell ref="F951:G951"/>
    <mergeCell ref="J951:K951"/>
    <mergeCell ref="L949:M949"/>
    <mergeCell ref="B950:C950"/>
    <mergeCell ref="D950:E950"/>
    <mergeCell ref="F950:G950"/>
    <mergeCell ref="J950:K950"/>
    <mergeCell ref="L950:M950"/>
    <mergeCell ref="B949:C949"/>
    <mergeCell ref="D949:E949"/>
    <mergeCell ref="F949:G949"/>
    <mergeCell ref="J949:K949"/>
    <mergeCell ref="L947:M947"/>
    <mergeCell ref="B948:C948"/>
    <mergeCell ref="D948:E948"/>
    <mergeCell ref="F948:G948"/>
    <mergeCell ref="J948:K948"/>
    <mergeCell ref="L948:M948"/>
    <mergeCell ref="B947:C947"/>
    <mergeCell ref="D947:E947"/>
    <mergeCell ref="F947:G947"/>
    <mergeCell ref="J947:K947"/>
    <mergeCell ref="L957:M957"/>
    <mergeCell ref="B958:C958"/>
    <mergeCell ref="D958:E958"/>
    <mergeCell ref="F958:G958"/>
    <mergeCell ref="J958:K958"/>
    <mergeCell ref="L958:M958"/>
    <mergeCell ref="B957:C957"/>
    <mergeCell ref="D957:E957"/>
    <mergeCell ref="F957:G957"/>
    <mergeCell ref="J957:K957"/>
    <mergeCell ref="L955:M955"/>
    <mergeCell ref="B956:C956"/>
    <mergeCell ref="D956:E956"/>
    <mergeCell ref="F956:G956"/>
    <mergeCell ref="J956:K956"/>
    <mergeCell ref="L956:M956"/>
    <mergeCell ref="B955:C955"/>
    <mergeCell ref="D955:E955"/>
    <mergeCell ref="F955:G955"/>
    <mergeCell ref="J955:K955"/>
    <mergeCell ref="L953:M953"/>
    <mergeCell ref="B954:C954"/>
    <mergeCell ref="D954:E954"/>
    <mergeCell ref="F954:G954"/>
    <mergeCell ref="J954:K954"/>
    <mergeCell ref="L954:M954"/>
    <mergeCell ref="B953:C953"/>
    <mergeCell ref="D953:E953"/>
    <mergeCell ref="F953:G953"/>
    <mergeCell ref="J953:K953"/>
    <mergeCell ref="L963:M963"/>
    <mergeCell ref="B964:C964"/>
    <mergeCell ref="D964:E964"/>
    <mergeCell ref="F964:G964"/>
    <mergeCell ref="J964:K964"/>
    <mergeCell ref="L964:M964"/>
    <mergeCell ref="B963:C963"/>
    <mergeCell ref="D963:E963"/>
    <mergeCell ref="F963:G963"/>
    <mergeCell ref="J963:K963"/>
    <mergeCell ref="L961:M961"/>
    <mergeCell ref="B962:C962"/>
    <mergeCell ref="D962:E962"/>
    <mergeCell ref="F962:G962"/>
    <mergeCell ref="J962:K962"/>
    <mergeCell ref="L962:M962"/>
    <mergeCell ref="B961:C961"/>
    <mergeCell ref="D961:E961"/>
    <mergeCell ref="F961:G961"/>
    <mergeCell ref="J961:K961"/>
    <mergeCell ref="L959:M959"/>
    <mergeCell ref="B960:C960"/>
    <mergeCell ref="D960:E960"/>
    <mergeCell ref="F960:G960"/>
    <mergeCell ref="J960:K960"/>
    <mergeCell ref="L960:M960"/>
    <mergeCell ref="B959:C959"/>
    <mergeCell ref="D959:E959"/>
    <mergeCell ref="F959:G959"/>
    <mergeCell ref="J959:K959"/>
    <mergeCell ref="L969:M969"/>
    <mergeCell ref="B970:C970"/>
    <mergeCell ref="D970:E970"/>
    <mergeCell ref="F970:G970"/>
    <mergeCell ref="J970:K970"/>
    <mergeCell ref="L970:M970"/>
    <mergeCell ref="B969:C969"/>
    <mergeCell ref="D969:E969"/>
    <mergeCell ref="F969:G969"/>
    <mergeCell ref="J969:K969"/>
    <mergeCell ref="L967:M967"/>
    <mergeCell ref="B968:C968"/>
    <mergeCell ref="D968:E968"/>
    <mergeCell ref="F968:G968"/>
    <mergeCell ref="J968:K968"/>
    <mergeCell ref="L968:M968"/>
    <mergeCell ref="B967:C967"/>
    <mergeCell ref="D967:E967"/>
    <mergeCell ref="F967:G967"/>
    <mergeCell ref="J967:K967"/>
    <mergeCell ref="L965:M965"/>
    <mergeCell ref="B966:C966"/>
    <mergeCell ref="D966:E966"/>
    <mergeCell ref="F966:G966"/>
    <mergeCell ref="J966:K966"/>
    <mergeCell ref="L966:M966"/>
    <mergeCell ref="B965:C965"/>
    <mergeCell ref="D965:E965"/>
    <mergeCell ref="F965:G965"/>
    <mergeCell ref="J965:K965"/>
    <mergeCell ref="L975:M975"/>
    <mergeCell ref="B976:C976"/>
    <mergeCell ref="D976:E976"/>
    <mergeCell ref="F976:G976"/>
    <mergeCell ref="J976:K976"/>
    <mergeCell ref="L976:M976"/>
    <mergeCell ref="B975:C975"/>
    <mergeCell ref="D975:E975"/>
    <mergeCell ref="F975:G975"/>
    <mergeCell ref="J975:K975"/>
    <mergeCell ref="L973:M973"/>
    <mergeCell ref="B974:C974"/>
    <mergeCell ref="D974:E974"/>
    <mergeCell ref="F974:G974"/>
    <mergeCell ref="J974:K974"/>
    <mergeCell ref="L974:M974"/>
    <mergeCell ref="B973:C973"/>
    <mergeCell ref="D973:E973"/>
    <mergeCell ref="F973:G973"/>
    <mergeCell ref="J973:K973"/>
    <mergeCell ref="L971:M971"/>
    <mergeCell ref="B972:C972"/>
    <mergeCell ref="D972:E972"/>
    <mergeCell ref="F972:G972"/>
    <mergeCell ref="J972:K972"/>
    <mergeCell ref="L972:M972"/>
    <mergeCell ref="B971:C971"/>
    <mergeCell ref="D971:E971"/>
    <mergeCell ref="F971:G971"/>
    <mergeCell ref="J971:K971"/>
    <mergeCell ref="L981:M981"/>
    <mergeCell ref="B982:C982"/>
    <mergeCell ref="D982:E982"/>
    <mergeCell ref="F982:G982"/>
    <mergeCell ref="J982:K982"/>
    <mergeCell ref="L982:M982"/>
    <mergeCell ref="B981:C981"/>
    <mergeCell ref="D981:E981"/>
    <mergeCell ref="F981:G981"/>
    <mergeCell ref="J981:K981"/>
    <mergeCell ref="L979:M979"/>
    <mergeCell ref="B980:C980"/>
    <mergeCell ref="D980:E980"/>
    <mergeCell ref="F980:G980"/>
    <mergeCell ref="J980:K980"/>
    <mergeCell ref="L980:M980"/>
    <mergeCell ref="B979:C979"/>
    <mergeCell ref="D979:E979"/>
    <mergeCell ref="F979:G979"/>
    <mergeCell ref="J979:K979"/>
    <mergeCell ref="L977:M977"/>
    <mergeCell ref="B978:C978"/>
    <mergeCell ref="D978:E978"/>
    <mergeCell ref="F978:G978"/>
    <mergeCell ref="J978:K978"/>
    <mergeCell ref="L978:M978"/>
    <mergeCell ref="B977:C977"/>
    <mergeCell ref="D977:E977"/>
    <mergeCell ref="F977:G977"/>
    <mergeCell ref="J977:K977"/>
    <mergeCell ref="L987:M987"/>
    <mergeCell ref="B988:C988"/>
    <mergeCell ref="D988:E988"/>
    <mergeCell ref="F988:G988"/>
    <mergeCell ref="J988:K988"/>
    <mergeCell ref="L988:M988"/>
    <mergeCell ref="B987:C987"/>
    <mergeCell ref="D987:E987"/>
    <mergeCell ref="F987:G987"/>
    <mergeCell ref="J987:K987"/>
    <mergeCell ref="L985:M985"/>
    <mergeCell ref="B986:C986"/>
    <mergeCell ref="D986:E986"/>
    <mergeCell ref="F986:G986"/>
    <mergeCell ref="J986:K986"/>
    <mergeCell ref="L986:M986"/>
    <mergeCell ref="B985:C985"/>
    <mergeCell ref="D985:E985"/>
    <mergeCell ref="F985:G985"/>
    <mergeCell ref="J985:K985"/>
    <mergeCell ref="L983:M983"/>
    <mergeCell ref="B984:C984"/>
    <mergeCell ref="D984:E984"/>
    <mergeCell ref="F984:G984"/>
    <mergeCell ref="J984:K984"/>
    <mergeCell ref="L984:M984"/>
    <mergeCell ref="B983:C983"/>
    <mergeCell ref="D983:E983"/>
    <mergeCell ref="F983:G983"/>
    <mergeCell ref="J983:K983"/>
    <mergeCell ref="L993:M993"/>
    <mergeCell ref="B994:C994"/>
    <mergeCell ref="D994:E994"/>
    <mergeCell ref="F994:G994"/>
    <mergeCell ref="J994:K994"/>
    <mergeCell ref="L994:M994"/>
    <mergeCell ref="B993:C993"/>
    <mergeCell ref="D993:E993"/>
    <mergeCell ref="F993:G993"/>
    <mergeCell ref="J993:K993"/>
    <mergeCell ref="L991:M991"/>
    <mergeCell ref="B992:C992"/>
    <mergeCell ref="D992:E992"/>
    <mergeCell ref="F992:G992"/>
    <mergeCell ref="J992:K992"/>
    <mergeCell ref="L992:M992"/>
    <mergeCell ref="B991:C991"/>
    <mergeCell ref="D991:E991"/>
    <mergeCell ref="F991:G991"/>
    <mergeCell ref="J991:K991"/>
    <mergeCell ref="L989:M989"/>
    <mergeCell ref="B990:C990"/>
    <mergeCell ref="D990:E990"/>
    <mergeCell ref="F990:G990"/>
    <mergeCell ref="J990:K990"/>
    <mergeCell ref="L990:M990"/>
    <mergeCell ref="B989:C989"/>
    <mergeCell ref="D989:E989"/>
    <mergeCell ref="F989:G989"/>
    <mergeCell ref="J989:K989"/>
    <mergeCell ref="L999:M999"/>
    <mergeCell ref="B1000:C1000"/>
    <mergeCell ref="D1000:E1000"/>
    <mergeCell ref="F1000:G1000"/>
    <mergeCell ref="J1000:K1000"/>
    <mergeCell ref="L1000:M1000"/>
    <mergeCell ref="B999:C999"/>
    <mergeCell ref="D999:E999"/>
    <mergeCell ref="F999:G999"/>
    <mergeCell ref="J999:K999"/>
    <mergeCell ref="L997:M997"/>
    <mergeCell ref="B998:C998"/>
    <mergeCell ref="D998:E998"/>
    <mergeCell ref="F998:G998"/>
    <mergeCell ref="J998:K998"/>
    <mergeCell ref="L998:M998"/>
    <mergeCell ref="B997:C997"/>
    <mergeCell ref="D997:E997"/>
    <mergeCell ref="F997:G997"/>
    <mergeCell ref="J997:K997"/>
    <mergeCell ref="L995:M995"/>
    <mergeCell ref="B996:C996"/>
    <mergeCell ref="D996:E996"/>
    <mergeCell ref="F996:G996"/>
    <mergeCell ref="J996:K996"/>
    <mergeCell ref="L996:M996"/>
    <mergeCell ref="B995:C995"/>
    <mergeCell ref="D995:E995"/>
    <mergeCell ref="F995:G995"/>
    <mergeCell ref="J995:K995"/>
    <mergeCell ref="L1005:M1005"/>
    <mergeCell ref="B1006:C1006"/>
    <mergeCell ref="D1006:E1006"/>
    <mergeCell ref="F1006:G1006"/>
    <mergeCell ref="J1006:K1006"/>
    <mergeCell ref="L1006:M1006"/>
    <mergeCell ref="B1005:C1005"/>
    <mergeCell ref="D1005:E1005"/>
    <mergeCell ref="F1005:G1005"/>
    <mergeCell ref="J1005:K1005"/>
    <mergeCell ref="L1003:M1003"/>
    <mergeCell ref="B1004:C1004"/>
    <mergeCell ref="D1004:E1004"/>
    <mergeCell ref="F1004:G1004"/>
    <mergeCell ref="J1004:K1004"/>
    <mergeCell ref="L1004:M1004"/>
    <mergeCell ref="B1003:C1003"/>
    <mergeCell ref="D1003:E1003"/>
    <mergeCell ref="F1003:G1003"/>
    <mergeCell ref="J1003:K1003"/>
    <mergeCell ref="L1001:M1001"/>
    <mergeCell ref="B1002:C1002"/>
    <mergeCell ref="D1002:E1002"/>
    <mergeCell ref="F1002:G1002"/>
    <mergeCell ref="J1002:K1002"/>
    <mergeCell ref="L1002:M1002"/>
    <mergeCell ref="B1001:C1001"/>
    <mergeCell ref="D1001:E1001"/>
    <mergeCell ref="F1001:G1001"/>
    <mergeCell ref="J1001:K1001"/>
    <mergeCell ref="L1011:M1011"/>
    <mergeCell ref="B1012:C1012"/>
    <mergeCell ref="D1012:E1012"/>
    <mergeCell ref="F1012:G1012"/>
    <mergeCell ref="J1012:K1012"/>
    <mergeCell ref="L1012:M1012"/>
    <mergeCell ref="B1011:C1011"/>
    <mergeCell ref="D1011:E1011"/>
    <mergeCell ref="F1011:G1011"/>
    <mergeCell ref="J1011:K1011"/>
    <mergeCell ref="L1009:M1009"/>
    <mergeCell ref="B1010:C1010"/>
    <mergeCell ref="D1010:E1010"/>
    <mergeCell ref="F1010:G1010"/>
    <mergeCell ref="J1010:K1010"/>
    <mergeCell ref="L1010:M1010"/>
    <mergeCell ref="B1009:C1009"/>
    <mergeCell ref="D1009:E1009"/>
    <mergeCell ref="F1009:G1009"/>
    <mergeCell ref="J1009:K1009"/>
    <mergeCell ref="L1007:M1007"/>
    <mergeCell ref="B1008:C1008"/>
    <mergeCell ref="D1008:E1008"/>
    <mergeCell ref="F1008:G1008"/>
    <mergeCell ref="J1008:K1008"/>
    <mergeCell ref="L1008:M1008"/>
    <mergeCell ref="B1007:C1007"/>
    <mergeCell ref="D1007:E1007"/>
    <mergeCell ref="F1007:G1007"/>
    <mergeCell ref="J1007:K1007"/>
    <mergeCell ref="L1017:M1017"/>
    <mergeCell ref="B1018:C1018"/>
    <mergeCell ref="D1018:E1018"/>
    <mergeCell ref="F1018:G1018"/>
    <mergeCell ref="J1018:K1018"/>
    <mergeCell ref="L1018:M1018"/>
    <mergeCell ref="B1017:C1017"/>
    <mergeCell ref="D1017:E1017"/>
    <mergeCell ref="F1017:G1017"/>
    <mergeCell ref="J1017:K1017"/>
    <mergeCell ref="L1015:M1015"/>
    <mergeCell ref="B1016:C1016"/>
    <mergeCell ref="D1016:E1016"/>
    <mergeCell ref="F1016:G1016"/>
    <mergeCell ref="J1016:K1016"/>
    <mergeCell ref="L1016:M1016"/>
    <mergeCell ref="B1015:C1015"/>
    <mergeCell ref="D1015:E1015"/>
    <mergeCell ref="F1015:G1015"/>
    <mergeCell ref="J1015:K1015"/>
    <mergeCell ref="L1013:M1013"/>
    <mergeCell ref="B1014:C1014"/>
    <mergeCell ref="D1014:E1014"/>
    <mergeCell ref="F1014:G1014"/>
    <mergeCell ref="J1014:K1014"/>
    <mergeCell ref="L1014:M1014"/>
    <mergeCell ref="B1013:C1013"/>
    <mergeCell ref="D1013:E1013"/>
    <mergeCell ref="F1013:G1013"/>
    <mergeCell ref="J1013:K1013"/>
    <mergeCell ref="L1023:M1023"/>
    <mergeCell ref="B1024:C1024"/>
    <mergeCell ref="D1024:E1024"/>
    <mergeCell ref="F1024:G1024"/>
    <mergeCell ref="J1024:K1024"/>
    <mergeCell ref="L1024:M1024"/>
    <mergeCell ref="B1023:C1023"/>
    <mergeCell ref="D1023:E1023"/>
    <mergeCell ref="F1023:G1023"/>
    <mergeCell ref="J1023:K1023"/>
    <mergeCell ref="L1021:M1021"/>
    <mergeCell ref="B1022:C1022"/>
    <mergeCell ref="D1022:E1022"/>
    <mergeCell ref="F1022:G1022"/>
    <mergeCell ref="J1022:K1022"/>
    <mergeCell ref="L1022:M1022"/>
    <mergeCell ref="B1021:C1021"/>
    <mergeCell ref="D1021:E1021"/>
    <mergeCell ref="F1021:G1021"/>
    <mergeCell ref="J1021:K1021"/>
    <mergeCell ref="L1019:M1019"/>
    <mergeCell ref="B1020:C1020"/>
    <mergeCell ref="D1020:E1020"/>
    <mergeCell ref="F1020:G1020"/>
    <mergeCell ref="J1020:K1020"/>
    <mergeCell ref="L1020:M1020"/>
    <mergeCell ref="B1019:C1019"/>
    <mergeCell ref="D1019:E1019"/>
    <mergeCell ref="F1019:G1019"/>
    <mergeCell ref="J1019:K1019"/>
    <mergeCell ref="L1029:M1029"/>
    <mergeCell ref="B1030:C1030"/>
    <mergeCell ref="D1030:E1030"/>
    <mergeCell ref="F1030:G1030"/>
    <mergeCell ref="J1030:K1030"/>
    <mergeCell ref="L1030:M1030"/>
    <mergeCell ref="B1029:C1029"/>
    <mergeCell ref="D1029:E1029"/>
    <mergeCell ref="F1029:G1029"/>
    <mergeCell ref="J1029:K1029"/>
    <mergeCell ref="L1027:M1027"/>
    <mergeCell ref="B1028:C1028"/>
    <mergeCell ref="D1028:E1028"/>
    <mergeCell ref="F1028:G1028"/>
    <mergeCell ref="J1028:K1028"/>
    <mergeCell ref="L1028:M1028"/>
    <mergeCell ref="B1027:C1027"/>
    <mergeCell ref="D1027:E1027"/>
    <mergeCell ref="F1027:G1027"/>
    <mergeCell ref="J1027:K1027"/>
    <mergeCell ref="L1025:M1025"/>
    <mergeCell ref="B1026:C1026"/>
    <mergeCell ref="D1026:E1026"/>
    <mergeCell ref="F1026:G1026"/>
    <mergeCell ref="J1026:K1026"/>
    <mergeCell ref="L1026:M1026"/>
    <mergeCell ref="B1025:C1025"/>
    <mergeCell ref="D1025:E1025"/>
    <mergeCell ref="F1025:G1025"/>
    <mergeCell ref="J1025:K1025"/>
    <mergeCell ref="L1035:M1035"/>
    <mergeCell ref="B1036:C1036"/>
    <mergeCell ref="D1036:E1036"/>
    <mergeCell ref="F1036:G1036"/>
    <mergeCell ref="J1036:K1036"/>
    <mergeCell ref="L1036:M1036"/>
    <mergeCell ref="B1035:C1035"/>
    <mergeCell ref="D1035:E1035"/>
    <mergeCell ref="F1035:G1035"/>
    <mergeCell ref="J1035:K1035"/>
    <mergeCell ref="L1033:M1033"/>
    <mergeCell ref="B1034:C1034"/>
    <mergeCell ref="D1034:E1034"/>
    <mergeCell ref="F1034:G1034"/>
    <mergeCell ref="J1034:K1034"/>
    <mergeCell ref="L1034:M1034"/>
    <mergeCell ref="B1033:C1033"/>
    <mergeCell ref="D1033:E1033"/>
    <mergeCell ref="F1033:G1033"/>
    <mergeCell ref="J1033:K1033"/>
    <mergeCell ref="L1031:M1031"/>
    <mergeCell ref="B1032:C1032"/>
    <mergeCell ref="D1032:E1032"/>
    <mergeCell ref="F1032:G1032"/>
    <mergeCell ref="J1032:K1032"/>
    <mergeCell ref="L1032:M1032"/>
    <mergeCell ref="B1031:C1031"/>
    <mergeCell ref="D1031:E1031"/>
    <mergeCell ref="F1031:G1031"/>
    <mergeCell ref="J1031:K1031"/>
    <mergeCell ref="L1041:M1041"/>
    <mergeCell ref="B1042:C1042"/>
    <mergeCell ref="D1042:E1042"/>
    <mergeCell ref="F1042:G1042"/>
    <mergeCell ref="J1042:K1042"/>
    <mergeCell ref="L1042:M1042"/>
    <mergeCell ref="B1041:C1041"/>
    <mergeCell ref="D1041:E1041"/>
    <mergeCell ref="F1041:G1041"/>
    <mergeCell ref="J1041:K1041"/>
    <mergeCell ref="L1039:M1039"/>
    <mergeCell ref="B1040:C1040"/>
    <mergeCell ref="D1040:E1040"/>
    <mergeCell ref="F1040:G1040"/>
    <mergeCell ref="J1040:K1040"/>
    <mergeCell ref="L1040:M1040"/>
    <mergeCell ref="B1039:C1039"/>
    <mergeCell ref="D1039:E1039"/>
    <mergeCell ref="F1039:G1039"/>
    <mergeCell ref="J1039:K1039"/>
    <mergeCell ref="L1037:M1037"/>
    <mergeCell ref="B1038:C1038"/>
    <mergeCell ref="D1038:E1038"/>
    <mergeCell ref="F1038:G1038"/>
    <mergeCell ref="J1038:K1038"/>
    <mergeCell ref="L1038:M1038"/>
    <mergeCell ref="B1037:C1037"/>
    <mergeCell ref="D1037:E1037"/>
    <mergeCell ref="F1037:G1037"/>
    <mergeCell ref="J1037:K1037"/>
    <mergeCell ref="L1047:M1047"/>
    <mergeCell ref="B1048:C1048"/>
    <mergeCell ref="D1048:E1048"/>
    <mergeCell ref="F1048:G1048"/>
    <mergeCell ref="J1048:K1048"/>
    <mergeCell ref="L1048:M1048"/>
    <mergeCell ref="B1047:C1047"/>
    <mergeCell ref="D1047:E1047"/>
    <mergeCell ref="F1047:G1047"/>
    <mergeCell ref="J1047:K1047"/>
    <mergeCell ref="L1045:M1045"/>
    <mergeCell ref="B1046:C1046"/>
    <mergeCell ref="D1046:E1046"/>
    <mergeCell ref="F1046:G1046"/>
    <mergeCell ref="J1046:K1046"/>
    <mergeCell ref="L1046:M1046"/>
    <mergeCell ref="B1045:C1045"/>
    <mergeCell ref="D1045:E1045"/>
    <mergeCell ref="F1045:G1045"/>
    <mergeCell ref="J1045:K1045"/>
    <mergeCell ref="L1043:M1043"/>
    <mergeCell ref="B1044:C1044"/>
    <mergeCell ref="D1044:E1044"/>
    <mergeCell ref="F1044:G1044"/>
    <mergeCell ref="J1044:K1044"/>
    <mergeCell ref="L1044:M1044"/>
    <mergeCell ref="B1043:C1043"/>
    <mergeCell ref="D1043:E1043"/>
    <mergeCell ref="F1043:G1043"/>
    <mergeCell ref="J1043:K1043"/>
    <mergeCell ref="L1053:M1053"/>
    <mergeCell ref="B1054:C1054"/>
    <mergeCell ref="D1054:E1054"/>
    <mergeCell ref="F1054:G1054"/>
    <mergeCell ref="J1054:K1054"/>
    <mergeCell ref="L1054:M1054"/>
    <mergeCell ref="B1053:C1053"/>
    <mergeCell ref="D1053:E1053"/>
    <mergeCell ref="F1053:G1053"/>
    <mergeCell ref="J1053:K1053"/>
    <mergeCell ref="L1051:M1051"/>
    <mergeCell ref="B1052:C1052"/>
    <mergeCell ref="D1052:E1052"/>
    <mergeCell ref="F1052:G1052"/>
    <mergeCell ref="J1052:K1052"/>
    <mergeCell ref="L1052:M1052"/>
    <mergeCell ref="B1051:C1051"/>
    <mergeCell ref="D1051:E1051"/>
    <mergeCell ref="F1051:G1051"/>
    <mergeCell ref="J1051:K1051"/>
    <mergeCell ref="L1049:M1049"/>
    <mergeCell ref="B1050:C1050"/>
    <mergeCell ref="D1050:E1050"/>
    <mergeCell ref="F1050:G1050"/>
    <mergeCell ref="J1050:K1050"/>
    <mergeCell ref="L1050:M1050"/>
    <mergeCell ref="B1049:C1049"/>
    <mergeCell ref="D1049:E1049"/>
    <mergeCell ref="F1049:G1049"/>
    <mergeCell ref="J1049:K1049"/>
    <mergeCell ref="L1059:M1059"/>
    <mergeCell ref="B1060:C1060"/>
    <mergeCell ref="D1060:E1060"/>
    <mergeCell ref="F1060:G1060"/>
    <mergeCell ref="J1060:K1060"/>
    <mergeCell ref="L1060:M1060"/>
    <mergeCell ref="B1059:C1059"/>
    <mergeCell ref="D1059:E1059"/>
    <mergeCell ref="F1059:G1059"/>
    <mergeCell ref="J1059:K1059"/>
    <mergeCell ref="L1057:M1057"/>
    <mergeCell ref="B1058:C1058"/>
    <mergeCell ref="D1058:E1058"/>
    <mergeCell ref="F1058:G1058"/>
    <mergeCell ref="J1058:K1058"/>
    <mergeCell ref="L1058:M1058"/>
    <mergeCell ref="B1057:C1057"/>
    <mergeCell ref="D1057:E1057"/>
    <mergeCell ref="F1057:G1057"/>
    <mergeCell ref="J1057:K1057"/>
    <mergeCell ref="L1055:M1055"/>
    <mergeCell ref="B1056:C1056"/>
    <mergeCell ref="D1056:E1056"/>
    <mergeCell ref="F1056:G1056"/>
    <mergeCell ref="J1056:K1056"/>
    <mergeCell ref="L1056:M1056"/>
    <mergeCell ref="B1055:C1055"/>
    <mergeCell ref="D1055:E1055"/>
    <mergeCell ref="F1055:G1055"/>
    <mergeCell ref="J1055:K1055"/>
    <mergeCell ref="L1065:M1065"/>
    <mergeCell ref="B1066:C1066"/>
    <mergeCell ref="D1066:E1066"/>
    <mergeCell ref="F1066:G1066"/>
    <mergeCell ref="J1066:K1066"/>
    <mergeCell ref="L1066:M1066"/>
    <mergeCell ref="B1065:C1065"/>
    <mergeCell ref="D1065:E1065"/>
    <mergeCell ref="F1065:G1065"/>
    <mergeCell ref="J1065:K1065"/>
    <mergeCell ref="L1063:M1063"/>
    <mergeCell ref="B1064:C1064"/>
    <mergeCell ref="D1064:E1064"/>
    <mergeCell ref="F1064:G1064"/>
    <mergeCell ref="J1064:K1064"/>
    <mergeCell ref="L1064:M1064"/>
    <mergeCell ref="B1063:C1063"/>
    <mergeCell ref="D1063:E1063"/>
    <mergeCell ref="F1063:G1063"/>
    <mergeCell ref="J1063:K1063"/>
    <mergeCell ref="L1061:M1061"/>
    <mergeCell ref="B1062:C1062"/>
    <mergeCell ref="D1062:E1062"/>
    <mergeCell ref="F1062:G1062"/>
    <mergeCell ref="J1062:K1062"/>
    <mergeCell ref="L1062:M1062"/>
    <mergeCell ref="B1061:C1061"/>
    <mergeCell ref="D1061:E1061"/>
    <mergeCell ref="F1061:G1061"/>
    <mergeCell ref="J1061:K1061"/>
    <mergeCell ref="L1071:M1071"/>
    <mergeCell ref="B1072:C1072"/>
    <mergeCell ref="D1072:E1072"/>
    <mergeCell ref="F1072:G1072"/>
    <mergeCell ref="J1072:K1072"/>
    <mergeCell ref="L1072:M1072"/>
    <mergeCell ref="B1071:C1071"/>
    <mergeCell ref="D1071:E1071"/>
    <mergeCell ref="F1071:G1071"/>
    <mergeCell ref="J1071:K1071"/>
    <mergeCell ref="L1069:M1069"/>
    <mergeCell ref="B1070:C1070"/>
    <mergeCell ref="D1070:E1070"/>
    <mergeCell ref="F1070:G1070"/>
    <mergeCell ref="J1070:K1070"/>
    <mergeCell ref="L1070:M1070"/>
    <mergeCell ref="B1069:C1069"/>
    <mergeCell ref="D1069:E1069"/>
    <mergeCell ref="F1069:G1069"/>
    <mergeCell ref="J1069:K1069"/>
    <mergeCell ref="L1067:M1067"/>
    <mergeCell ref="B1068:C1068"/>
    <mergeCell ref="D1068:E1068"/>
    <mergeCell ref="F1068:G1068"/>
    <mergeCell ref="J1068:K1068"/>
    <mergeCell ref="L1068:M1068"/>
    <mergeCell ref="B1067:C1067"/>
    <mergeCell ref="D1067:E1067"/>
    <mergeCell ref="F1067:G1067"/>
    <mergeCell ref="J1067:K1067"/>
    <mergeCell ref="L1077:M1077"/>
    <mergeCell ref="B1078:C1078"/>
    <mergeCell ref="D1078:E1078"/>
    <mergeCell ref="F1078:G1078"/>
    <mergeCell ref="J1078:K1078"/>
    <mergeCell ref="L1078:M1078"/>
    <mergeCell ref="B1077:C1077"/>
    <mergeCell ref="D1077:E1077"/>
    <mergeCell ref="F1077:G1077"/>
    <mergeCell ref="J1077:K1077"/>
    <mergeCell ref="L1075:M1075"/>
    <mergeCell ref="B1076:C1076"/>
    <mergeCell ref="D1076:E1076"/>
    <mergeCell ref="F1076:G1076"/>
    <mergeCell ref="J1076:K1076"/>
    <mergeCell ref="L1076:M1076"/>
    <mergeCell ref="B1075:C1075"/>
    <mergeCell ref="D1075:E1075"/>
    <mergeCell ref="F1075:G1075"/>
    <mergeCell ref="J1075:K1075"/>
    <mergeCell ref="L1073:M1073"/>
    <mergeCell ref="B1074:C1074"/>
    <mergeCell ref="D1074:E1074"/>
    <mergeCell ref="F1074:G1074"/>
    <mergeCell ref="J1074:K1074"/>
    <mergeCell ref="L1074:M1074"/>
    <mergeCell ref="B1073:C1073"/>
    <mergeCell ref="D1073:E1073"/>
    <mergeCell ref="F1073:G1073"/>
    <mergeCell ref="J1073:K1073"/>
    <mergeCell ref="L1083:M1083"/>
    <mergeCell ref="B1084:C1084"/>
    <mergeCell ref="D1084:E1084"/>
    <mergeCell ref="F1084:G1084"/>
    <mergeCell ref="J1084:K1084"/>
    <mergeCell ref="L1084:M1084"/>
    <mergeCell ref="B1083:C1083"/>
    <mergeCell ref="D1083:E1083"/>
    <mergeCell ref="F1083:G1083"/>
    <mergeCell ref="J1083:K1083"/>
    <mergeCell ref="L1081:M1081"/>
    <mergeCell ref="B1082:C1082"/>
    <mergeCell ref="D1082:E1082"/>
    <mergeCell ref="F1082:G1082"/>
    <mergeCell ref="J1082:K1082"/>
    <mergeCell ref="L1082:M1082"/>
    <mergeCell ref="B1081:C1081"/>
    <mergeCell ref="D1081:E1081"/>
    <mergeCell ref="F1081:G1081"/>
    <mergeCell ref="J1081:K1081"/>
    <mergeCell ref="L1079:M1079"/>
    <mergeCell ref="B1080:C1080"/>
    <mergeCell ref="D1080:E1080"/>
    <mergeCell ref="F1080:G1080"/>
    <mergeCell ref="J1080:K1080"/>
    <mergeCell ref="L1080:M1080"/>
    <mergeCell ref="B1079:C1079"/>
    <mergeCell ref="D1079:E1079"/>
    <mergeCell ref="F1079:G1079"/>
    <mergeCell ref="J1079:K1079"/>
    <mergeCell ref="L1089:M1089"/>
    <mergeCell ref="B1090:C1090"/>
    <mergeCell ref="D1090:E1090"/>
    <mergeCell ref="F1090:G1090"/>
    <mergeCell ref="J1090:K1090"/>
    <mergeCell ref="L1090:M1090"/>
    <mergeCell ref="B1089:C1089"/>
    <mergeCell ref="D1089:E1089"/>
    <mergeCell ref="F1089:G1089"/>
    <mergeCell ref="J1089:K1089"/>
    <mergeCell ref="L1087:M1087"/>
    <mergeCell ref="B1088:C1088"/>
    <mergeCell ref="D1088:E1088"/>
    <mergeCell ref="F1088:G1088"/>
    <mergeCell ref="J1088:K1088"/>
    <mergeCell ref="L1088:M1088"/>
    <mergeCell ref="B1087:C1087"/>
    <mergeCell ref="D1087:E1087"/>
    <mergeCell ref="F1087:G1087"/>
    <mergeCell ref="J1087:K1087"/>
    <mergeCell ref="L1085:M1085"/>
    <mergeCell ref="B1086:C1086"/>
    <mergeCell ref="D1086:E1086"/>
    <mergeCell ref="F1086:G1086"/>
    <mergeCell ref="J1086:K1086"/>
    <mergeCell ref="L1086:M1086"/>
    <mergeCell ref="B1085:C1085"/>
    <mergeCell ref="D1085:E1085"/>
    <mergeCell ref="F1085:G1085"/>
    <mergeCell ref="J1085:K1085"/>
    <mergeCell ref="L1095:M1095"/>
    <mergeCell ref="B1096:C1096"/>
    <mergeCell ref="D1096:E1096"/>
    <mergeCell ref="F1096:G1096"/>
    <mergeCell ref="J1096:K1096"/>
    <mergeCell ref="L1096:M1096"/>
    <mergeCell ref="B1095:C1095"/>
    <mergeCell ref="D1095:E1095"/>
    <mergeCell ref="F1095:G1095"/>
    <mergeCell ref="J1095:K1095"/>
    <mergeCell ref="L1093:M1093"/>
    <mergeCell ref="B1094:C1094"/>
    <mergeCell ref="D1094:E1094"/>
    <mergeCell ref="F1094:G1094"/>
    <mergeCell ref="J1094:K1094"/>
    <mergeCell ref="L1094:M1094"/>
    <mergeCell ref="B1093:C1093"/>
    <mergeCell ref="D1093:E1093"/>
    <mergeCell ref="F1093:G1093"/>
    <mergeCell ref="J1093:K1093"/>
    <mergeCell ref="L1091:M1091"/>
    <mergeCell ref="B1092:C1092"/>
    <mergeCell ref="D1092:E1092"/>
    <mergeCell ref="F1092:G1092"/>
    <mergeCell ref="J1092:K1092"/>
    <mergeCell ref="L1092:M1092"/>
    <mergeCell ref="B1091:C1091"/>
    <mergeCell ref="D1091:E1091"/>
    <mergeCell ref="F1091:G1091"/>
    <mergeCell ref="J1091:K1091"/>
    <mergeCell ref="L1101:M1101"/>
    <mergeCell ref="B1102:C1102"/>
    <mergeCell ref="D1102:E1102"/>
    <mergeCell ref="F1102:G1102"/>
    <mergeCell ref="J1102:K1102"/>
    <mergeCell ref="L1102:M1102"/>
    <mergeCell ref="B1101:C1101"/>
    <mergeCell ref="D1101:E1101"/>
    <mergeCell ref="F1101:G1101"/>
    <mergeCell ref="J1101:K1101"/>
    <mergeCell ref="L1099:M1099"/>
    <mergeCell ref="B1100:C1100"/>
    <mergeCell ref="D1100:E1100"/>
    <mergeCell ref="F1100:G1100"/>
    <mergeCell ref="J1100:K1100"/>
    <mergeCell ref="L1100:M1100"/>
    <mergeCell ref="B1099:C1099"/>
    <mergeCell ref="D1099:E1099"/>
    <mergeCell ref="F1099:G1099"/>
    <mergeCell ref="J1099:K1099"/>
    <mergeCell ref="L1097:M1097"/>
    <mergeCell ref="B1098:C1098"/>
    <mergeCell ref="D1098:E1098"/>
    <mergeCell ref="F1098:G1098"/>
    <mergeCell ref="J1098:K1098"/>
    <mergeCell ref="L1098:M1098"/>
    <mergeCell ref="B1097:C1097"/>
    <mergeCell ref="D1097:E1097"/>
    <mergeCell ref="F1097:G1097"/>
    <mergeCell ref="J1097:K1097"/>
    <mergeCell ref="L1107:M1107"/>
    <mergeCell ref="B1108:C1108"/>
    <mergeCell ref="D1108:E1108"/>
    <mergeCell ref="F1108:G1108"/>
    <mergeCell ref="J1108:K1108"/>
    <mergeCell ref="L1108:M1108"/>
    <mergeCell ref="B1107:C1107"/>
    <mergeCell ref="D1107:E1107"/>
    <mergeCell ref="F1107:G1107"/>
    <mergeCell ref="J1107:K1107"/>
    <mergeCell ref="L1105:M1105"/>
    <mergeCell ref="B1106:C1106"/>
    <mergeCell ref="D1106:E1106"/>
    <mergeCell ref="F1106:G1106"/>
    <mergeCell ref="J1106:K1106"/>
    <mergeCell ref="L1106:M1106"/>
    <mergeCell ref="B1105:C1105"/>
    <mergeCell ref="D1105:E1105"/>
    <mergeCell ref="F1105:G1105"/>
    <mergeCell ref="J1105:K1105"/>
    <mergeCell ref="L1103:M1103"/>
    <mergeCell ref="B1104:C1104"/>
    <mergeCell ref="D1104:E1104"/>
    <mergeCell ref="F1104:G1104"/>
    <mergeCell ref="J1104:K1104"/>
    <mergeCell ref="L1104:M1104"/>
    <mergeCell ref="B1103:C1103"/>
    <mergeCell ref="D1103:E1103"/>
    <mergeCell ref="F1103:G1103"/>
    <mergeCell ref="J1103:K1103"/>
    <mergeCell ref="L1113:M1113"/>
    <mergeCell ref="B1114:C1114"/>
    <mergeCell ref="D1114:E1114"/>
    <mergeCell ref="F1114:G1114"/>
    <mergeCell ref="J1114:K1114"/>
    <mergeCell ref="L1114:M1114"/>
    <mergeCell ref="B1113:C1113"/>
    <mergeCell ref="D1113:E1113"/>
    <mergeCell ref="F1113:G1113"/>
    <mergeCell ref="J1113:K1113"/>
    <mergeCell ref="L1111:M1111"/>
    <mergeCell ref="B1112:C1112"/>
    <mergeCell ref="D1112:E1112"/>
    <mergeCell ref="F1112:G1112"/>
    <mergeCell ref="J1112:K1112"/>
    <mergeCell ref="L1112:M1112"/>
    <mergeCell ref="B1111:C1111"/>
    <mergeCell ref="D1111:E1111"/>
    <mergeCell ref="F1111:G1111"/>
    <mergeCell ref="J1111:K1111"/>
    <mergeCell ref="L1109:M1109"/>
    <mergeCell ref="B1110:C1110"/>
    <mergeCell ref="D1110:E1110"/>
    <mergeCell ref="F1110:G1110"/>
    <mergeCell ref="J1110:K1110"/>
    <mergeCell ref="L1110:M1110"/>
    <mergeCell ref="B1109:C1109"/>
    <mergeCell ref="D1109:E1109"/>
    <mergeCell ref="F1109:G1109"/>
    <mergeCell ref="J1109:K1109"/>
    <mergeCell ref="L1119:M1119"/>
    <mergeCell ref="B1120:C1120"/>
    <mergeCell ref="D1120:E1120"/>
    <mergeCell ref="F1120:G1120"/>
    <mergeCell ref="J1120:K1120"/>
    <mergeCell ref="L1120:M1120"/>
    <mergeCell ref="B1119:C1119"/>
    <mergeCell ref="D1119:E1119"/>
    <mergeCell ref="F1119:G1119"/>
    <mergeCell ref="J1119:K1119"/>
    <mergeCell ref="L1117:M1117"/>
    <mergeCell ref="B1118:C1118"/>
    <mergeCell ref="D1118:E1118"/>
    <mergeCell ref="F1118:G1118"/>
    <mergeCell ref="J1118:K1118"/>
    <mergeCell ref="L1118:M1118"/>
    <mergeCell ref="B1117:C1117"/>
    <mergeCell ref="D1117:E1117"/>
    <mergeCell ref="F1117:G1117"/>
    <mergeCell ref="J1117:K1117"/>
    <mergeCell ref="L1115:M1115"/>
    <mergeCell ref="B1116:C1116"/>
    <mergeCell ref="D1116:E1116"/>
    <mergeCell ref="F1116:G1116"/>
    <mergeCell ref="J1116:K1116"/>
    <mergeCell ref="L1116:M1116"/>
    <mergeCell ref="B1115:C1115"/>
    <mergeCell ref="D1115:E1115"/>
    <mergeCell ref="F1115:G1115"/>
    <mergeCell ref="J1115:K1115"/>
    <mergeCell ref="L1125:M1125"/>
    <mergeCell ref="B1126:C1126"/>
    <mergeCell ref="D1126:E1126"/>
    <mergeCell ref="F1126:G1126"/>
    <mergeCell ref="J1126:K1126"/>
    <mergeCell ref="L1126:M1126"/>
    <mergeCell ref="B1125:C1125"/>
    <mergeCell ref="D1125:E1125"/>
    <mergeCell ref="F1125:G1125"/>
    <mergeCell ref="J1125:K1125"/>
    <mergeCell ref="L1123:M1123"/>
    <mergeCell ref="B1124:C1124"/>
    <mergeCell ref="D1124:E1124"/>
    <mergeCell ref="F1124:G1124"/>
    <mergeCell ref="J1124:K1124"/>
    <mergeCell ref="L1124:M1124"/>
    <mergeCell ref="B1123:C1123"/>
    <mergeCell ref="D1123:E1123"/>
    <mergeCell ref="F1123:G1123"/>
    <mergeCell ref="J1123:K1123"/>
    <mergeCell ref="L1121:M1121"/>
    <mergeCell ref="B1122:C1122"/>
    <mergeCell ref="D1122:E1122"/>
    <mergeCell ref="F1122:G1122"/>
    <mergeCell ref="J1122:K1122"/>
    <mergeCell ref="L1122:M1122"/>
    <mergeCell ref="B1121:C1121"/>
    <mergeCell ref="D1121:E1121"/>
    <mergeCell ref="F1121:G1121"/>
    <mergeCell ref="J1121:K1121"/>
    <mergeCell ref="L1131:M1131"/>
    <mergeCell ref="B1132:C1132"/>
    <mergeCell ref="D1132:E1132"/>
    <mergeCell ref="F1132:G1132"/>
    <mergeCell ref="J1132:K1132"/>
    <mergeCell ref="L1132:M1132"/>
    <mergeCell ref="B1131:C1131"/>
    <mergeCell ref="D1131:E1131"/>
    <mergeCell ref="F1131:G1131"/>
    <mergeCell ref="J1131:K1131"/>
    <mergeCell ref="L1129:M1129"/>
    <mergeCell ref="B1130:C1130"/>
    <mergeCell ref="D1130:E1130"/>
    <mergeCell ref="F1130:G1130"/>
    <mergeCell ref="J1130:K1130"/>
    <mergeCell ref="L1130:M1130"/>
    <mergeCell ref="B1129:C1129"/>
    <mergeCell ref="D1129:E1129"/>
    <mergeCell ref="F1129:G1129"/>
    <mergeCell ref="J1129:K1129"/>
    <mergeCell ref="L1127:M1127"/>
    <mergeCell ref="B1128:C1128"/>
    <mergeCell ref="D1128:E1128"/>
    <mergeCell ref="F1128:G1128"/>
    <mergeCell ref="J1128:K1128"/>
    <mergeCell ref="L1128:M1128"/>
    <mergeCell ref="B1127:C1127"/>
    <mergeCell ref="D1127:E1127"/>
    <mergeCell ref="F1127:G1127"/>
    <mergeCell ref="J1127:K1127"/>
    <mergeCell ref="L1137:M1137"/>
    <mergeCell ref="B1138:C1138"/>
    <mergeCell ref="D1138:E1138"/>
    <mergeCell ref="F1138:G1138"/>
    <mergeCell ref="J1138:K1138"/>
    <mergeCell ref="L1138:M1138"/>
    <mergeCell ref="B1137:C1137"/>
    <mergeCell ref="D1137:E1137"/>
    <mergeCell ref="F1137:G1137"/>
    <mergeCell ref="J1137:K1137"/>
    <mergeCell ref="L1135:M1135"/>
    <mergeCell ref="B1136:C1136"/>
    <mergeCell ref="D1136:E1136"/>
    <mergeCell ref="F1136:G1136"/>
    <mergeCell ref="J1136:K1136"/>
    <mergeCell ref="L1136:M1136"/>
    <mergeCell ref="B1135:C1135"/>
    <mergeCell ref="D1135:E1135"/>
    <mergeCell ref="F1135:G1135"/>
    <mergeCell ref="J1135:K1135"/>
    <mergeCell ref="L1133:M1133"/>
    <mergeCell ref="B1134:C1134"/>
    <mergeCell ref="D1134:E1134"/>
    <mergeCell ref="F1134:G1134"/>
    <mergeCell ref="J1134:K1134"/>
    <mergeCell ref="L1134:M1134"/>
    <mergeCell ref="B1133:C1133"/>
    <mergeCell ref="D1133:E1133"/>
    <mergeCell ref="F1133:G1133"/>
    <mergeCell ref="J1133:K1133"/>
    <mergeCell ref="L1143:M1143"/>
    <mergeCell ref="B1144:C1144"/>
    <mergeCell ref="D1144:E1144"/>
    <mergeCell ref="F1144:G1144"/>
    <mergeCell ref="J1144:K1144"/>
    <mergeCell ref="L1144:M1144"/>
    <mergeCell ref="B1143:C1143"/>
    <mergeCell ref="D1143:E1143"/>
    <mergeCell ref="F1143:G1143"/>
    <mergeCell ref="J1143:K1143"/>
    <mergeCell ref="L1141:M1141"/>
    <mergeCell ref="B1142:C1142"/>
    <mergeCell ref="D1142:E1142"/>
    <mergeCell ref="F1142:G1142"/>
    <mergeCell ref="J1142:K1142"/>
    <mergeCell ref="L1142:M1142"/>
    <mergeCell ref="B1141:C1141"/>
    <mergeCell ref="D1141:E1141"/>
    <mergeCell ref="F1141:G1141"/>
    <mergeCell ref="J1141:K1141"/>
    <mergeCell ref="L1139:M1139"/>
    <mergeCell ref="B1140:C1140"/>
    <mergeCell ref="D1140:E1140"/>
    <mergeCell ref="F1140:G1140"/>
    <mergeCell ref="J1140:K1140"/>
    <mergeCell ref="L1140:M1140"/>
    <mergeCell ref="B1139:C1139"/>
    <mergeCell ref="D1139:E1139"/>
    <mergeCell ref="F1139:G1139"/>
    <mergeCell ref="J1139:K1139"/>
    <mergeCell ref="L1149:M1149"/>
    <mergeCell ref="B1150:C1150"/>
    <mergeCell ref="D1150:E1150"/>
    <mergeCell ref="F1150:G1150"/>
    <mergeCell ref="J1150:K1150"/>
    <mergeCell ref="L1150:M1150"/>
    <mergeCell ref="B1149:C1149"/>
    <mergeCell ref="D1149:E1149"/>
    <mergeCell ref="F1149:G1149"/>
    <mergeCell ref="J1149:K1149"/>
    <mergeCell ref="L1147:M1147"/>
    <mergeCell ref="B1148:C1148"/>
    <mergeCell ref="D1148:E1148"/>
    <mergeCell ref="F1148:G1148"/>
    <mergeCell ref="J1148:K1148"/>
    <mergeCell ref="L1148:M1148"/>
    <mergeCell ref="B1147:C1147"/>
    <mergeCell ref="D1147:E1147"/>
    <mergeCell ref="F1147:G1147"/>
    <mergeCell ref="J1147:K1147"/>
    <mergeCell ref="L1145:M1145"/>
    <mergeCell ref="B1146:C1146"/>
    <mergeCell ref="D1146:E1146"/>
    <mergeCell ref="F1146:G1146"/>
    <mergeCell ref="J1146:K1146"/>
    <mergeCell ref="L1146:M1146"/>
    <mergeCell ref="B1145:C1145"/>
    <mergeCell ref="D1145:E1145"/>
    <mergeCell ref="F1145:G1145"/>
    <mergeCell ref="J1145:K1145"/>
    <mergeCell ref="L1155:M1155"/>
    <mergeCell ref="B1156:C1156"/>
    <mergeCell ref="D1156:E1156"/>
    <mergeCell ref="F1156:G1156"/>
    <mergeCell ref="J1156:K1156"/>
    <mergeCell ref="L1156:M1156"/>
    <mergeCell ref="B1155:C1155"/>
    <mergeCell ref="D1155:E1155"/>
    <mergeCell ref="F1155:G1155"/>
    <mergeCell ref="J1155:K1155"/>
    <mergeCell ref="L1153:M1153"/>
    <mergeCell ref="B1154:C1154"/>
    <mergeCell ref="D1154:E1154"/>
    <mergeCell ref="F1154:G1154"/>
    <mergeCell ref="J1154:K1154"/>
    <mergeCell ref="L1154:M1154"/>
    <mergeCell ref="B1153:C1153"/>
    <mergeCell ref="D1153:E1153"/>
    <mergeCell ref="F1153:G1153"/>
    <mergeCell ref="J1153:K1153"/>
    <mergeCell ref="L1151:M1151"/>
    <mergeCell ref="B1152:C1152"/>
    <mergeCell ref="D1152:E1152"/>
    <mergeCell ref="F1152:G1152"/>
    <mergeCell ref="J1152:K1152"/>
    <mergeCell ref="L1152:M1152"/>
    <mergeCell ref="B1151:C1151"/>
    <mergeCell ref="D1151:E1151"/>
    <mergeCell ref="F1151:G1151"/>
    <mergeCell ref="J1151:K1151"/>
    <mergeCell ref="L1161:M1161"/>
    <mergeCell ref="B1162:C1162"/>
    <mergeCell ref="D1162:E1162"/>
    <mergeCell ref="F1162:G1162"/>
    <mergeCell ref="J1162:K1162"/>
    <mergeCell ref="L1162:M1162"/>
    <mergeCell ref="B1161:C1161"/>
    <mergeCell ref="D1161:E1161"/>
    <mergeCell ref="F1161:G1161"/>
    <mergeCell ref="J1161:K1161"/>
    <mergeCell ref="L1159:M1159"/>
    <mergeCell ref="B1160:C1160"/>
    <mergeCell ref="D1160:E1160"/>
    <mergeCell ref="F1160:G1160"/>
    <mergeCell ref="J1160:K1160"/>
    <mergeCell ref="L1160:M1160"/>
    <mergeCell ref="B1159:C1159"/>
    <mergeCell ref="D1159:E1159"/>
    <mergeCell ref="F1159:G1159"/>
    <mergeCell ref="J1159:K1159"/>
    <mergeCell ref="L1157:M1157"/>
    <mergeCell ref="B1158:C1158"/>
    <mergeCell ref="D1158:E1158"/>
    <mergeCell ref="F1158:G1158"/>
    <mergeCell ref="J1158:K1158"/>
    <mergeCell ref="L1158:M1158"/>
    <mergeCell ref="B1157:C1157"/>
    <mergeCell ref="D1157:E1157"/>
    <mergeCell ref="F1157:G1157"/>
    <mergeCell ref="J1157:K1157"/>
    <mergeCell ref="L1167:M1167"/>
    <mergeCell ref="B1168:C1168"/>
    <mergeCell ref="D1168:E1168"/>
    <mergeCell ref="F1168:G1168"/>
    <mergeCell ref="J1168:K1168"/>
    <mergeCell ref="L1168:M1168"/>
    <mergeCell ref="B1167:C1167"/>
    <mergeCell ref="D1167:E1167"/>
    <mergeCell ref="F1167:G1167"/>
    <mergeCell ref="J1167:K1167"/>
    <mergeCell ref="L1165:M1165"/>
    <mergeCell ref="B1166:C1166"/>
    <mergeCell ref="D1166:E1166"/>
    <mergeCell ref="F1166:G1166"/>
    <mergeCell ref="J1166:K1166"/>
    <mergeCell ref="L1166:M1166"/>
    <mergeCell ref="B1165:C1165"/>
    <mergeCell ref="D1165:E1165"/>
    <mergeCell ref="F1165:G1165"/>
    <mergeCell ref="J1165:K1165"/>
    <mergeCell ref="L1163:M1163"/>
    <mergeCell ref="B1164:C1164"/>
    <mergeCell ref="D1164:E1164"/>
    <mergeCell ref="F1164:G1164"/>
    <mergeCell ref="J1164:K1164"/>
    <mergeCell ref="L1164:M1164"/>
    <mergeCell ref="B1163:C1163"/>
    <mergeCell ref="D1163:E1163"/>
    <mergeCell ref="F1163:G1163"/>
    <mergeCell ref="J1163:K1163"/>
    <mergeCell ref="L1173:M1173"/>
    <mergeCell ref="B1174:C1174"/>
    <mergeCell ref="D1174:E1174"/>
    <mergeCell ref="F1174:G1174"/>
    <mergeCell ref="J1174:K1174"/>
    <mergeCell ref="L1174:M1174"/>
    <mergeCell ref="B1173:C1173"/>
    <mergeCell ref="D1173:E1173"/>
    <mergeCell ref="F1173:G1173"/>
    <mergeCell ref="J1173:K1173"/>
    <mergeCell ref="L1171:M1171"/>
    <mergeCell ref="B1172:C1172"/>
    <mergeCell ref="D1172:E1172"/>
    <mergeCell ref="F1172:G1172"/>
    <mergeCell ref="J1172:K1172"/>
    <mergeCell ref="L1172:M1172"/>
    <mergeCell ref="B1171:C1171"/>
    <mergeCell ref="D1171:E1171"/>
    <mergeCell ref="F1171:G1171"/>
    <mergeCell ref="J1171:K1171"/>
    <mergeCell ref="L1169:M1169"/>
    <mergeCell ref="B1170:C1170"/>
    <mergeCell ref="D1170:E1170"/>
    <mergeCell ref="F1170:G1170"/>
    <mergeCell ref="J1170:K1170"/>
    <mergeCell ref="L1170:M1170"/>
    <mergeCell ref="B1169:C1169"/>
    <mergeCell ref="D1169:E1169"/>
    <mergeCell ref="F1169:G1169"/>
    <mergeCell ref="J1169:K1169"/>
    <mergeCell ref="L1179:M1179"/>
    <mergeCell ref="B1180:C1180"/>
    <mergeCell ref="D1180:E1180"/>
    <mergeCell ref="F1180:G1180"/>
    <mergeCell ref="J1180:K1180"/>
    <mergeCell ref="L1180:M1180"/>
    <mergeCell ref="B1179:C1179"/>
    <mergeCell ref="D1179:E1179"/>
    <mergeCell ref="F1179:G1179"/>
    <mergeCell ref="J1179:K1179"/>
    <mergeCell ref="L1177:M1177"/>
    <mergeCell ref="B1178:C1178"/>
    <mergeCell ref="D1178:E1178"/>
    <mergeCell ref="F1178:G1178"/>
    <mergeCell ref="J1178:K1178"/>
    <mergeCell ref="L1178:M1178"/>
    <mergeCell ref="B1177:C1177"/>
    <mergeCell ref="D1177:E1177"/>
    <mergeCell ref="F1177:G1177"/>
    <mergeCell ref="J1177:K1177"/>
    <mergeCell ref="L1175:M1175"/>
    <mergeCell ref="B1176:C1176"/>
    <mergeCell ref="D1176:E1176"/>
    <mergeCell ref="F1176:G1176"/>
    <mergeCell ref="J1176:K1176"/>
    <mergeCell ref="L1176:M1176"/>
    <mergeCell ref="B1175:C1175"/>
    <mergeCell ref="D1175:E1175"/>
    <mergeCell ref="F1175:G1175"/>
    <mergeCell ref="J1175:K1175"/>
    <mergeCell ref="L1185:M1185"/>
    <mergeCell ref="B1186:C1186"/>
    <mergeCell ref="D1186:E1186"/>
    <mergeCell ref="F1186:G1186"/>
    <mergeCell ref="J1186:K1186"/>
    <mergeCell ref="L1186:M1186"/>
    <mergeCell ref="B1185:C1185"/>
    <mergeCell ref="D1185:E1185"/>
    <mergeCell ref="F1185:G1185"/>
    <mergeCell ref="J1185:K1185"/>
    <mergeCell ref="L1183:M1183"/>
    <mergeCell ref="B1184:C1184"/>
    <mergeCell ref="D1184:E1184"/>
    <mergeCell ref="F1184:G1184"/>
    <mergeCell ref="J1184:K1184"/>
    <mergeCell ref="L1184:M1184"/>
    <mergeCell ref="B1183:C1183"/>
    <mergeCell ref="D1183:E1183"/>
    <mergeCell ref="F1183:G1183"/>
    <mergeCell ref="J1183:K1183"/>
    <mergeCell ref="L1181:M1181"/>
    <mergeCell ref="B1182:C1182"/>
    <mergeCell ref="D1182:E1182"/>
    <mergeCell ref="F1182:G1182"/>
    <mergeCell ref="J1182:K1182"/>
    <mergeCell ref="L1182:M1182"/>
    <mergeCell ref="B1181:C1181"/>
    <mergeCell ref="D1181:E1181"/>
    <mergeCell ref="F1181:G1181"/>
    <mergeCell ref="J1181:K1181"/>
    <mergeCell ref="L1191:M1191"/>
    <mergeCell ref="B1192:C1192"/>
    <mergeCell ref="D1192:E1192"/>
    <mergeCell ref="F1192:G1192"/>
    <mergeCell ref="J1192:K1192"/>
    <mergeCell ref="L1192:M1192"/>
    <mergeCell ref="B1191:C1191"/>
    <mergeCell ref="D1191:E1191"/>
    <mergeCell ref="F1191:G1191"/>
    <mergeCell ref="J1191:K1191"/>
    <mergeCell ref="L1189:M1189"/>
    <mergeCell ref="B1190:C1190"/>
    <mergeCell ref="D1190:E1190"/>
    <mergeCell ref="F1190:G1190"/>
    <mergeCell ref="J1190:K1190"/>
    <mergeCell ref="L1190:M1190"/>
    <mergeCell ref="B1189:C1189"/>
    <mergeCell ref="D1189:E1189"/>
    <mergeCell ref="F1189:G1189"/>
    <mergeCell ref="J1189:K1189"/>
    <mergeCell ref="L1187:M1187"/>
    <mergeCell ref="B1188:C1188"/>
    <mergeCell ref="D1188:E1188"/>
    <mergeCell ref="F1188:G1188"/>
    <mergeCell ref="J1188:K1188"/>
    <mergeCell ref="L1188:M1188"/>
    <mergeCell ref="B1187:C1187"/>
    <mergeCell ref="D1187:E1187"/>
    <mergeCell ref="F1187:G1187"/>
    <mergeCell ref="J1187:K1187"/>
    <mergeCell ref="L1197:M1197"/>
    <mergeCell ref="B1198:C1198"/>
    <mergeCell ref="D1198:E1198"/>
    <mergeCell ref="F1198:G1198"/>
    <mergeCell ref="J1198:K1198"/>
    <mergeCell ref="L1198:M1198"/>
    <mergeCell ref="B1197:C1197"/>
    <mergeCell ref="D1197:E1197"/>
    <mergeCell ref="F1197:G1197"/>
    <mergeCell ref="J1197:K1197"/>
    <mergeCell ref="L1195:M1195"/>
    <mergeCell ref="B1196:C1196"/>
    <mergeCell ref="D1196:E1196"/>
    <mergeCell ref="F1196:G1196"/>
    <mergeCell ref="J1196:K1196"/>
    <mergeCell ref="L1196:M1196"/>
    <mergeCell ref="B1195:C1195"/>
    <mergeCell ref="D1195:E1195"/>
    <mergeCell ref="F1195:G1195"/>
    <mergeCell ref="J1195:K1195"/>
    <mergeCell ref="L1193:M1193"/>
    <mergeCell ref="B1194:C1194"/>
    <mergeCell ref="D1194:E1194"/>
    <mergeCell ref="F1194:G1194"/>
    <mergeCell ref="J1194:K1194"/>
    <mergeCell ref="L1194:M1194"/>
    <mergeCell ref="B1193:C1193"/>
    <mergeCell ref="D1193:E1193"/>
    <mergeCell ref="F1193:G1193"/>
    <mergeCell ref="J1193:K1193"/>
    <mergeCell ref="L1203:M1203"/>
    <mergeCell ref="B1204:C1204"/>
    <mergeCell ref="D1204:E1204"/>
    <mergeCell ref="F1204:G1204"/>
    <mergeCell ref="J1204:K1204"/>
    <mergeCell ref="L1204:M1204"/>
    <mergeCell ref="B1203:C1203"/>
    <mergeCell ref="D1203:E1203"/>
    <mergeCell ref="F1203:G1203"/>
    <mergeCell ref="J1203:K1203"/>
    <mergeCell ref="L1201:M1201"/>
    <mergeCell ref="B1202:C1202"/>
    <mergeCell ref="D1202:E1202"/>
    <mergeCell ref="F1202:G1202"/>
    <mergeCell ref="J1202:K1202"/>
    <mergeCell ref="L1202:M1202"/>
    <mergeCell ref="B1201:C1201"/>
    <mergeCell ref="D1201:E1201"/>
    <mergeCell ref="F1201:G1201"/>
    <mergeCell ref="J1201:K1201"/>
    <mergeCell ref="L1199:M1199"/>
    <mergeCell ref="B1200:C1200"/>
    <mergeCell ref="D1200:E1200"/>
    <mergeCell ref="F1200:G1200"/>
    <mergeCell ref="J1200:K1200"/>
    <mergeCell ref="L1200:M1200"/>
    <mergeCell ref="B1199:C1199"/>
    <mergeCell ref="D1199:E1199"/>
    <mergeCell ref="F1199:G1199"/>
    <mergeCell ref="J1199:K1199"/>
    <mergeCell ref="L1209:M1209"/>
    <mergeCell ref="B1210:C1210"/>
    <mergeCell ref="D1210:E1210"/>
    <mergeCell ref="F1210:G1210"/>
    <mergeCell ref="J1210:K1210"/>
    <mergeCell ref="L1210:M1210"/>
    <mergeCell ref="B1209:C1209"/>
    <mergeCell ref="D1209:E1209"/>
    <mergeCell ref="F1209:G1209"/>
    <mergeCell ref="J1209:K1209"/>
    <mergeCell ref="L1207:M1207"/>
    <mergeCell ref="B1208:C1208"/>
    <mergeCell ref="D1208:E1208"/>
    <mergeCell ref="F1208:G1208"/>
    <mergeCell ref="J1208:K1208"/>
    <mergeCell ref="L1208:M1208"/>
    <mergeCell ref="B1207:C1207"/>
    <mergeCell ref="D1207:E1207"/>
    <mergeCell ref="F1207:G1207"/>
    <mergeCell ref="J1207:K1207"/>
    <mergeCell ref="L1205:M1205"/>
    <mergeCell ref="B1206:C1206"/>
    <mergeCell ref="D1206:E1206"/>
    <mergeCell ref="F1206:G1206"/>
    <mergeCell ref="J1206:K1206"/>
    <mergeCell ref="L1206:M1206"/>
    <mergeCell ref="B1205:C1205"/>
    <mergeCell ref="D1205:E1205"/>
    <mergeCell ref="F1205:G1205"/>
    <mergeCell ref="J1205:K1205"/>
    <mergeCell ref="L1215:M1215"/>
    <mergeCell ref="B1216:C1216"/>
    <mergeCell ref="D1216:E1216"/>
    <mergeCell ref="F1216:G1216"/>
    <mergeCell ref="J1216:K1216"/>
    <mergeCell ref="L1216:M1216"/>
    <mergeCell ref="B1215:C1215"/>
    <mergeCell ref="D1215:E1215"/>
    <mergeCell ref="F1215:G1215"/>
    <mergeCell ref="J1215:K1215"/>
    <mergeCell ref="L1213:M1213"/>
    <mergeCell ref="B1214:C1214"/>
    <mergeCell ref="D1214:E1214"/>
    <mergeCell ref="F1214:G1214"/>
    <mergeCell ref="J1214:K1214"/>
    <mergeCell ref="L1214:M1214"/>
    <mergeCell ref="B1213:C1213"/>
    <mergeCell ref="D1213:E1213"/>
    <mergeCell ref="F1213:G1213"/>
    <mergeCell ref="J1213:K1213"/>
    <mergeCell ref="L1211:M1211"/>
    <mergeCell ref="B1212:C1212"/>
    <mergeCell ref="D1212:E1212"/>
    <mergeCell ref="F1212:G1212"/>
    <mergeCell ref="J1212:K1212"/>
    <mergeCell ref="L1212:M1212"/>
    <mergeCell ref="B1211:C1211"/>
    <mergeCell ref="D1211:E1211"/>
    <mergeCell ref="F1211:G1211"/>
    <mergeCell ref="J1211:K1211"/>
    <mergeCell ref="L1221:M1221"/>
    <mergeCell ref="B1222:C1222"/>
    <mergeCell ref="D1222:E1222"/>
    <mergeCell ref="F1222:G1222"/>
    <mergeCell ref="J1222:K1222"/>
    <mergeCell ref="L1222:M1222"/>
    <mergeCell ref="B1221:C1221"/>
    <mergeCell ref="D1221:E1221"/>
    <mergeCell ref="F1221:G1221"/>
    <mergeCell ref="J1221:K1221"/>
    <mergeCell ref="L1219:M1219"/>
    <mergeCell ref="B1220:C1220"/>
    <mergeCell ref="D1220:E1220"/>
    <mergeCell ref="F1220:G1220"/>
    <mergeCell ref="J1220:K1220"/>
    <mergeCell ref="L1220:M1220"/>
    <mergeCell ref="B1219:C1219"/>
    <mergeCell ref="D1219:E1219"/>
    <mergeCell ref="F1219:G1219"/>
    <mergeCell ref="J1219:K1219"/>
    <mergeCell ref="L1217:M1217"/>
    <mergeCell ref="B1218:C1218"/>
    <mergeCell ref="D1218:E1218"/>
    <mergeCell ref="F1218:G1218"/>
    <mergeCell ref="J1218:K1218"/>
    <mergeCell ref="L1218:M1218"/>
    <mergeCell ref="B1217:C1217"/>
    <mergeCell ref="D1217:E1217"/>
    <mergeCell ref="F1217:G1217"/>
    <mergeCell ref="J1217:K1217"/>
    <mergeCell ref="L1227:M1227"/>
    <mergeCell ref="B1228:C1228"/>
    <mergeCell ref="D1228:E1228"/>
    <mergeCell ref="F1228:G1228"/>
    <mergeCell ref="J1228:K1228"/>
    <mergeCell ref="L1228:M1228"/>
    <mergeCell ref="B1227:C1227"/>
    <mergeCell ref="D1227:E1227"/>
    <mergeCell ref="F1227:G1227"/>
    <mergeCell ref="J1227:K1227"/>
    <mergeCell ref="L1225:M1225"/>
    <mergeCell ref="B1226:C1226"/>
    <mergeCell ref="D1226:E1226"/>
    <mergeCell ref="F1226:G1226"/>
    <mergeCell ref="J1226:K1226"/>
    <mergeCell ref="L1226:M1226"/>
    <mergeCell ref="B1225:C1225"/>
    <mergeCell ref="D1225:E1225"/>
    <mergeCell ref="F1225:G1225"/>
    <mergeCell ref="J1225:K1225"/>
    <mergeCell ref="L1223:M1223"/>
    <mergeCell ref="B1224:C1224"/>
    <mergeCell ref="D1224:E1224"/>
    <mergeCell ref="F1224:G1224"/>
    <mergeCell ref="J1224:K1224"/>
    <mergeCell ref="L1224:M1224"/>
    <mergeCell ref="B1223:C1223"/>
    <mergeCell ref="D1223:E1223"/>
    <mergeCell ref="F1223:G1223"/>
    <mergeCell ref="J1223:K1223"/>
    <mergeCell ref="L1233:M1233"/>
    <mergeCell ref="B1234:C1234"/>
    <mergeCell ref="D1234:E1234"/>
    <mergeCell ref="F1234:G1234"/>
    <mergeCell ref="J1234:K1234"/>
    <mergeCell ref="L1234:M1234"/>
    <mergeCell ref="B1233:C1233"/>
    <mergeCell ref="D1233:E1233"/>
    <mergeCell ref="F1233:G1233"/>
    <mergeCell ref="J1233:K1233"/>
    <mergeCell ref="L1231:M1231"/>
    <mergeCell ref="B1232:C1232"/>
    <mergeCell ref="D1232:E1232"/>
    <mergeCell ref="F1232:G1232"/>
    <mergeCell ref="J1232:K1232"/>
    <mergeCell ref="L1232:M1232"/>
    <mergeCell ref="B1231:C1231"/>
    <mergeCell ref="D1231:E1231"/>
    <mergeCell ref="F1231:G1231"/>
    <mergeCell ref="J1231:K1231"/>
    <mergeCell ref="L1229:M1229"/>
    <mergeCell ref="B1230:C1230"/>
    <mergeCell ref="D1230:E1230"/>
    <mergeCell ref="F1230:G1230"/>
    <mergeCell ref="J1230:K1230"/>
    <mergeCell ref="L1230:M1230"/>
    <mergeCell ref="B1229:C1229"/>
    <mergeCell ref="D1229:E1229"/>
    <mergeCell ref="F1229:G1229"/>
    <mergeCell ref="J1229:K1229"/>
    <mergeCell ref="L1239:M1239"/>
    <mergeCell ref="B1240:C1240"/>
    <mergeCell ref="D1240:E1240"/>
    <mergeCell ref="F1240:G1240"/>
    <mergeCell ref="J1240:K1240"/>
    <mergeCell ref="L1240:M1240"/>
    <mergeCell ref="B1239:C1239"/>
    <mergeCell ref="D1239:E1239"/>
    <mergeCell ref="F1239:G1239"/>
    <mergeCell ref="J1239:K1239"/>
    <mergeCell ref="L1237:M1237"/>
    <mergeCell ref="B1238:C1238"/>
    <mergeCell ref="D1238:E1238"/>
    <mergeCell ref="F1238:G1238"/>
    <mergeCell ref="J1238:K1238"/>
    <mergeCell ref="L1238:M1238"/>
    <mergeCell ref="B1237:C1237"/>
    <mergeCell ref="D1237:E1237"/>
    <mergeCell ref="F1237:G1237"/>
    <mergeCell ref="J1237:K1237"/>
    <mergeCell ref="L1235:M1235"/>
    <mergeCell ref="B1236:C1236"/>
    <mergeCell ref="D1236:E1236"/>
    <mergeCell ref="F1236:G1236"/>
    <mergeCell ref="J1236:K1236"/>
    <mergeCell ref="L1236:M1236"/>
    <mergeCell ref="B1235:C1235"/>
    <mergeCell ref="D1235:E1235"/>
    <mergeCell ref="F1235:G1235"/>
    <mergeCell ref="J1235:K1235"/>
    <mergeCell ref="L1245:M1245"/>
    <mergeCell ref="B1246:C1246"/>
    <mergeCell ref="D1246:E1246"/>
    <mergeCell ref="F1246:G1246"/>
    <mergeCell ref="J1246:K1246"/>
    <mergeCell ref="L1246:M1246"/>
    <mergeCell ref="B1245:C1245"/>
    <mergeCell ref="D1245:E1245"/>
    <mergeCell ref="F1245:G1245"/>
    <mergeCell ref="J1245:K1245"/>
    <mergeCell ref="L1243:M1243"/>
    <mergeCell ref="B1244:C1244"/>
    <mergeCell ref="D1244:E1244"/>
    <mergeCell ref="F1244:G1244"/>
    <mergeCell ref="J1244:K1244"/>
    <mergeCell ref="L1244:M1244"/>
    <mergeCell ref="B1243:C1243"/>
    <mergeCell ref="D1243:E1243"/>
    <mergeCell ref="F1243:G1243"/>
    <mergeCell ref="J1243:K1243"/>
    <mergeCell ref="L1241:M1241"/>
    <mergeCell ref="B1242:C1242"/>
    <mergeCell ref="D1242:E1242"/>
    <mergeCell ref="F1242:G1242"/>
    <mergeCell ref="J1242:K1242"/>
    <mergeCell ref="L1242:M1242"/>
    <mergeCell ref="B1241:C1241"/>
    <mergeCell ref="D1241:E1241"/>
    <mergeCell ref="F1241:G1241"/>
    <mergeCell ref="J1241:K1241"/>
    <mergeCell ref="L1251:M1251"/>
    <mergeCell ref="B1252:C1252"/>
    <mergeCell ref="D1252:E1252"/>
    <mergeCell ref="F1252:G1252"/>
    <mergeCell ref="J1252:K1252"/>
    <mergeCell ref="L1252:M1252"/>
    <mergeCell ref="B1251:C1251"/>
    <mergeCell ref="D1251:E1251"/>
    <mergeCell ref="F1251:G1251"/>
    <mergeCell ref="J1251:K1251"/>
    <mergeCell ref="L1249:M1249"/>
    <mergeCell ref="B1250:C1250"/>
    <mergeCell ref="D1250:E1250"/>
    <mergeCell ref="F1250:G1250"/>
    <mergeCell ref="J1250:K1250"/>
    <mergeCell ref="L1250:M1250"/>
    <mergeCell ref="B1249:C1249"/>
    <mergeCell ref="D1249:E1249"/>
    <mergeCell ref="F1249:G1249"/>
    <mergeCell ref="J1249:K1249"/>
    <mergeCell ref="L1247:M1247"/>
    <mergeCell ref="B1248:C1248"/>
    <mergeCell ref="D1248:E1248"/>
    <mergeCell ref="F1248:G1248"/>
    <mergeCell ref="J1248:K1248"/>
    <mergeCell ref="L1248:M1248"/>
    <mergeCell ref="B1247:C1247"/>
    <mergeCell ref="D1247:E1247"/>
    <mergeCell ref="F1247:G1247"/>
    <mergeCell ref="J1247:K1247"/>
    <mergeCell ref="L1257:M1257"/>
    <mergeCell ref="B1258:C1258"/>
    <mergeCell ref="D1258:E1258"/>
    <mergeCell ref="F1258:G1258"/>
    <mergeCell ref="J1258:K1258"/>
    <mergeCell ref="L1258:M1258"/>
    <mergeCell ref="B1257:C1257"/>
    <mergeCell ref="D1257:E1257"/>
    <mergeCell ref="F1257:G1257"/>
    <mergeCell ref="J1257:K1257"/>
    <mergeCell ref="L1255:M1255"/>
    <mergeCell ref="B1256:C1256"/>
    <mergeCell ref="D1256:E1256"/>
    <mergeCell ref="F1256:G1256"/>
    <mergeCell ref="J1256:K1256"/>
    <mergeCell ref="L1256:M1256"/>
    <mergeCell ref="B1255:C1255"/>
    <mergeCell ref="D1255:E1255"/>
    <mergeCell ref="F1255:G1255"/>
    <mergeCell ref="J1255:K1255"/>
    <mergeCell ref="L1253:M1253"/>
    <mergeCell ref="B1254:C1254"/>
    <mergeCell ref="D1254:E1254"/>
    <mergeCell ref="F1254:G1254"/>
    <mergeCell ref="J1254:K1254"/>
    <mergeCell ref="L1254:M1254"/>
    <mergeCell ref="B1253:C1253"/>
    <mergeCell ref="D1253:E1253"/>
    <mergeCell ref="F1253:G1253"/>
    <mergeCell ref="J1253:K1253"/>
    <mergeCell ref="L1263:M1263"/>
    <mergeCell ref="B1264:C1264"/>
    <mergeCell ref="D1264:E1264"/>
    <mergeCell ref="F1264:G1264"/>
    <mergeCell ref="J1264:K1264"/>
    <mergeCell ref="L1264:M1264"/>
    <mergeCell ref="B1263:C1263"/>
    <mergeCell ref="D1263:E1263"/>
    <mergeCell ref="F1263:G1263"/>
    <mergeCell ref="J1263:K1263"/>
    <mergeCell ref="L1261:M1261"/>
    <mergeCell ref="B1262:C1262"/>
    <mergeCell ref="D1262:E1262"/>
    <mergeCell ref="F1262:G1262"/>
    <mergeCell ref="J1262:K1262"/>
    <mergeCell ref="L1262:M1262"/>
    <mergeCell ref="B1261:C1261"/>
    <mergeCell ref="D1261:E1261"/>
    <mergeCell ref="F1261:G1261"/>
    <mergeCell ref="J1261:K1261"/>
    <mergeCell ref="L1259:M1259"/>
    <mergeCell ref="B1260:C1260"/>
    <mergeCell ref="D1260:E1260"/>
    <mergeCell ref="F1260:G1260"/>
    <mergeCell ref="J1260:K1260"/>
    <mergeCell ref="L1260:M1260"/>
    <mergeCell ref="B1259:C1259"/>
    <mergeCell ref="D1259:E1259"/>
    <mergeCell ref="F1259:G1259"/>
    <mergeCell ref="J1259:K1259"/>
    <mergeCell ref="L1269:M1269"/>
    <mergeCell ref="B1270:C1270"/>
    <mergeCell ref="D1270:E1270"/>
    <mergeCell ref="F1270:G1270"/>
    <mergeCell ref="J1270:K1270"/>
    <mergeCell ref="L1270:M1270"/>
    <mergeCell ref="B1269:C1269"/>
    <mergeCell ref="D1269:E1269"/>
    <mergeCell ref="F1269:G1269"/>
    <mergeCell ref="J1269:K1269"/>
    <mergeCell ref="L1267:M1267"/>
    <mergeCell ref="B1268:C1268"/>
    <mergeCell ref="D1268:E1268"/>
    <mergeCell ref="F1268:G1268"/>
    <mergeCell ref="J1268:K1268"/>
    <mergeCell ref="L1268:M1268"/>
    <mergeCell ref="B1267:C1267"/>
    <mergeCell ref="D1267:E1267"/>
    <mergeCell ref="F1267:G1267"/>
    <mergeCell ref="J1267:K1267"/>
    <mergeCell ref="L1265:M1265"/>
    <mergeCell ref="B1266:C1266"/>
    <mergeCell ref="D1266:E1266"/>
    <mergeCell ref="F1266:G1266"/>
    <mergeCell ref="J1266:K1266"/>
    <mergeCell ref="L1266:M1266"/>
    <mergeCell ref="B1265:C1265"/>
    <mergeCell ref="D1265:E1265"/>
    <mergeCell ref="F1265:G1265"/>
    <mergeCell ref="J1265:K1265"/>
    <mergeCell ref="L1275:M1275"/>
    <mergeCell ref="B1276:C1276"/>
    <mergeCell ref="D1276:E1276"/>
    <mergeCell ref="F1276:G1276"/>
    <mergeCell ref="J1276:K1276"/>
    <mergeCell ref="L1276:M1276"/>
    <mergeCell ref="B1275:C1275"/>
    <mergeCell ref="D1275:E1275"/>
    <mergeCell ref="F1275:G1275"/>
    <mergeCell ref="J1275:K1275"/>
    <mergeCell ref="L1273:M1273"/>
    <mergeCell ref="B1274:C1274"/>
    <mergeCell ref="D1274:E1274"/>
    <mergeCell ref="F1274:G1274"/>
    <mergeCell ref="J1274:K1274"/>
    <mergeCell ref="L1274:M1274"/>
    <mergeCell ref="B1273:C1273"/>
    <mergeCell ref="D1273:E1273"/>
    <mergeCell ref="F1273:G1273"/>
    <mergeCell ref="J1273:K1273"/>
    <mergeCell ref="L1271:M1271"/>
    <mergeCell ref="B1272:C1272"/>
    <mergeCell ref="D1272:E1272"/>
    <mergeCell ref="F1272:G1272"/>
    <mergeCell ref="J1272:K1272"/>
    <mergeCell ref="L1272:M1272"/>
    <mergeCell ref="B1271:C1271"/>
    <mergeCell ref="D1271:E1271"/>
    <mergeCell ref="F1271:G1271"/>
    <mergeCell ref="J1271:K1271"/>
    <mergeCell ref="L1281:M1281"/>
    <mergeCell ref="B1282:C1282"/>
    <mergeCell ref="D1282:E1282"/>
    <mergeCell ref="F1282:G1282"/>
    <mergeCell ref="J1282:K1282"/>
    <mergeCell ref="L1282:M1282"/>
    <mergeCell ref="B1281:C1281"/>
    <mergeCell ref="D1281:E1281"/>
    <mergeCell ref="F1281:G1281"/>
    <mergeCell ref="J1281:K1281"/>
    <mergeCell ref="L1279:M1279"/>
    <mergeCell ref="B1280:C1280"/>
    <mergeCell ref="D1280:E1280"/>
    <mergeCell ref="F1280:G1280"/>
    <mergeCell ref="J1280:K1280"/>
    <mergeCell ref="L1280:M1280"/>
    <mergeCell ref="B1279:C1279"/>
    <mergeCell ref="D1279:E1279"/>
    <mergeCell ref="F1279:G1279"/>
    <mergeCell ref="J1279:K1279"/>
    <mergeCell ref="L1277:M1277"/>
    <mergeCell ref="B1278:C1278"/>
    <mergeCell ref="D1278:E1278"/>
    <mergeCell ref="F1278:G1278"/>
    <mergeCell ref="J1278:K1278"/>
    <mergeCell ref="L1278:M1278"/>
    <mergeCell ref="B1277:C1277"/>
    <mergeCell ref="D1277:E1277"/>
    <mergeCell ref="F1277:G1277"/>
    <mergeCell ref="J1277:K1277"/>
    <mergeCell ref="L1287:M1287"/>
    <mergeCell ref="B1288:C1288"/>
    <mergeCell ref="D1288:E1288"/>
    <mergeCell ref="F1288:G1288"/>
    <mergeCell ref="J1288:K1288"/>
    <mergeCell ref="L1288:M1288"/>
    <mergeCell ref="B1287:C1287"/>
    <mergeCell ref="D1287:E1287"/>
    <mergeCell ref="F1287:G1287"/>
    <mergeCell ref="J1287:K1287"/>
    <mergeCell ref="L1285:M1285"/>
    <mergeCell ref="B1286:C1286"/>
    <mergeCell ref="D1286:E1286"/>
    <mergeCell ref="F1286:G1286"/>
    <mergeCell ref="J1286:K1286"/>
    <mergeCell ref="L1286:M1286"/>
    <mergeCell ref="B1285:C1285"/>
    <mergeCell ref="D1285:E1285"/>
    <mergeCell ref="F1285:G1285"/>
    <mergeCell ref="J1285:K1285"/>
    <mergeCell ref="L1283:M1283"/>
    <mergeCell ref="B1284:C1284"/>
    <mergeCell ref="D1284:E1284"/>
    <mergeCell ref="F1284:G1284"/>
    <mergeCell ref="J1284:K1284"/>
    <mergeCell ref="L1284:M1284"/>
    <mergeCell ref="B1283:C1283"/>
    <mergeCell ref="D1283:E1283"/>
    <mergeCell ref="F1283:G1283"/>
    <mergeCell ref="J1283:K1283"/>
    <mergeCell ref="L1293:M1293"/>
    <mergeCell ref="B1294:C1294"/>
    <mergeCell ref="D1294:E1294"/>
    <mergeCell ref="F1294:G1294"/>
    <mergeCell ref="J1294:K1294"/>
    <mergeCell ref="L1294:M1294"/>
    <mergeCell ref="B1293:C1293"/>
    <mergeCell ref="D1293:E1293"/>
    <mergeCell ref="F1293:G1293"/>
    <mergeCell ref="J1293:K1293"/>
    <mergeCell ref="L1291:M1291"/>
    <mergeCell ref="B1292:C1292"/>
    <mergeCell ref="D1292:E1292"/>
    <mergeCell ref="F1292:G1292"/>
    <mergeCell ref="J1292:K1292"/>
    <mergeCell ref="L1292:M1292"/>
    <mergeCell ref="B1291:C1291"/>
    <mergeCell ref="D1291:E1291"/>
    <mergeCell ref="F1291:G1291"/>
    <mergeCell ref="J1291:K1291"/>
    <mergeCell ref="L1289:M1289"/>
    <mergeCell ref="B1290:C1290"/>
    <mergeCell ref="D1290:E1290"/>
    <mergeCell ref="F1290:G1290"/>
    <mergeCell ref="J1290:K1290"/>
    <mergeCell ref="L1290:M1290"/>
    <mergeCell ref="B1289:C1289"/>
    <mergeCell ref="D1289:E1289"/>
    <mergeCell ref="F1289:G1289"/>
    <mergeCell ref="J1289:K1289"/>
    <mergeCell ref="L1299:M1299"/>
    <mergeCell ref="B1300:C1300"/>
    <mergeCell ref="D1300:E1300"/>
    <mergeCell ref="F1300:G1300"/>
    <mergeCell ref="J1300:K1300"/>
    <mergeCell ref="L1300:M1300"/>
    <mergeCell ref="B1299:C1299"/>
    <mergeCell ref="D1299:E1299"/>
    <mergeCell ref="F1299:G1299"/>
    <mergeCell ref="J1299:K1299"/>
    <mergeCell ref="L1297:M1297"/>
    <mergeCell ref="B1298:C1298"/>
    <mergeCell ref="D1298:E1298"/>
    <mergeCell ref="F1298:G1298"/>
    <mergeCell ref="J1298:K1298"/>
    <mergeCell ref="L1298:M1298"/>
    <mergeCell ref="B1297:C1297"/>
    <mergeCell ref="D1297:E1297"/>
    <mergeCell ref="F1297:G1297"/>
    <mergeCell ref="J1297:K1297"/>
    <mergeCell ref="L1295:M1295"/>
    <mergeCell ref="B1296:C1296"/>
    <mergeCell ref="D1296:E1296"/>
    <mergeCell ref="F1296:G1296"/>
    <mergeCell ref="J1296:K1296"/>
    <mergeCell ref="L1296:M1296"/>
    <mergeCell ref="B1295:C1295"/>
    <mergeCell ref="D1295:E1295"/>
    <mergeCell ref="F1295:G1295"/>
    <mergeCell ref="J1295:K1295"/>
    <mergeCell ref="L1305:M1305"/>
    <mergeCell ref="B1306:C1306"/>
    <mergeCell ref="D1306:E1306"/>
    <mergeCell ref="F1306:G1306"/>
    <mergeCell ref="J1306:K1306"/>
    <mergeCell ref="L1306:M1306"/>
    <mergeCell ref="B1305:C1305"/>
    <mergeCell ref="D1305:E1305"/>
    <mergeCell ref="F1305:G1305"/>
    <mergeCell ref="J1305:K1305"/>
    <mergeCell ref="L1303:M1303"/>
    <mergeCell ref="B1304:C1304"/>
    <mergeCell ref="D1304:E1304"/>
    <mergeCell ref="F1304:G1304"/>
    <mergeCell ref="J1304:K1304"/>
    <mergeCell ref="L1304:M1304"/>
    <mergeCell ref="B1303:C1303"/>
    <mergeCell ref="D1303:E1303"/>
    <mergeCell ref="F1303:G1303"/>
    <mergeCell ref="J1303:K1303"/>
    <mergeCell ref="L1301:M1301"/>
    <mergeCell ref="B1302:C1302"/>
    <mergeCell ref="D1302:E1302"/>
    <mergeCell ref="F1302:G1302"/>
    <mergeCell ref="J1302:K1302"/>
    <mergeCell ref="L1302:M1302"/>
    <mergeCell ref="B1301:C1301"/>
    <mergeCell ref="D1301:E1301"/>
    <mergeCell ref="F1301:G1301"/>
    <mergeCell ref="J1301:K1301"/>
    <mergeCell ref="L1311:M1311"/>
    <mergeCell ref="B1312:C1312"/>
    <mergeCell ref="D1312:E1312"/>
    <mergeCell ref="F1312:G1312"/>
    <mergeCell ref="J1312:K1312"/>
    <mergeCell ref="L1312:M1312"/>
    <mergeCell ref="B1311:C1311"/>
    <mergeCell ref="D1311:E1311"/>
    <mergeCell ref="F1311:G1311"/>
    <mergeCell ref="J1311:K1311"/>
    <mergeCell ref="L1309:M1309"/>
    <mergeCell ref="B1310:C1310"/>
    <mergeCell ref="D1310:E1310"/>
    <mergeCell ref="F1310:G1310"/>
    <mergeCell ref="J1310:K1310"/>
    <mergeCell ref="L1310:M1310"/>
    <mergeCell ref="B1309:C1309"/>
    <mergeCell ref="D1309:E1309"/>
    <mergeCell ref="F1309:G1309"/>
    <mergeCell ref="J1309:K1309"/>
    <mergeCell ref="L1307:M1307"/>
    <mergeCell ref="B1308:C1308"/>
    <mergeCell ref="D1308:E1308"/>
    <mergeCell ref="F1308:G1308"/>
    <mergeCell ref="J1308:K1308"/>
    <mergeCell ref="L1308:M1308"/>
    <mergeCell ref="B1307:C1307"/>
    <mergeCell ref="D1307:E1307"/>
    <mergeCell ref="F1307:G1307"/>
    <mergeCell ref="J1307:K1307"/>
    <mergeCell ref="L1317:M1317"/>
    <mergeCell ref="B1318:C1318"/>
    <mergeCell ref="D1318:E1318"/>
    <mergeCell ref="F1318:G1318"/>
    <mergeCell ref="J1318:K1318"/>
    <mergeCell ref="L1318:M1318"/>
    <mergeCell ref="B1317:C1317"/>
    <mergeCell ref="D1317:E1317"/>
    <mergeCell ref="F1317:G1317"/>
    <mergeCell ref="J1317:K1317"/>
    <mergeCell ref="L1315:M1315"/>
    <mergeCell ref="B1316:C1316"/>
    <mergeCell ref="D1316:E1316"/>
    <mergeCell ref="F1316:G1316"/>
    <mergeCell ref="J1316:K1316"/>
    <mergeCell ref="L1316:M1316"/>
    <mergeCell ref="B1315:C1315"/>
    <mergeCell ref="D1315:E1315"/>
    <mergeCell ref="F1315:G1315"/>
    <mergeCell ref="J1315:K1315"/>
    <mergeCell ref="L1313:M1313"/>
    <mergeCell ref="B1314:C1314"/>
    <mergeCell ref="D1314:E1314"/>
    <mergeCell ref="F1314:G1314"/>
    <mergeCell ref="J1314:K1314"/>
    <mergeCell ref="L1314:M1314"/>
    <mergeCell ref="B1313:C1313"/>
    <mergeCell ref="D1313:E1313"/>
    <mergeCell ref="F1313:G1313"/>
    <mergeCell ref="J1313:K1313"/>
    <mergeCell ref="L1323:M1323"/>
    <mergeCell ref="B1324:C1324"/>
    <mergeCell ref="D1324:E1324"/>
    <mergeCell ref="F1324:G1324"/>
    <mergeCell ref="J1324:K1324"/>
    <mergeCell ref="L1324:M1324"/>
    <mergeCell ref="B1323:C1323"/>
    <mergeCell ref="D1323:E1323"/>
    <mergeCell ref="F1323:G1323"/>
    <mergeCell ref="J1323:K1323"/>
    <mergeCell ref="L1321:M1321"/>
    <mergeCell ref="B1322:C1322"/>
    <mergeCell ref="D1322:E1322"/>
    <mergeCell ref="F1322:G1322"/>
    <mergeCell ref="J1322:K1322"/>
    <mergeCell ref="L1322:M1322"/>
    <mergeCell ref="B1321:C1321"/>
    <mergeCell ref="D1321:E1321"/>
    <mergeCell ref="F1321:G1321"/>
    <mergeCell ref="J1321:K1321"/>
    <mergeCell ref="L1319:M1319"/>
    <mergeCell ref="B1320:C1320"/>
    <mergeCell ref="D1320:E1320"/>
    <mergeCell ref="F1320:G1320"/>
    <mergeCell ref="J1320:K1320"/>
    <mergeCell ref="L1320:M1320"/>
    <mergeCell ref="B1319:C1319"/>
    <mergeCell ref="D1319:E1319"/>
    <mergeCell ref="F1319:G1319"/>
    <mergeCell ref="J1319:K1319"/>
    <mergeCell ref="L1329:M1329"/>
    <mergeCell ref="B1330:C1330"/>
    <mergeCell ref="D1330:E1330"/>
    <mergeCell ref="F1330:G1330"/>
    <mergeCell ref="J1330:K1330"/>
    <mergeCell ref="L1330:M1330"/>
    <mergeCell ref="B1329:C1329"/>
    <mergeCell ref="D1329:E1329"/>
    <mergeCell ref="F1329:G1329"/>
    <mergeCell ref="J1329:K1329"/>
    <mergeCell ref="L1327:M1327"/>
    <mergeCell ref="B1328:C1328"/>
    <mergeCell ref="D1328:E1328"/>
    <mergeCell ref="F1328:G1328"/>
    <mergeCell ref="J1328:K1328"/>
    <mergeCell ref="L1328:M1328"/>
    <mergeCell ref="B1327:C1327"/>
    <mergeCell ref="D1327:E1327"/>
    <mergeCell ref="F1327:G1327"/>
    <mergeCell ref="J1327:K1327"/>
    <mergeCell ref="L1325:M1325"/>
    <mergeCell ref="B1326:C1326"/>
    <mergeCell ref="D1326:E1326"/>
    <mergeCell ref="F1326:G1326"/>
    <mergeCell ref="J1326:K1326"/>
    <mergeCell ref="L1326:M1326"/>
    <mergeCell ref="B1325:C1325"/>
    <mergeCell ref="D1325:E1325"/>
    <mergeCell ref="F1325:G1325"/>
    <mergeCell ref="J1325:K1325"/>
    <mergeCell ref="L1335:M1335"/>
    <mergeCell ref="B1336:C1336"/>
    <mergeCell ref="D1336:E1336"/>
    <mergeCell ref="F1336:G1336"/>
    <mergeCell ref="J1336:K1336"/>
    <mergeCell ref="L1336:M1336"/>
    <mergeCell ref="B1335:C1335"/>
    <mergeCell ref="D1335:E1335"/>
    <mergeCell ref="F1335:G1335"/>
    <mergeCell ref="J1335:K1335"/>
    <mergeCell ref="L1333:M1333"/>
    <mergeCell ref="B1334:C1334"/>
    <mergeCell ref="D1334:E1334"/>
    <mergeCell ref="F1334:G1334"/>
    <mergeCell ref="J1334:K1334"/>
    <mergeCell ref="L1334:M1334"/>
    <mergeCell ref="B1333:C1333"/>
    <mergeCell ref="D1333:E1333"/>
    <mergeCell ref="F1333:G1333"/>
    <mergeCell ref="J1333:K1333"/>
    <mergeCell ref="L1331:M1331"/>
    <mergeCell ref="B1332:C1332"/>
    <mergeCell ref="D1332:E1332"/>
    <mergeCell ref="F1332:G1332"/>
    <mergeCell ref="J1332:K1332"/>
    <mergeCell ref="L1332:M1332"/>
    <mergeCell ref="B1331:C1331"/>
    <mergeCell ref="D1331:E1331"/>
    <mergeCell ref="F1331:G1331"/>
    <mergeCell ref="J1331:K1331"/>
    <mergeCell ref="L1341:M1341"/>
    <mergeCell ref="B1342:C1342"/>
    <mergeCell ref="D1342:E1342"/>
    <mergeCell ref="F1342:G1342"/>
    <mergeCell ref="J1342:K1342"/>
    <mergeCell ref="L1342:M1342"/>
    <mergeCell ref="B1341:C1341"/>
    <mergeCell ref="D1341:E1341"/>
    <mergeCell ref="F1341:G1341"/>
    <mergeCell ref="J1341:K1341"/>
    <mergeCell ref="L1339:M1339"/>
    <mergeCell ref="B1340:C1340"/>
    <mergeCell ref="D1340:E1340"/>
    <mergeCell ref="F1340:G1340"/>
    <mergeCell ref="J1340:K1340"/>
    <mergeCell ref="L1340:M1340"/>
    <mergeCell ref="B1339:C1339"/>
    <mergeCell ref="D1339:E1339"/>
    <mergeCell ref="F1339:G1339"/>
    <mergeCell ref="J1339:K1339"/>
    <mergeCell ref="L1337:M1337"/>
    <mergeCell ref="B1338:C1338"/>
    <mergeCell ref="D1338:E1338"/>
    <mergeCell ref="F1338:G1338"/>
    <mergeCell ref="J1338:K1338"/>
    <mergeCell ref="L1338:M1338"/>
    <mergeCell ref="B1337:C1337"/>
    <mergeCell ref="D1337:E1337"/>
    <mergeCell ref="F1337:G1337"/>
    <mergeCell ref="J1337:K1337"/>
    <mergeCell ref="L1347:M1347"/>
    <mergeCell ref="B1348:C1348"/>
    <mergeCell ref="D1348:E1348"/>
    <mergeCell ref="F1348:G1348"/>
    <mergeCell ref="J1348:K1348"/>
    <mergeCell ref="L1348:M1348"/>
    <mergeCell ref="B1347:C1347"/>
    <mergeCell ref="D1347:E1347"/>
    <mergeCell ref="F1347:G1347"/>
    <mergeCell ref="J1347:K1347"/>
    <mergeCell ref="L1345:M1345"/>
    <mergeCell ref="B1346:C1346"/>
    <mergeCell ref="D1346:E1346"/>
    <mergeCell ref="F1346:G1346"/>
    <mergeCell ref="J1346:K1346"/>
    <mergeCell ref="L1346:M1346"/>
    <mergeCell ref="B1345:C1345"/>
    <mergeCell ref="D1345:E1345"/>
    <mergeCell ref="F1345:G1345"/>
    <mergeCell ref="J1345:K1345"/>
    <mergeCell ref="L1343:M1343"/>
    <mergeCell ref="B1344:C1344"/>
    <mergeCell ref="D1344:E1344"/>
    <mergeCell ref="F1344:G1344"/>
    <mergeCell ref="J1344:K1344"/>
    <mergeCell ref="L1344:M1344"/>
    <mergeCell ref="B1343:C1343"/>
    <mergeCell ref="D1343:E1343"/>
    <mergeCell ref="F1343:G1343"/>
    <mergeCell ref="J1343:K1343"/>
    <mergeCell ref="L1353:M1353"/>
    <mergeCell ref="B1354:C1354"/>
    <mergeCell ref="D1354:E1354"/>
    <mergeCell ref="F1354:G1354"/>
    <mergeCell ref="J1354:K1354"/>
    <mergeCell ref="L1354:M1354"/>
    <mergeCell ref="B1353:C1353"/>
    <mergeCell ref="D1353:E1353"/>
    <mergeCell ref="F1353:G1353"/>
    <mergeCell ref="J1353:K1353"/>
    <mergeCell ref="L1351:M1351"/>
    <mergeCell ref="B1352:C1352"/>
    <mergeCell ref="D1352:E1352"/>
    <mergeCell ref="F1352:G1352"/>
    <mergeCell ref="J1352:K1352"/>
    <mergeCell ref="L1352:M1352"/>
    <mergeCell ref="B1351:C1351"/>
    <mergeCell ref="D1351:E1351"/>
    <mergeCell ref="F1351:G1351"/>
    <mergeCell ref="J1351:K1351"/>
    <mergeCell ref="L1349:M1349"/>
    <mergeCell ref="B1350:C1350"/>
    <mergeCell ref="D1350:E1350"/>
    <mergeCell ref="F1350:G1350"/>
    <mergeCell ref="J1350:K1350"/>
    <mergeCell ref="L1350:M1350"/>
    <mergeCell ref="B1349:C1349"/>
    <mergeCell ref="D1349:E1349"/>
    <mergeCell ref="F1349:G1349"/>
    <mergeCell ref="J1349:K1349"/>
    <mergeCell ref="L1359:M1359"/>
    <mergeCell ref="B1360:C1360"/>
    <mergeCell ref="D1360:E1360"/>
    <mergeCell ref="F1360:G1360"/>
    <mergeCell ref="J1360:K1360"/>
    <mergeCell ref="L1360:M1360"/>
    <mergeCell ref="B1359:C1359"/>
    <mergeCell ref="D1359:E1359"/>
    <mergeCell ref="F1359:G1359"/>
    <mergeCell ref="J1359:K1359"/>
    <mergeCell ref="L1357:M1357"/>
    <mergeCell ref="B1358:C1358"/>
    <mergeCell ref="D1358:E1358"/>
    <mergeCell ref="F1358:G1358"/>
    <mergeCell ref="J1358:K1358"/>
    <mergeCell ref="L1358:M1358"/>
    <mergeCell ref="B1357:C1357"/>
    <mergeCell ref="D1357:E1357"/>
    <mergeCell ref="F1357:G1357"/>
    <mergeCell ref="J1357:K1357"/>
    <mergeCell ref="L1355:M1355"/>
    <mergeCell ref="B1356:C1356"/>
    <mergeCell ref="D1356:E1356"/>
    <mergeCell ref="F1356:G1356"/>
    <mergeCell ref="J1356:K1356"/>
    <mergeCell ref="L1356:M1356"/>
    <mergeCell ref="B1355:C1355"/>
    <mergeCell ref="D1355:E1355"/>
    <mergeCell ref="F1355:G1355"/>
    <mergeCell ref="J1355:K1355"/>
    <mergeCell ref="L1365:M1365"/>
    <mergeCell ref="B1366:C1366"/>
    <mergeCell ref="D1366:E1366"/>
    <mergeCell ref="F1366:G1366"/>
    <mergeCell ref="J1366:K1366"/>
    <mergeCell ref="L1366:M1366"/>
    <mergeCell ref="B1365:C1365"/>
    <mergeCell ref="D1365:E1365"/>
    <mergeCell ref="F1365:G1365"/>
    <mergeCell ref="J1365:K1365"/>
    <mergeCell ref="L1363:M1363"/>
    <mergeCell ref="B1364:C1364"/>
    <mergeCell ref="D1364:E1364"/>
    <mergeCell ref="F1364:G1364"/>
    <mergeCell ref="J1364:K1364"/>
    <mergeCell ref="L1364:M1364"/>
    <mergeCell ref="B1363:C1363"/>
    <mergeCell ref="D1363:E1363"/>
    <mergeCell ref="F1363:G1363"/>
    <mergeCell ref="J1363:K1363"/>
    <mergeCell ref="L1361:M1361"/>
    <mergeCell ref="B1362:C1362"/>
    <mergeCell ref="D1362:E1362"/>
    <mergeCell ref="F1362:G1362"/>
    <mergeCell ref="J1362:K1362"/>
    <mergeCell ref="L1362:M1362"/>
    <mergeCell ref="B1361:C1361"/>
    <mergeCell ref="D1361:E1361"/>
    <mergeCell ref="F1361:G1361"/>
    <mergeCell ref="J1361:K1361"/>
    <mergeCell ref="L1371:M1371"/>
    <mergeCell ref="B1372:C1372"/>
    <mergeCell ref="D1372:E1372"/>
    <mergeCell ref="F1372:G1372"/>
    <mergeCell ref="J1372:K1372"/>
    <mergeCell ref="L1372:M1372"/>
    <mergeCell ref="B1371:C1371"/>
    <mergeCell ref="D1371:E1371"/>
    <mergeCell ref="F1371:G1371"/>
    <mergeCell ref="J1371:K1371"/>
    <mergeCell ref="L1369:M1369"/>
    <mergeCell ref="B1370:C1370"/>
    <mergeCell ref="D1370:E1370"/>
    <mergeCell ref="F1370:G1370"/>
    <mergeCell ref="J1370:K1370"/>
    <mergeCell ref="L1370:M1370"/>
    <mergeCell ref="B1369:C1369"/>
    <mergeCell ref="D1369:E1369"/>
    <mergeCell ref="F1369:G1369"/>
    <mergeCell ref="J1369:K1369"/>
    <mergeCell ref="L1367:M1367"/>
    <mergeCell ref="B1368:C1368"/>
    <mergeCell ref="D1368:E1368"/>
    <mergeCell ref="F1368:G1368"/>
    <mergeCell ref="J1368:K1368"/>
    <mergeCell ref="L1368:M1368"/>
    <mergeCell ref="B1367:C1367"/>
    <mergeCell ref="D1367:E1367"/>
    <mergeCell ref="F1367:G1367"/>
    <mergeCell ref="J1367:K1367"/>
    <mergeCell ref="L1377:M1377"/>
    <mergeCell ref="B1378:C1378"/>
    <mergeCell ref="D1378:E1378"/>
    <mergeCell ref="F1378:G1378"/>
    <mergeCell ref="J1378:K1378"/>
    <mergeCell ref="L1378:M1378"/>
    <mergeCell ref="B1377:C1377"/>
    <mergeCell ref="D1377:E1377"/>
    <mergeCell ref="F1377:G1377"/>
    <mergeCell ref="J1377:K1377"/>
    <mergeCell ref="L1375:M1375"/>
    <mergeCell ref="B1376:C1376"/>
    <mergeCell ref="D1376:E1376"/>
    <mergeCell ref="F1376:G1376"/>
    <mergeCell ref="J1376:K1376"/>
    <mergeCell ref="L1376:M1376"/>
    <mergeCell ref="B1375:C1375"/>
    <mergeCell ref="D1375:E1375"/>
    <mergeCell ref="F1375:G1375"/>
    <mergeCell ref="J1375:K1375"/>
    <mergeCell ref="L1373:M1373"/>
    <mergeCell ref="B1374:C1374"/>
    <mergeCell ref="D1374:E1374"/>
    <mergeCell ref="F1374:G1374"/>
    <mergeCell ref="J1374:K1374"/>
    <mergeCell ref="L1374:M1374"/>
    <mergeCell ref="B1373:C1373"/>
    <mergeCell ref="D1373:E1373"/>
    <mergeCell ref="F1373:G1373"/>
    <mergeCell ref="J1373:K1373"/>
    <mergeCell ref="L1383:M1383"/>
    <mergeCell ref="B1384:C1384"/>
    <mergeCell ref="D1384:E1384"/>
    <mergeCell ref="F1384:G1384"/>
    <mergeCell ref="J1384:K1384"/>
    <mergeCell ref="L1384:M1384"/>
    <mergeCell ref="B1383:C1383"/>
    <mergeCell ref="D1383:E1383"/>
    <mergeCell ref="F1383:G1383"/>
    <mergeCell ref="J1383:K1383"/>
    <mergeCell ref="L1381:M1381"/>
    <mergeCell ref="B1382:C1382"/>
    <mergeCell ref="D1382:E1382"/>
    <mergeCell ref="F1382:G1382"/>
    <mergeCell ref="J1382:K1382"/>
    <mergeCell ref="L1382:M1382"/>
    <mergeCell ref="B1381:C1381"/>
    <mergeCell ref="D1381:E1381"/>
    <mergeCell ref="F1381:G1381"/>
    <mergeCell ref="J1381:K1381"/>
    <mergeCell ref="L1379:M1379"/>
    <mergeCell ref="B1380:C1380"/>
    <mergeCell ref="D1380:E1380"/>
    <mergeCell ref="F1380:G1380"/>
    <mergeCell ref="J1380:K1380"/>
    <mergeCell ref="L1380:M1380"/>
    <mergeCell ref="B1379:C1379"/>
    <mergeCell ref="D1379:E1379"/>
    <mergeCell ref="F1379:G1379"/>
    <mergeCell ref="J1379:K1379"/>
    <mergeCell ref="L1389:M1389"/>
    <mergeCell ref="B1390:C1390"/>
    <mergeCell ref="D1390:E1390"/>
    <mergeCell ref="F1390:G1390"/>
    <mergeCell ref="J1390:K1390"/>
    <mergeCell ref="L1390:M1390"/>
    <mergeCell ref="B1389:C1389"/>
    <mergeCell ref="D1389:E1389"/>
    <mergeCell ref="F1389:G1389"/>
    <mergeCell ref="J1389:K1389"/>
    <mergeCell ref="L1387:M1387"/>
    <mergeCell ref="B1388:C1388"/>
    <mergeCell ref="D1388:E1388"/>
    <mergeCell ref="F1388:G1388"/>
    <mergeCell ref="J1388:K1388"/>
    <mergeCell ref="L1388:M1388"/>
    <mergeCell ref="B1387:C1387"/>
    <mergeCell ref="D1387:E1387"/>
    <mergeCell ref="F1387:G1387"/>
    <mergeCell ref="J1387:K1387"/>
    <mergeCell ref="L1385:M1385"/>
    <mergeCell ref="B1386:C1386"/>
    <mergeCell ref="D1386:E1386"/>
    <mergeCell ref="F1386:G1386"/>
    <mergeCell ref="J1386:K1386"/>
    <mergeCell ref="L1386:M1386"/>
    <mergeCell ref="B1385:C1385"/>
    <mergeCell ref="D1385:E1385"/>
    <mergeCell ref="F1385:G1385"/>
    <mergeCell ref="J1385:K1385"/>
    <mergeCell ref="L1395:M1395"/>
    <mergeCell ref="B1396:C1396"/>
    <mergeCell ref="D1396:E1396"/>
    <mergeCell ref="F1396:G1396"/>
    <mergeCell ref="J1396:K1396"/>
    <mergeCell ref="L1396:M1396"/>
    <mergeCell ref="B1395:C1395"/>
    <mergeCell ref="D1395:E1395"/>
    <mergeCell ref="F1395:G1395"/>
    <mergeCell ref="J1395:K1395"/>
    <mergeCell ref="L1393:M1393"/>
    <mergeCell ref="B1394:C1394"/>
    <mergeCell ref="D1394:E1394"/>
    <mergeCell ref="F1394:G1394"/>
    <mergeCell ref="J1394:K1394"/>
    <mergeCell ref="L1394:M1394"/>
    <mergeCell ref="B1393:C1393"/>
    <mergeCell ref="D1393:E1393"/>
    <mergeCell ref="F1393:G1393"/>
    <mergeCell ref="J1393:K1393"/>
    <mergeCell ref="L1391:M1391"/>
    <mergeCell ref="B1392:C1392"/>
    <mergeCell ref="D1392:E1392"/>
    <mergeCell ref="F1392:G1392"/>
    <mergeCell ref="J1392:K1392"/>
    <mergeCell ref="L1392:M1392"/>
    <mergeCell ref="B1391:C1391"/>
    <mergeCell ref="D1391:E1391"/>
    <mergeCell ref="F1391:G1391"/>
    <mergeCell ref="J1391:K1391"/>
    <mergeCell ref="L1401:M1401"/>
    <mergeCell ref="B1402:C1402"/>
    <mergeCell ref="D1402:E1402"/>
    <mergeCell ref="F1402:G1402"/>
    <mergeCell ref="J1402:K1402"/>
    <mergeCell ref="L1402:M1402"/>
    <mergeCell ref="B1401:C1401"/>
    <mergeCell ref="D1401:E1401"/>
    <mergeCell ref="F1401:G1401"/>
    <mergeCell ref="J1401:K1401"/>
    <mergeCell ref="L1399:M1399"/>
    <mergeCell ref="B1400:C1400"/>
    <mergeCell ref="D1400:E1400"/>
    <mergeCell ref="F1400:G1400"/>
    <mergeCell ref="J1400:K1400"/>
    <mergeCell ref="L1400:M1400"/>
    <mergeCell ref="B1399:C1399"/>
    <mergeCell ref="D1399:E1399"/>
    <mergeCell ref="F1399:G1399"/>
    <mergeCell ref="J1399:K1399"/>
    <mergeCell ref="L1397:M1397"/>
    <mergeCell ref="B1398:C1398"/>
    <mergeCell ref="D1398:E1398"/>
    <mergeCell ref="F1398:G1398"/>
    <mergeCell ref="J1398:K1398"/>
    <mergeCell ref="L1398:M1398"/>
    <mergeCell ref="B1397:C1397"/>
    <mergeCell ref="D1397:E1397"/>
    <mergeCell ref="F1397:G1397"/>
    <mergeCell ref="J1397:K1397"/>
    <mergeCell ref="L1407:M1407"/>
    <mergeCell ref="B1408:C1408"/>
    <mergeCell ref="D1408:E1408"/>
    <mergeCell ref="F1408:G1408"/>
    <mergeCell ref="J1408:K1408"/>
    <mergeCell ref="L1408:M1408"/>
    <mergeCell ref="B1407:C1407"/>
    <mergeCell ref="D1407:E1407"/>
    <mergeCell ref="F1407:G1407"/>
    <mergeCell ref="J1407:K1407"/>
    <mergeCell ref="L1405:M1405"/>
    <mergeCell ref="B1406:C1406"/>
    <mergeCell ref="D1406:E1406"/>
    <mergeCell ref="F1406:G1406"/>
    <mergeCell ref="J1406:K1406"/>
    <mergeCell ref="L1406:M1406"/>
    <mergeCell ref="B1405:C1405"/>
    <mergeCell ref="D1405:E1405"/>
    <mergeCell ref="F1405:G1405"/>
    <mergeCell ref="J1405:K1405"/>
    <mergeCell ref="L1403:M1403"/>
    <mergeCell ref="B1404:C1404"/>
    <mergeCell ref="D1404:E1404"/>
    <mergeCell ref="F1404:G1404"/>
    <mergeCell ref="J1404:K1404"/>
    <mergeCell ref="L1404:M1404"/>
    <mergeCell ref="B1403:C1403"/>
    <mergeCell ref="D1403:E1403"/>
    <mergeCell ref="F1403:G1403"/>
    <mergeCell ref="J1403:K1403"/>
    <mergeCell ref="L1413:M1413"/>
    <mergeCell ref="B1414:C1414"/>
    <mergeCell ref="D1414:E1414"/>
    <mergeCell ref="F1414:G1414"/>
    <mergeCell ref="J1414:K1414"/>
    <mergeCell ref="L1414:M1414"/>
    <mergeCell ref="B1413:C1413"/>
    <mergeCell ref="D1413:E1413"/>
    <mergeCell ref="F1413:G1413"/>
    <mergeCell ref="J1413:K1413"/>
    <mergeCell ref="L1411:M1411"/>
    <mergeCell ref="B1412:C1412"/>
    <mergeCell ref="D1412:E1412"/>
    <mergeCell ref="F1412:G1412"/>
    <mergeCell ref="J1412:K1412"/>
    <mergeCell ref="L1412:M1412"/>
    <mergeCell ref="B1411:C1411"/>
    <mergeCell ref="D1411:E1411"/>
    <mergeCell ref="F1411:G1411"/>
    <mergeCell ref="J1411:K1411"/>
    <mergeCell ref="L1409:M1409"/>
    <mergeCell ref="B1410:C1410"/>
    <mergeCell ref="D1410:E1410"/>
    <mergeCell ref="F1410:G1410"/>
    <mergeCell ref="J1410:K1410"/>
    <mergeCell ref="L1410:M1410"/>
    <mergeCell ref="B1409:C1409"/>
    <mergeCell ref="D1409:E1409"/>
    <mergeCell ref="F1409:G1409"/>
    <mergeCell ref="J1409:K1409"/>
    <mergeCell ref="L1419:M1419"/>
    <mergeCell ref="B1420:C1420"/>
    <mergeCell ref="D1420:E1420"/>
    <mergeCell ref="F1420:G1420"/>
    <mergeCell ref="J1420:K1420"/>
    <mergeCell ref="L1420:M1420"/>
    <mergeCell ref="B1419:C1419"/>
    <mergeCell ref="D1419:E1419"/>
    <mergeCell ref="F1419:G1419"/>
    <mergeCell ref="J1419:K1419"/>
    <mergeCell ref="L1417:M1417"/>
    <mergeCell ref="B1418:C1418"/>
    <mergeCell ref="D1418:E1418"/>
    <mergeCell ref="F1418:G1418"/>
    <mergeCell ref="J1418:K1418"/>
    <mergeCell ref="L1418:M1418"/>
    <mergeCell ref="B1417:C1417"/>
    <mergeCell ref="D1417:E1417"/>
    <mergeCell ref="F1417:G1417"/>
    <mergeCell ref="J1417:K1417"/>
    <mergeCell ref="L1415:M1415"/>
    <mergeCell ref="B1416:C1416"/>
    <mergeCell ref="D1416:E1416"/>
    <mergeCell ref="F1416:G1416"/>
    <mergeCell ref="J1416:K1416"/>
    <mergeCell ref="L1416:M1416"/>
    <mergeCell ref="B1415:C1415"/>
    <mergeCell ref="D1415:E1415"/>
    <mergeCell ref="F1415:G1415"/>
    <mergeCell ref="J1415:K1415"/>
    <mergeCell ref="L1425:M1425"/>
    <mergeCell ref="B1426:C1426"/>
    <mergeCell ref="D1426:E1426"/>
    <mergeCell ref="F1426:G1426"/>
    <mergeCell ref="J1426:K1426"/>
    <mergeCell ref="L1426:M1426"/>
    <mergeCell ref="B1425:C1425"/>
    <mergeCell ref="D1425:E1425"/>
    <mergeCell ref="F1425:G1425"/>
    <mergeCell ref="J1425:K1425"/>
    <mergeCell ref="L1423:M1423"/>
    <mergeCell ref="B1424:C1424"/>
    <mergeCell ref="D1424:E1424"/>
    <mergeCell ref="F1424:G1424"/>
    <mergeCell ref="J1424:K1424"/>
    <mergeCell ref="L1424:M1424"/>
    <mergeCell ref="B1423:C1423"/>
    <mergeCell ref="D1423:E1423"/>
    <mergeCell ref="F1423:G1423"/>
    <mergeCell ref="J1423:K1423"/>
    <mergeCell ref="L1421:M1421"/>
    <mergeCell ref="B1422:C1422"/>
    <mergeCell ref="D1422:E1422"/>
    <mergeCell ref="F1422:G1422"/>
    <mergeCell ref="J1422:K1422"/>
    <mergeCell ref="L1422:M1422"/>
    <mergeCell ref="B1421:C1421"/>
    <mergeCell ref="D1421:E1421"/>
    <mergeCell ref="F1421:G1421"/>
    <mergeCell ref="J1421:K1421"/>
    <mergeCell ref="L1431:M1431"/>
    <mergeCell ref="B1432:C1432"/>
    <mergeCell ref="D1432:E1432"/>
    <mergeCell ref="F1432:G1432"/>
    <mergeCell ref="J1432:K1432"/>
    <mergeCell ref="L1432:M1432"/>
    <mergeCell ref="B1431:C1431"/>
    <mergeCell ref="D1431:E1431"/>
    <mergeCell ref="F1431:G1431"/>
    <mergeCell ref="J1431:K1431"/>
    <mergeCell ref="L1429:M1429"/>
    <mergeCell ref="B1430:C1430"/>
    <mergeCell ref="D1430:E1430"/>
    <mergeCell ref="F1430:G1430"/>
    <mergeCell ref="J1430:K1430"/>
    <mergeCell ref="L1430:M1430"/>
    <mergeCell ref="B1429:C1429"/>
    <mergeCell ref="D1429:E1429"/>
    <mergeCell ref="F1429:G1429"/>
    <mergeCell ref="J1429:K1429"/>
    <mergeCell ref="L1427:M1427"/>
    <mergeCell ref="B1428:C1428"/>
    <mergeCell ref="D1428:E1428"/>
    <mergeCell ref="F1428:G1428"/>
    <mergeCell ref="J1428:K1428"/>
    <mergeCell ref="L1428:M1428"/>
    <mergeCell ref="B1427:C1427"/>
    <mergeCell ref="D1427:E1427"/>
    <mergeCell ref="F1427:G1427"/>
    <mergeCell ref="J1427:K1427"/>
    <mergeCell ref="L1437:M1437"/>
    <mergeCell ref="B1438:C1438"/>
    <mergeCell ref="D1438:E1438"/>
    <mergeCell ref="F1438:G1438"/>
    <mergeCell ref="J1438:K1438"/>
    <mergeCell ref="L1438:M1438"/>
    <mergeCell ref="B1437:C1437"/>
    <mergeCell ref="D1437:E1437"/>
    <mergeCell ref="F1437:G1437"/>
    <mergeCell ref="J1437:K1437"/>
    <mergeCell ref="L1435:M1435"/>
    <mergeCell ref="B1436:C1436"/>
    <mergeCell ref="D1436:E1436"/>
    <mergeCell ref="F1436:G1436"/>
    <mergeCell ref="J1436:K1436"/>
    <mergeCell ref="L1436:M1436"/>
    <mergeCell ref="B1435:C1435"/>
    <mergeCell ref="D1435:E1435"/>
    <mergeCell ref="F1435:G1435"/>
    <mergeCell ref="J1435:K1435"/>
    <mergeCell ref="L1433:M1433"/>
    <mergeCell ref="B1434:C1434"/>
    <mergeCell ref="D1434:E1434"/>
    <mergeCell ref="F1434:G1434"/>
    <mergeCell ref="J1434:K1434"/>
    <mergeCell ref="L1434:M1434"/>
    <mergeCell ref="B1433:C1433"/>
    <mergeCell ref="D1433:E1433"/>
    <mergeCell ref="F1433:G1433"/>
    <mergeCell ref="J1433:K1433"/>
    <mergeCell ref="L1443:M1443"/>
    <mergeCell ref="B1444:C1444"/>
    <mergeCell ref="D1444:E1444"/>
    <mergeCell ref="F1444:G1444"/>
    <mergeCell ref="J1444:K1444"/>
    <mergeCell ref="L1444:M1444"/>
    <mergeCell ref="B1443:C1443"/>
    <mergeCell ref="D1443:E1443"/>
    <mergeCell ref="F1443:G1443"/>
    <mergeCell ref="J1443:K1443"/>
    <mergeCell ref="L1441:M1441"/>
    <mergeCell ref="B1442:C1442"/>
    <mergeCell ref="D1442:E1442"/>
    <mergeCell ref="F1442:G1442"/>
    <mergeCell ref="J1442:K1442"/>
    <mergeCell ref="L1442:M1442"/>
    <mergeCell ref="B1441:C1441"/>
    <mergeCell ref="D1441:E1441"/>
    <mergeCell ref="F1441:G1441"/>
    <mergeCell ref="J1441:K1441"/>
    <mergeCell ref="L1439:M1439"/>
    <mergeCell ref="B1440:C1440"/>
    <mergeCell ref="D1440:E1440"/>
    <mergeCell ref="F1440:G1440"/>
    <mergeCell ref="J1440:K1440"/>
    <mergeCell ref="L1440:M1440"/>
    <mergeCell ref="B1439:C1439"/>
    <mergeCell ref="D1439:E1439"/>
    <mergeCell ref="F1439:G1439"/>
    <mergeCell ref="J1439:K1439"/>
    <mergeCell ref="L1449:M1449"/>
    <mergeCell ref="B1450:C1450"/>
    <mergeCell ref="D1450:E1450"/>
    <mergeCell ref="F1450:G1450"/>
    <mergeCell ref="J1450:K1450"/>
    <mergeCell ref="L1450:M1450"/>
    <mergeCell ref="B1449:C1449"/>
    <mergeCell ref="D1449:E1449"/>
    <mergeCell ref="F1449:G1449"/>
    <mergeCell ref="J1449:K1449"/>
    <mergeCell ref="L1447:M1447"/>
    <mergeCell ref="B1448:C1448"/>
    <mergeCell ref="D1448:E1448"/>
    <mergeCell ref="F1448:G1448"/>
    <mergeCell ref="J1448:K1448"/>
    <mergeCell ref="L1448:M1448"/>
    <mergeCell ref="B1447:C1447"/>
    <mergeCell ref="D1447:E1447"/>
    <mergeCell ref="F1447:G1447"/>
    <mergeCell ref="J1447:K1447"/>
    <mergeCell ref="L1445:M1445"/>
    <mergeCell ref="B1446:C1446"/>
    <mergeCell ref="D1446:E1446"/>
    <mergeCell ref="F1446:G1446"/>
    <mergeCell ref="J1446:K1446"/>
    <mergeCell ref="L1446:M1446"/>
    <mergeCell ref="B1445:C1445"/>
    <mergeCell ref="D1445:E1445"/>
    <mergeCell ref="F1445:G1445"/>
    <mergeCell ref="J1445:K1445"/>
    <mergeCell ref="L1455:M1455"/>
    <mergeCell ref="B1456:C1456"/>
    <mergeCell ref="D1456:E1456"/>
    <mergeCell ref="F1456:G1456"/>
    <mergeCell ref="J1456:K1456"/>
    <mergeCell ref="L1456:M1456"/>
    <mergeCell ref="B1455:C1455"/>
    <mergeCell ref="D1455:E1455"/>
    <mergeCell ref="F1455:G1455"/>
    <mergeCell ref="J1455:K1455"/>
    <mergeCell ref="L1453:M1453"/>
    <mergeCell ref="B1454:C1454"/>
    <mergeCell ref="D1454:E1454"/>
    <mergeCell ref="F1454:G1454"/>
    <mergeCell ref="J1454:K1454"/>
    <mergeCell ref="L1454:M1454"/>
    <mergeCell ref="B1453:C1453"/>
    <mergeCell ref="D1453:E1453"/>
    <mergeCell ref="F1453:G1453"/>
    <mergeCell ref="J1453:K1453"/>
    <mergeCell ref="L1451:M1451"/>
    <mergeCell ref="B1452:C1452"/>
    <mergeCell ref="D1452:E1452"/>
    <mergeCell ref="F1452:G1452"/>
    <mergeCell ref="J1452:K1452"/>
    <mergeCell ref="L1452:M1452"/>
    <mergeCell ref="B1451:C1451"/>
    <mergeCell ref="D1451:E1451"/>
    <mergeCell ref="F1451:G1451"/>
    <mergeCell ref="J1451:K1451"/>
    <mergeCell ref="L1461:M1461"/>
    <mergeCell ref="B1462:C1462"/>
    <mergeCell ref="D1462:E1462"/>
    <mergeCell ref="F1462:G1462"/>
    <mergeCell ref="J1462:K1462"/>
    <mergeCell ref="L1462:M1462"/>
    <mergeCell ref="B1461:C1461"/>
    <mergeCell ref="D1461:E1461"/>
    <mergeCell ref="F1461:G1461"/>
    <mergeCell ref="J1461:K1461"/>
    <mergeCell ref="L1459:M1459"/>
    <mergeCell ref="B1460:C1460"/>
    <mergeCell ref="D1460:E1460"/>
    <mergeCell ref="F1460:G1460"/>
    <mergeCell ref="J1460:K1460"/>
    <mergeCell ref="L1460:M1460"/>
    <mergeCell ref="B1459:C1459"/>
    <mergeCell ref="D1459:E1459"/>
    <mergeCell ref="F1459:G1459"/>
    <mergeCell ref="J1459:K1459"/>
    <mergeCell ref="L1457:M1457"/>
    <mergeCell ref="B1458:C1458"/>
    <mergeCell ref="D1458:E1458"/>
    <mergeCell ref="F1458:G1458"/>
    <mergeCell ref="J1458:K1458"/>
    <mergeCell ref="L1458:M1458"/>
    <mergeCell ref="B1457:C1457"/>
    <mergeCell ref="D1457:E1457"/>
    <mergeCell ref="F1457:G1457"/>
    <mergeCell ref="J1457:K1457"/>
    <mergeCell ref="L1467:M1467"/>
    <mergeCell ref="B1468:C1468"/>
    <mergeCell ref="D1468:E1468"/>
    <mergeCell ref="F1468:G1468"/>
    <mergeCell ref="J1468:K1468"/>
    <mergeCell ref="L1468:M1468"/>
    <mergeCell ref="B1467:C1467"/>
    <mergeCell ref="D1467:E1467"/>
    <mergeCell ref="F1467:G1467"/>
    <mergeCell ref="J1467:K1467"/>
    <mergeCell ref="L1465:M1465"/>
    <mergeCell ref="B1466:C1466"/>
    <mergeCell ref="D1466:E1466"/>
    <mergeCell ref="F1466:G1466"/>
    <mergeCell ref="J1466:K1466"/>
    <mergeCell ref="L1466:M1466"/>
    <mergeCell ref="B1465:C1465"/>
    <mergeCell ref="D1465:E1465"/>
    <mergeCell ref="F1465:G1465"/>
    <mergeCell ref="J1465:K1465"/>
    <mergeCell ref="L1463:M1463"/>
    <mergeCell ref="B1464:C1464"/>
    <mergeCell ref="D1464:E1464"/>
    <mergeCell ref="F1464:G1464"/>
    <mergeCell ref="J1464:K1464"/>
    <mergeCell ref="L1464:M1464"/>
    <mergeCell ref="B1463:C1463"/>
    <mergeCell ref="D1463:E1463"/>
    <mergeCell ref="F1463:G1463"/>
    <mergeCell ref="J1463:K1463"/>
    <mergeCell ref="L1473:M1473"/>
    <mergeCell ref="B1474:C1474"/>
    <mergeCell ref="D1474:E1474"/>
    <mergeCell ref="F1474:G1474"/>
    <mergeCell ref="J1474:K1474"/>
    <mergeCell ref="L1474:M1474"/>
    <mergeCell ref="B1473:C1473"/>
    <mergeCell ref="D1473:E1473"/>
    <mergeCell ref="F1473:G1473"/>
    <mergeCell ref="J1473:K1473"/>
    <mergeCell ref="L1471:M1471"/>
    <mergeCell ref="B1472:C1472"/>
    <mergeCell ref="D1472:E1472"/>
    <mergeCell ref="F1472:G1472"/>
    <mergeCell ref="J1472:K1472"/>
    <mergeCell ref="L1472:M1472"/>
    <mergeCell ref="B1471:C1471"/>
    <mergeCell ref="D1471:E1471"/>
    <mergeCell ref="F1471:G1471"/>
    <mergeCell ref="J1471:K1471"/>
    <mergeCell ref="L1469:M1469"/>
    <mergeCell ref="B1470:C1470"/>
    <mergeCell ref="D1470:E1470"/>
    <mergeCell ref="F1470:G1470"/>
    <mergeCell ref="J1470:K1470"/>
    <mergeCell ref="L1470:M1470"/>
    <mergeCell ref="B1469:C1469"/>
    <mergeCell ref="D1469:E1469"/>
    <mergeCell ref="F1469:G1469"/>
    <mergeCell ref="J1469:K1469"/>
    <mergeCell ref="L1479:M1479"/>
    <mergeCell ref="B1480:C1480"/>
    <mergeCell ref="D1480:E1480"/>
    <mergeCell ref="F1480:G1480"/>
    <mergeCell ref="J1480:K1480"/>
    <mergeCell ref="L1480:M1480"/>
    <mergeCell ref="B1479:C1479"/>
    <mergeCell ref="D1479:E1479"/>
    <mergeCell ref="F1479:G1479"/>
    <mergeCell ref="J1479:K1479"/>
    <mergeCell ref="L1477:M1477"/>
    <mergeCell ref="B1478:C1478"/>
    <mergeCell ref="D1478:E1478"/>
    <mergeCell ref="F1478:G1478"/>
    <mergeCell ref="J1478:K1478"/>
    <mergeCell ref="L1478:M1478"/>
    <mergeCell ref="B1477:C1477"/>
    <mergeCell ref="D1477:E1477"/>
    <mergeCell ref="F1477:G1477"/>
    <mergeCell ref="J1477:K1477"/>
    <mergeCell ref="L1475:M1475"/>
    <mergeCell ref="B1476:C1476"/>
    <mergeCell ref="D1476:E1476"/>
    <mergeCell ref="F1476:G1476"/>
    <mergeCell ref="J1476:K1476"/>
    <mergeCell ref="L1476:M1476"/>
    <mergeCell ref="B1475:C1475"/>
    <mergeCell ref="D1475:E1475"/>
    <mergeCell ref="F1475:G1475"/>
    <mergeCell ref="J1475:K1475"/>
    <mergeCell ref="L1485:M1485"/>
    <mergeCell ref="B1486:C1486"/>
    <mergeCell ref="D1486:E1486"/>
    <mergeCell ref="F1486:G1486"/>
    <mergeCell ref="J1486:K1486"/>
    <mergeCell ref="L1486:M1486"/>
    <mergeCell ref="B1485:C1485"/>
    <mergeCell ref="D1485:E1485"/>
    <mergeCell ref="F1485:G1485"/>
    <mergeCell ref="J1485:K1485"/>
    <mergeCell ref="L1483:M1483"/>
    <mergeCell ref="B1484:C1484"/>
    <mergeCell ref="D1484:E1484"/>
    <mergeCell ref="F1484:G1484"/>
    <mergeCell ref="J1484:K1484"/>
    <mergeCell ref="L1484:M1484"/>
    <mergeCell ref="B1483:C1483"/>
    <mergeCell ref="D1483:E1483"/>
    <mergeCell ref="F1483:G1483"/>
    <mergeCell ref="J1483:K1483"/>
    <mergeCell ref="L1481:M1481"/>
    <mergeCell ref="B1482:C1482"/>
    <mergeCell ref="D1482:E1482"/>
    <mergeCell ref="F1482:G1482"/>
    <mergeCell ref="J1482:K1482"/>
    <mergeCell ref="L1482:M1482"/>
    <mergeCell ref="B1481:C1481"/>
    <mergeCell ref="D1481:E1481"/>
    <mergeCell ref="F1481:G1481"/>
    <mergeCell ref="J1481:K1481"/>
    <mergeCell ref="L1491:M1491"/>
    <mergeCell ref="B1492:C1492"/>
    <mergeCell ref="D1492:E1492"/>
    <mergeCell ref="F1492:G1492"/>
    <mergeCell ref="J1492:K1492"/>
    <mergeCell ref="L1492:M1492"/>
    <mergeCell ref="B1491:C1491"/>
    <mergeCell ref="D1491:E1491"/>
    <mergeCell ref="F1491:G1491"/>
    <mergeCell ref="J1491:K1491"/>
    <mergeCell ref="L1489:M1489"/>
    <mergeCell ref="B1490:C1490"/>
    <mergeCell ref="D1490:E1490"/>
    <mergeCell ref="F1490:G1490"/>
    <mergeCell ref="J1490:K1490"/>
    <mergeCell ref="L1490:M1490"/>
    <mergeCell ref="B1489:C1489"/>
    <mergeCell ref="D1489:E1489"/>
    <mergeCell ref="F1489:G1489"/>
    <mergeCell ref="J1489:K1489"/>
    <mergeCell ref="L1487:M1487"/>
    <mergeCell ref="B1488:C1488"/>
    <mergeCell ref="D1488:E1488"/>
    <mergeCell ref="F1488:G1488"/>
    <mergeCell ref="J1488:K1488"/>
    <mergeCell ref="L1488:M1488"/>
    <mergeCell ref="B1487:C1487"/>
    <mergeCell ref="D1487:E1487"/>
    <mergeCell ref="F1487:G1487"/>
    <mergeCell ref="J1487:K1487"/>
    <mergeCell ref="L1497:M1497"/>
    <mergeCell ref="B1498:C1498"/>
    <mergeCell ref="D1498:E1498"/>
    <mergeCell ref="F1498:G1498"/>
    <mergeCell ref="J1498:K1498"/>
    <mergeCell ref="L1498:M1498"/>
    <mergeCell ref="B1497:C1497"/>
    <mergeCell ref="D1497:E1497"/>
    <mergeCell ref="F1497:G1497"/>
    <mergeCell ref="J1497:K1497"/>
    <mergeCell ref="L1495:M1495"/>
    <mergeCell ref="B1496:C1496"/>
    <mergeCell ref="D1496:E1496"/>
    <mergeCell ref="F1496:G1496"/>
    <mergeCell ref="J1496:K1496"/>
    <mergeCell ref="L1496:M1496"/>
    <mergeCell ref="B1495:C1495"/>
    <mergeCell ref="D1495:E1495"/>
    <mergeCell ref="F1495:G1495"/>
    <mergeCell ref="J1495:K1495"/>
    <mergeCell ref="L1493:M1493"/>
    <mergeCell ref="B1494:C1494"/>
    <mergeCell ref="D1494:E1494"/>
    <mergeCell ref="F1494:G1494"/>
    <mergeCell ref="J1494:K1494"/>
    <mergeCell ref="L1494:M1494"/>
    <mergeCell ref="B1493:C1493"/>
    <mergeCell ref="D1493:E1493"/>
    <mergeCell ref="F1493:G1493"/>
    <mergeCell ref="J1493:K1493"/>
    <mergeCell ref="L1503:M1503"/>
    <mergeCell ref="B1504:C1504"/>
    <mergeCell ref="D1504:E1504"/>
    <mergeCell ref="F1504:G1504"/>
    <mergeCell ref="J1504:K1504"/>
    <mergeCell ref="L1504:M1504"/>
    <mergeCell ref="B1503:C1503"/>
    <mergeCell ref="D1503:E1503"/>
    <mergeCell ref="F1503:G1503"/>
    <mergeCell ref="J1503:K1503"/>
    <mergeCell ref="L1501:M1501"/>
    <mergeCell ref="B1502:C1502"/>
    <mergeCell ref="D1502:E1502"/>
    <mergeCell ref="F1502:G1502"/>
    <mergeCell ref="J1502:K1502"/>
    <mergeCell ref="L1502:M1502"/>
    <mergeCell ref="B1501:C1501"/>
    <mergeCell ref="D1501:E1501"/>
    <mergeCell ref="F1501:G1501"/>
    <mergeCell ref="J1501:K1501"/>
    <mergeCell ref="L1499:M1499"/>
    <mergeCell ref="B1500:C1500"/>
    <mergeCell ref="D1500:E1500"/>
    <mergeCell ref="F1500:G1500"/>
    <mergeCell ref="J1500:K1500"/>
    <mergeCell ref="L1500:M1500"/>
    <mergeCell ref="B1499:C1499"/>
    <mergeCell ref="D1499:E1499"/>
    <mergeCell ref="F1499:G1499"/>
    <mergeCell ref="J1499:K1499"/>
    <mergeCell ref="L1509:M1509"/>
    <mergeCell ref="B1510:C1510"/>
    <mergeCell ref="D1510:E1510"/>
    <mergeCell ref="F1510:G1510"/>
    <mergeCell ref="J1510:K1510"/>
    <mergeCell ref="L1510:M1510"/>
    <mergeCell ref="B1509:C1509"/>
    <mergeCell ref="D1509:E1509"/>
    <mergeCell ref="F1509:G1509"/>
    <mergeCell ref="J1509:K1509"/>
    <mergeCell ref="L1507:M1507"/>
    <mergeCell ref="B1508:C1508"/>
    <mergeCell ref="D1508:E1508"/>
    <mergeCell ref="F1508:G1508"/>
    <mergeCell ref="J1508:K1508"/>
    <mergeCell ref="L1508:M1508"/>
    <mergeCell ref="B1507:C1507"/>
    <mergeCell ref="D1507:E1507"/>
    <mergeCell ref="F1507:G1507"/>
    <mergeCell ref="J1507:K1507"/>
    <mergeCell ref="L1505:M1505"/>
    <mergeCell ref="B1506:C1506"/>
    <mergeCell ref="D1506:E1506"/>
    <mergeCell ref="F1506:G1506"/>
    <mergeCell ref="J1506:K1506"/>
    <mergeCell ref="L1506:M1506"/>
    <mergeCell ref="B1505:C1505"/>
    <mergeCell ref="D1505:E1505"/>
    <mergeCell ref="F1505:G1505"/>
    <mergeCell ref="J1505:K1505"/>
    <mergeCell ref="L1515:M1515"/>
    <mergeCell ref="B1516:C1516"/>
    <mergeCell ref="D1516:E1516"/>
    <mergeCell ref="F1516:G1516"/>
    <mergeCell ref="J1516:K1516"/>
    <mergeCell ref="L1516:M1516"/>
    <mergeCell ref="B1515:C1515"/>
    <mergeCell ref="D1515:E1515"/>
    <mergeCell ref="F1515:G1515"/>
    <mergeCell ref="J1515:K1515"/>
    <mergeCell ref="L1513:M1513"/>
    <mergeCell ref="B1514:C1514"/>
    <mergeCell ref="D1514:E1514"/>
    <mergeCell ref="F1514:G1514"/>
    <mergeCell ref="J1514:K1514"/>
    <mergeCell ref="L1514:M1514"/>
    <mergeCell ref="B1513:C1513"/>
    <mergeCell ref="D1513:E1513"/>
    <mergeCell ref="F1513:G1513"/>
    <mergeCell ref="J1513:K1513"/>
    <mergeCell ref="L1511:M1511"/>
    <mergeCell ref="B1512:C1512"/>
    <mergeCell ref="D1512:E1512"/>
    <mergeCell ref="F1512:G1512"/>
    <mergeCell ref="J1512:K1512"/>
    <mergeCell ref="L1512:M1512"/>
    <mergeCell ref="B1511:C1511"/>
    <mergeCell ref="D1511:E1511"/>
    <mergeCell ref="F1511:G1511"/>
    <mergeCell ref="J1511:K1511"/>
    <mergeCell ref="L1521:M1521"/>
    <mergeCell ref="B1522:C1522"/>
    <mergeCell ref="D1522:E1522"/>
    <mergeCell ref="F1522:G1522"/>
    <mergeCell ref="J1522:K1522"/>
    <mergeCell ref="L1522:M1522"/>
    <mergeCell ref="B1521:C1521"/>
    <mergeCell ref="D1521:E1521"/>
    <mergeCell ref="F1521:G1521"/>
    <mergeCell ref="J1521:K1521"/>
    <mergeCell ref="L1519:M1519"/>
    <mergeCell ref="B1520:C1520"/>
    <mergeCell ref="D1520:E1520"/>
    <mergeCell ref="F1520:G1520"/>
    <mergeCell ref="J1520:K1520"/>
    <mergeCell ref="L1520:M1520"/>
    <mergeCell ref="B1519:C1519"/>
    <mergeCell ref="D1519:E1519"/>
    <mergeCell ref="F1519:G1519"/>
    <mergeCell ref="J1519:K1519"/>
    <mergeCell ref="L1517:M1517"/>
    <mergeCell ref="B1518:C1518"/>
    <mergeCell ref="D1518:E1518"/>
    <mergeCell ref="F1518:G1518"/>
    <mergeCell ref="J1518:K1518"/>
    <mergeCell ref="L1518:M1518"/>
    <mergeCell ref="B1517:C1517"/>
    <mergeCell ref="D1517:E1517"/>
    <mergeCell ref="F1517:G1517"/>
    <mergeCell ref="J1517:K1517"/>
    <mergeCell ref="L1527:M1527"/>
    <mergeCell ref="B1528:C1528"/>
    <mergeCell ref="D1528:E1528"/>
    <mergeCell ref="F1528:G1528"/>
    <mergeCell ref="J1528:K1528"/>
    <mergeCell ref="L1528:M1528"/>
    <mergeCell ref="B1527:C1527"/>
    <mergeCell ref="D1527:E1527"/>
    <mergeCell ref="F1527:G1527"/>
    <mergeCell ref="J1527:K1527"/>
    <mergeCell ref="L1525:M1525"/>
    <mergeCell ref="B1526:C1526"/>
    <mergeCell ref="D1526:E1526"/>
    <mergeCell ref="F1526:G1526"/>
    <mergeCell ref="J1526:K1526"/>
    <mergeCell ref="L1526:M1526"/>
    <mergeCell ref="B1525:C1525"/>
    <mergeCell ref="D1525:E1525"/>
    <mergeCell ref="F1525:G1525"/>
    <mergeCell ref="J1525:K1525"/>
    <mergeCell ref="L1523:M1523"/>
    <mergeCell ref="B1524:C1524"/>
    <mergeCell ref="D1524:E1524"/>
    <mergeCell ref="F1524:G1524"/>
    <mergeCell ref="J1524:K1524"/>
    <mergeCell ref="L1524:M1524"/>
    <mergeCell ref="B1523:C1523"/>
    <mergeCell ref="D1523:E1523"/>
    <mergeCell ref="F1523:G1523"/>
    <mergeCell ref="J1523:K1523"/>
    <mergeCell ref="L1533:M1533"/>
    <mergeCell ref="B1534:C1534"/>
    <mergeCell ref="D1534:E1534"/>
    <mergeCell ref="F1534:G1534"/>
    <mergeCell ref="J1534:K1534"/>
    <mergeCell ref="L1534:M1534"/>
    <mergeCell ref="B1533:C1533"/>
    <mergeCell ref="D1533:E1533"/>
    <mergeCell ref="F1533:G1533"/>
    <mergeCell ref="J1533:K1533"/>
    <mergeCell ref="L1531:M1531"/>
    <mergeCell ref="B1532:C1532"/>
    <mergeCell ref="D1532:E1532"/>
    <mergeCell ref="F1532:G1532"/>
    <mergeCell ref="J1532:K1532"/>
    <mergeCell ref="L1532:M1532"/>
    <mergeCell ref="B1531:C1531"/>
    <mergeCell ref="D1531:E1531"/>
    <mergeCell ref="F1531:G1531"/>
    <mergeCell ref="J1531:K1531"/>
    <mergeCell ref="L1529:M1529"/>
    <mergeCell ref="B1530:C1530"/>
    <mergeCell ref="D1530:E1530"/>
    <mergeCell ref="F1530:G1530"/>
    <mergeCell ref="J1530:K1530"/>
    <mergeCell ref="L1530:M1530"/>
    <mergeCell ref="B1529:C1529"/>
    <mergeCell ref="D1529:E1529"/>
    <mergeCell ref="F1529:G1529"/>
    <mergeCell ref="J1529:K1529"/>
    <mergeCell ref="L1539:M1539"/>
    <mergeCell ref="B1540:C1540"/>
    <mergeCell ref="D1540:E1540"/>
    <mergeCell ref="F1540:G1540"/>
    <mergeCell ref="J1540:K1540"/>
    <mergeCell ref="L1540:M1540"/>
    <mergeCell ref="B1539:C1539"/>
    <mergeCell ref="D1539:E1539"/>
    <mergeCell ref="F1539:G1539"/>
    <mergeCell ref="J1539:K1539"/>
    <mergeCell ref="L1537:M1537"/>
    <mergeCell ref="B1538:C1538"/>
    <mergeCell ref="D1538:E1538"/>
    <mergeCell ref="F1538:G1538"/>
    <mergeCell ref="J1538:K1538"/>
    <mergeCell ref="L1538:M1538"/>
    <mergeCell ref="B1537:C1537"/>
    <mergeCell ref="D1537:E1537"/>
    <mergeCell ref="F1537:G1537"/>
    <mergeCell ref="J1537:K1537"/>
    <mergeCell ref="L1535:M1535"/>
    <mergeCell ref="B1536:C1536"/>
    <mergeCell ref="D1536:E1536"/>
    <mergeCell ref="F1536:G1536"/>
    <mergeCell ref="J1536:K1536"/>
    <mergeCell ref="L1536:M1536"/>
    <mergeCell ref="B1535:C1535"/>
    <mergeCell ref="D1535:E1535"/>
    <mergeCell ref="F1535:G1535"/>
    <mergeCell ref="J1535:K1535"/>
    <mergeCell ref="L1545:M1545"/>
    <mergeCell ref="B1546:C1546"/>
    <mergeCell ref="D1546:E1546"/>
    <mergeCell ref="F1546:G1546"/>
    <mergeCell ref="J1546:K1546"/>
    <mergeCell ref="L1546:M1546"/>
    <mergeCell ref="B1545:C1545"/>
    <mergeCell ref="D1545:E1545"/>
    <mergeCell ref="F1545:G1545"/>
    <mergeCell ref="J1545:K1545"/>
    <mergeCell ref="L1543:M1543"/>
    <mergeCell ref="B1544:C1544"/>
    <mergeCell ref="D1544:E1544"/>
    <mergeCell ref="F1544:G1544"/>
    <mergeCell ref="J1544:K1544"/>
    <mergeCell ref="L1544:M1544"/>
    <mergeCell ref="B1543:C1543"/>
    <mergeCell ref="D1543:E1543"/>
    <mergeCell ref="F1543:G1543"/>
    <mergeCell ref="J1543:K1543"/>
    <mergeCell ref="L1541:M1541"/>
    <mergeCell ref="B1542:C1542"/>
    <mergeCell ref="D1542:E1542"/>
    <mergeCell ref="F1542:G1542"/>
    <mergeCell ref="J1542:K1542"/>
    <mergeCell ref="L1542:M1542"/>
    <mergeCell ref="B1541:C1541"/>
    <mergeCell ref="D1541:E1541"/>
    <mergeCell ref="F1541:G1541"/>
    <mergeCell ref="J1541:K1541"/>
    <mergeCell ref="L1551:M1551"/>
    <mergeCell ref="B1552:C1552"/>
    <mergeCell ref="D1552:E1552"/>
    <mergeCell ref="F1552:G1552"/>
    <mergeCell ref="J1552:K1552"/>
    <mergeCell ref="L1552:M1552"/>
    <mergeCell ref="B1551:C1551"/>
    <mergeCell ref="D1551:E1551"/>
    <mergeCell ref="F1551:G1551"/>
    <mergeCell ref="J1551:K1551"/>
    <mergeCell ref="L1549:M1549"/>
    <mergeCell ref="B1550:C1550"/>
    <mergeCell ref="D1550:E1550"/>
    <mergeCell ref="F1550:G1550"/>
    <mergeCell ref="J1550:K1550"/>
    <mergeCell ref="L1550:M1550"/>
    <mergeCell ref="B1549:C1549"/>
    <mergeCell ref="D1549:E1549"/>
    <mergeCell ref="F1549:G1549"/>
    <mergeCell ref="J1549:K1549"/>
    <mergeCell ref="L1547:M1547"/>
    <mergeCell ref="B1548:C1548"/>
    <mergeCell ref="D1548:E1548"/>
    <mergeCell ref="F1548:G1548"/>
    <mergeCell ref="J1548:K1548"/>
    <mergeCell ref="L1548:M1548"/>
    <mergeCell ref="B1547:C1547"/>
    <mergeCell ref="D1547:E1547"/>
    <mergeCell ref="F1547:G1547"/>
    <mergeCell ref="J1547:K1547"/>
    <mergeCell ref="L1557:M1557"/>
    <mergeCell ref="B1558:C1558"/>
    <mergeCell ref="D1558:E1558"/>
    <mergeCell ref="F1558:G1558"/>
    <mergeCell ref="J1558:K1558"/>
    <mergeCell ref="L1558:M1558"/>
    <mergeCell ref="B1557:C1557"/>
    <mergeCell ref="D1557:E1557"/>
    <mergeCell ref="F1557:G1557"/>
    <mergeCell ref="J1557:K1557"/>
    <mergeCell ref="L1555:M1555"/>
    <mergeCell ref="B1556:C1556"/>
    <mergeCell ref="D1556:E1556"/>
    <mergeCell ref="F1556:G1556"/>
    <mergeCell ref="J1556:K1556"/>
    <mergeCell ref="L1556:M1556"/>
    <mergeCell ref="B1555:C1555"/>
    <mergeCell ref="D1555:E1555"/>
    <mergeCell ref="F1555:G1555"/>
    <mergeCell ref="J1555:K1555"/>
    <mergeCell ref="L1553:M1553"/>
    <mergeCell ref="B1554:C1554"/>
    <mergeCell ref="D1554:E1554"/>
    <mergeCell ref="F1554:G1554"/>
    <mergeCell ref="J1554:K1554"/>
    <mergeCell ref="L1554:M1554"/>
    <mergeCell ref="B1553:C1553"/>
    <mergeCell ref="D1553:E1553"/>
    <mergeCell ref="F1553:G1553"/>
    <mergeCell ref="J1553:K1553"/>
    <mergeCell ref="L1563:M1563"/>
    <mergeCell ref="B1564:C1564"/>
    <mergeCell ref="D1564:E1564"/>
    <mergeCell ref="F1564:G1564"/>
    <mergeCell ref="J1564:K1564"/>
    <mergeCell ref="L1564:M1564"/>
    <mergeCell ref="B1563:C1563"/>
    <mergeCell ref="D1563:E1563"/>
    <mergeCell ref="F1563:G1563"/>
    <mergeCell ref="J1563:K1563"/>
    <mergeCell ref="L1561:M1561"/>
    <mergeCell ref="B1562:C1562"/>
    <mergeCell ref="D1562:E1562"/>
    <mergeCell ref="F1562:G1562"/>
    <mergeCell ref="J1562:K1562"/>
    <mergeCell ref="L1562:M1562"/>
    <mergeCell ref="B1561:C1561"/>
    <mergeCell ref="D1561:E1561"/>
    <mergeCell ref="F1561:G1561"/>
    <mergeCell ref="J1561:K1561"/>
    <mergeCell ref="L1559:M1559"/>
    <mergeCell ref="B1560:C1560"/>
    <mergeCell ref="D1560:E1560"/>
    <mergeCell ref="F1560:G1560"/>
    <mergeCell ref="J1560:K1560"/>
    <mergeCell ref="L1560:M1560"/>
    <mergeCell ref="B1559:C1559"/>
    <mergeCell ref="D1559:E1559"/>
    <mergeCell ref="F1559:G1559"/>
    <mergeCell ref="J1559:K1559"/>
    <mergeCell ref="L1569:M1569"/>
    <mergeCell ref="B1570:C1570"/>
    <mergeCell ref="D1570:E1570"/>
    <mergeCell ref="F1570:G1570"/>
    <mergeCell ref="J1570:K1570"/>
    <mergeCell ref="L1570:M1570"/>
    <mergeCell ref="B1569:C1569"/>
    <mergeCell ref="D1569:E1569"/>
    <mergeCell ref="F1569:G1569"/>
    <mergeCell ref="J1569:K1569"/>
    <mergeCell ref="L1567:M1567"/>
    <mergeCell ref="B1568:C1568"/>
    <mergeCell ref="D1568:E1568"/>
    <mergeCell ref="F1568:G1568"/>
    <mergeCell ref="J1568:K1568"/>
    <mergeCell ref="L1568:M1568"/>
    <mergeCell ref="B1567:C1567"/>
    <mergeCell ref="D1567:E1567"/>
    <mergeCell ref="F1567:G1567"/>
    <mergeCell ref="J1567:K1567"/>
    <mergeCell ref="L1565:M1565"/>
    <mergeCell ref="B1566:C1566"/>
    <mergeCell ref="D1566:E1566"/>
    <mergeCell ref="F1566:G1566"/>
    <mergeCell ref="J1566:K1566"/>
    <mergeCell ref="L1566:M1566"/>
    <mergeCell ref="B1565:C1565"/>
    <mergeCell ref="D1565:E1565"/>
    <mergeCell ref="F1565:G1565"/>
    <mergeCell ref="J1565:K1565"/>
    <mergeCell ref="L1575:M1575"/>
    <mergeCell ref="B1576:C1576"/>
    <mergeCell ref="D1576:E1576"/>
    <mergeCell ref="F1576:G1576"/>
    <mergeCell ref="J1576:K1576"/>
    <mergeCell ref="L1576:M1576"/>
    <mergeCell ref="B1575:C1575"/>
    <mergeCell ref="D1575:E1575"/>
    <mergeCell ref="F1575:G1575"/>
    <mergeCell ref="J1575:K1575"/>
    <mergeCell ref="L1573:M1573"/>
    <mergeCell ref="B1574:C1574"/>
    <mergeCell ref="D1574:E1574"/>
    <mergeCell ref="F1574:G1574"/>
    <mergeCell ref="J1574:K1574"/>
    <mergeCell ref="L1574:M1574"/>
    <mergeCell ref="B1573:C1573"/>
    <mergeCell ref="D1573:E1573"/>
    <mergeCell ref="F1573:G1573"/>
    <mergeCell ref="J1573:K1573"/>
    <mergeCell ref="L1571:M1571"/>
    <mergeCell ref="B1572:C1572"/>
    <mergeCell ref="D1572:E1572"/>
    <mergeCell ref="F1572:G1572"/>
    <mergeCell ref="J1572:K1572"/>
    <mergeCell ref="L1572:M1572"/>
    <mergeCell ref="B1571:C1571"/>
    <mergeCell ref="D1571:E1571"/>
    <mergeCell ref="F1571:G1571"/>
    <mergeCell ref="J1571:K1571"/>
    <mergeCell ref="L1581:M1581"/>
    <mergeCell ref="B1582:C1582"/>
    <mergeCell ref="D1582:E1582"/>
    <mergeCell ref="F1582:G1582"/>
    <mergeCell ref="J1582:K1582"/>
    <mergeCell ref="L1582:M1582"/>
    <mergeCell ref="B1581:C1581"/>
    <mergeCell ref="D1581:E1581"/>
    <mergeCell ref="F1581:G1581"/>
    <mergeCell ref="J1581:K1581"/>
    <mergeCell ref="L1579:M1579"/>
    <mergeCell ref="B1580:C1580"/>
    <mergeCell ref="D1580:E1580"/>
    <mergeCell ref="F1580:G1580"/>
    <mergeCell ref="J1580:K1580"/>
    <mergeCell ref="L1580:M1580"/>
    <mergeCell ref="B1579:C1579"/>
    <mergeCell ref="D1579:E1579"/>
    <mergeCell ref="F1579:G1579"/>
    <mergeCell ref="J1579:K1579"/>
    <mergeCell ref="L1577:M1577"/>
    <mergeCell ref="B1578:C1578"/>
    <mergeCell ref="D1578:E1578"/>
    <mergeCell ref="F1578:G1578"/>
    <mergeCell ref="J1578:K1578"/>
    <mergeCell ref="L1578:M1578"/>
    <mergeCell ref="B1577:C1577"/>
    <mergeCell ref="D1577:E1577"/>
    <mergeCell ref="F1577:G1577"/>
    <mergeCell ref="J1577:K1577"/>
    <mergeCell ref="L1587:M1587"/>
    <mergeCell ref="B1588:C1588"/>
    <mergeCell ref="D1588:E1588"/>
    <mergeCell ref="F1588:G1588"/>
    <mergeCell ref="J1588:K1588"/>
    <mergeCell ref="L1588:M1588"/>
    <mergeCell ref="B1587:C1587"/>
    <mergeCell ref="D1587:E1587"/>
    <mergeCell ref="F1587:G1587"/>
    <mergeCell ref="J1587:K1587"/>
    <mergeCell ref="L1585:M1585"/>
    <mergeCell ref="B1586:C1586"/>
    <mergeCell ref="D1586:E1586"/>
    <mergeCell ref="F1586:G1586"/>
    <mergeCell ref="J1586:K1586"/>
    <mergeCell ref="L1586:M1586"/>
    <mergeCell ref="B1585:C1585"/>
    <mergeCell ref="D1585:E1585"/>
    <mergeCell ref="F1585:G1585"/>
    <mergeCell ref="J1585:K1585"/>
    <mergeCell ref="L1583:M1583"/>
    <mergeCell ref="B1584:C1584"/>
    <mergeCell ref="D1584:E1584"/>
    <mergeCell ref="F1584:G1584"/>
    <mergeCell ref="J1584:K1584"/>
    <mergeCell ref="L1584:M1584"/>
    <mergeCell ref="B1583:C1583"/>
    <mergeCell ref="D1583:E1583"/>
    <mergeCell ref="F1583:G1583"/>
    <mergeCell ref="J1583:K1583"/>
    <mergeCell ref="L1593:M1593"/>
    <mergeCell ref="B1594:C1594"/>
    <mergeCell ref="D1594:E1594"/>
    <mergeCell ref="F1594:G1594"/>
    <mergeCell ref="J1594:K1594"/>
    <mergeCell ref="L1594:M1594"/>
    <mergeCell ref="B1593:C1593"/>
    <mergeCell ref="D1593:E1593"/>
    <mergeCell ref="F1593:G1593"/>
    <mergeCell ref="J1593:K1593"/>
    <mergeCell ref="L1591:M1591"/>
    <mergeCell ref="B1592:C1592"/>
    <mergeCell ref="D1592:E1592"/>
    <mergeCell ref="F1592:G1592"/>
    <mergeCell ref="J1592:K1592"/>
    <mergeCell ref="L1592:M1592"/>
    <mergeCell ref="B1591:C1591"/>
    <mergeCell ref="D1591:E1591"/>
    <mergeCell ref="F1591:G1591"/>
    <mergeCell ref="J1591:K1591"/>
    <mergeCell ref="L1589:M1589"/>
    <mergeCell ref="B1590:C1590"/>
    <mergeCell ref="D1590:E1590"/>
    <mergeCell ref="F1590:G1590"/>
    <mergeCell ref="J1590:K1590"/>
    <mergeCell ref="L1590:M1590"/>
    <mergeCell ref="B1589:C1589"/>
    <mergeCell ref="D1589:E1589"/>
    <mergeCell ref="F1589:G1589"/>
    <mergeCell ref="J1589:K1589"/>
    <mergeCell ref="L1599:M1599"/>
    <mergeCell ref="B1600:C1600"/>
    <mergeCell ref="D1600:E1600"/>
    <mergeCell ref="F1600:G1600"/>
    <mergeCell ref="J1600:K1600"/>
    <mergeCell ref="L1600:M1600"/>
    <mergeCell ref="B1599:C1599"/>
    <mergeCell ref="D1599:E1599"/>
    <mergeCell ref="F1599:G1599"/>
    <mergeCell ref="J1599:K1599"/>
    <mergeCell ref="L1597:M1597"/>
    <mergeCell ref="B1598:C1598"/>
    <mergeCell ref="D1598:E1598"/>
    <mergeCell ref="F1598:G1598"/>
    <mergeCell ref="J1598:K1598"/>
    <mergeCell ref="L1598:M1598"/>
    <mergeCell ref="B1597:C1597"/>
    <mergeCell ref="D1597:E1597"/>
    <mergeCell ref="F1597:G1597"/>
    <mergeCell ref="J1597:K1597"/>
    <mergeCell ref="L1595:M1595"/>
    <mergeCell ref="B1596:C1596"/>
    <mergeCell ref="D1596:E1596"/>
    <mergeCell ref="F1596:G1596"/>
    <mergeCell ref="J1596:K1596"/>
    <mergeCell ref="L1596:M1596"/>
    <mergeCell ref="B1595:C1595"/>
    <mergeCell ref="D1595:E1595"/>
    <mergeCell ref="F1595:G1595"/>
    <mergeCell ref="J1595:K1595"/>
    <mergeCell ref="L1605:M1605"/>
    <mergeCell ref="B1606:C1606"/>
    <mergeCell ref="D1606:E1606"/>
    <mergeCell ref="F1606:G1606"/>
    <mergeCell ref="J1606:K1606"/>
    <mergeCell ref="L1606:M1606"/>
    <mergeCell ref="B1605:C1605"/>
    <mergeCell ref="D1605:E1605"/>
    <mergeCell ref="F1605:G1605"/>
    <mergeCell ref="J1605:K1605"/>
    <mergeCell ref="L1603:M1603"/>
    <mergeCell ref="B1604:C1604"/>
    <mergeCell ref="D1604:E1604"/>
    <mergeCell ref="F1604:G1604"/>
    <mergeCell ref="J1604:K1604"/>
    <mergeCell ref="L1604:M1604"/>
    <mergeCell ref="B1603:C1603"/>
    <mergeCell ref="D1603:E1603"/>
    <mergeCell ref="F1603:G1603"/>
    <mergeCell ref="J1603:K1603"/>
    <mergeCell ref="L1601:M1601"/>
    <mergeCell ref="B1602:C1602"/>
    <mergeCell ref="D1602:E1602"/>
    <mergeCell ref="F1602:G1602"/>
    <mergeCell ref="J1602:K1602"/>
    <mergeCell ref="L1602:M1602"/>
    <mergeCell ref="B1601:C1601"/>
    <mergeCell ref="D1601:E1601"/>
    <mergeCell ref="F1601:G1601"/>
    <mergeCell ref="J1601:K1601"/>
    <mergeCell ref="L1611:M1611"/>
    <mergeCell ref="B1612:C1612"/>
    <mergeCell ref="D1612:E1612"/>
    <mergeCell ref="F1612:G1612"/>
    <mergeCell ref="J1612:K1612"/>
    <mergeCell ref="L1612:M1612"/>
    <mergeCell ref="B1611:C1611"/>
    <mergeCell ref="D1611:E1611"/>
    <mergeCell ref="F1611:G1611"/>
    <mergeCell ref="J1611:K1611"/>
    <mergeCell ref="L1609:M1609"/>
    <mergeCell ref="B1610:C1610"/>
    <mergeCell ref="D1610:E1610"/>
    <mergeCell ref="F1610:G1610"/>
    <mergeCell ref="J1610:K1610"/>
    <mergeCell ref="L1610:M1610"/>
    <mergeCell ref="B1609:C1609"/>
    <mergeCell ref="D1609:E1609"/>
    <mergeCell ref="F1609:G1609"/>
    <mergeCell ref="J1609:K1609"/>
    <mergeCell ref="L1607:M1607"/>
    <mergeCell ref="B1608:C1608"/>
    <mergeCell ref="D1608:E1608"/>
    <mergeCell ref="F1608:G1608"/>
    <mergeCell ref="J1608:K1608"/>
    <mergeCell ref="L1608:M1608"/>
    <mergeCell ref="B1607:C1607"/>
    <mergeCell ref="D1607:E1607"/>
    <mergeCell ref="F1607:G1607"/>
    <mergeCell ref="J1607:K1607"/>
    <mergeCell ref="L1617:M1617"/>
    <mergeCell ref="B1618:C1618"/>
    <mergeCell ref="D1618:E1618"/>
    <mergeCell ref="F1618:G1618"/>
    <mergeCell ref="J1618:K1618"/>
    <mergeCell ref="L1618:M1618"/>
    <mergeCell ref="B1617:C1617"/>
    <mergeCell ref="D1617:E1617"/>
    <mergeCell ref="F1617:G1617"/>
    <mergeCell ref="J1617:K1617"/>
    <mergeCell ref="L1615:M1615"/>
    <mergeCell ref="B1616:C1616"/>
    <mergeCell ref="D1616:E1616"/>
    <mergeCell ref="F1616:G1616"/>
    <mergeCell ref="J1616:K1616"/>
    <mergeCell ref="L1616:M1616"/>
    <mergeCell ref="B1615:C1615"/>
    <mergeCell ref="D1615:E1615"/>
    <mergeCell ref="F1615:G1615"/>
    <mergeCell ref="J1615:K1615"/>
    <mergeCell ref="L1613:M1613"/>
    <mergeCell ref="B1614:C1614"/>
    <mergeCell ref="D1614:E1614"/>
    <mergeCell ref="F1614:G1614"/>
    <mergeCell ref="J1614:K1614"/>
    <mergeCell ref="L1614:M1614"/>
    <mergeCell ref="B1613:C1613"/>
    <mergeCell ref="D1613:E1613"/>
    <mergeCell ref="F1613:G1613"/>
    <mergeCell ref="J1613:K1613"/>
    <mergeCell ref="L1623:M1623"/>
    <mergeCell ref="B1624:C1624"/>
    <mergeCell ref="D1624:E1624"/>
    <mergeCell ref="F1624:G1624"/>
    <mergeCell ref="J1624:K1624"/>
    <mergeCell ref="L1624:M1624"/>
    <mergeCell ref="B1623:C1623"/>
    <mergeCell ref="D1623:E1623"/>
    <mergeCell ref="F1623:G1623"/>
    <mergeCell ref="J1623:K1623"/>
    <mergeCell ref="L1621:M1621"/>
    <mergeCell ref="B1622:C1622"/>
    <mergeCell ref="D1622:E1622"/>
    <mergeCell ref="F1622:G1622"/>
    <mergeCell ref="J1622:K1622"/>
    <mergeCell ref="L1622:M1622"/>
    <mergeCell ref="B1621:C1621"/>
    <mergeCell ref="D1621:E1621"/>
    <mergeCell ref="F1621:G1621"/>
    <mergeCell ref="J1621:K1621"/>
    <mergeCell ref="L1619:M1619"/>
    <mergeCell ref="B1620:C1620"/>
    <mergeCell ref="D1620:E1620"/>
    <mergeCell ref="F1620:G1620"/>
    <mergeCell ref="J1620:K1620"/>
    <mergeCell ref="L1620:M1620"/>
    <mergeCell ref="B1619:C1619"/>
    <mergeCell ref="D1619:E1619"/>
    <mergeCell ref="F1619:G1619"/>
    <mergeCell ref="J1619:K1619"/>
    <mergeCell ref="L1629:M1629"/>
    <mergeCell ref="B1630:C1630"/>
    <mergeCell ref="D1630:E1630"/>
    <mergeCell ref="F1630:G1630"/>
    <mergeCell ref="J1630:K1630"/>
    <mergeCell ref="L1630:M1630"/>
    <mergeCell ref="B1629:C1629"/>
    <mergeCell ref="D1629:E1629"/>
    <mergeCell ref="F1629:G1629"/>
    <mergeCell ref="J1629:K1629"/>
    <mergeCell ref="L1627:M1627"/>
    <mergeCell ref="B1628:C1628"/>
    <mergeCell ref="D1628:E1628"/>
    <mergeCell ref="F1628:G1628"/>
    <mergeCell ref="J1628:K1628"/>
    <mergeCell ref="L1628:M1628"/>
    <mergeCell ref="B1627:C1627"/>
    <mergeCell ref="D1627:E1627"/>
    <mergeCell ref="F1627:G1627"/>
    <mergeCell ref="J1627:K1627"/>
    <mergeCell ref="L1625:M1625"/>
    <mergeCell ref="B1626:C1626"/>
    <mergeCell ref="D1626:E1626"/>
    <mergeCell ref="F1626:G1626"/>
    <mergeCell ref="J1626:K1626"/>
    <mergeCell ref="L1626:M1626"/>
    <mergeCell ref="B1625:C1625"/>
    <mergeCell ref="D1625:E1625"/>
    <mergeCell ref="F1625:G1625"/>
    <mergeCell ref="J1625:K1625"/>
    <mergeCell ref="L1635:M1635"/>
    <mergeCell ref="B1636:C1636"/>
    <mergeCell ref="D1636:E1636"/>
    <mergeCell ref="F1636:G1636"/>
    <mergeCell ref="J1636:K1636"/>
    <mergeCell ref="L1636:M1636"/>
    <mergeCell ref="B1635:C1635"/>
    <mergeCell ref="D1635:E1635"/>
    <mergeCell ref="F1635:G1635"/>
    <mergeCell ref="J1635:K1635"/>
    <mergeCell ref="L1633:M1633"/>
    <mergeCell ref="B1634:C1634"/>
    <mergeCell ref="D1634:E1634"/>
    <mergeCell ref="F1634:G1634"/>
    <mergeCell ref="J1634:K1634"/>
    <mergeCell ref="L1634:M1634"/>
    <mergeCell ref="B1633:C1633"/>
    <mergeCell ref="D1633:E1633"/>
    <mergeCell ref="F1633:G1633"/>
    <mergeCell ref="J1633:K1633"/>
    <mergeCell ref="L1631:M1631"/>
    <mergeCell ref="B1632:C1632"/>
    <mergeCell ref="D1632:E1632"/>
    <mergeCell ref="F1632:G1632"/>
    <mergeCell ref="J1632:K1632"/>
    <mergeCell ref="L1632:M1632"/>
    <mergeCell ref="B1631:C1631"/>
    <mergeCell ref="D1631:E1631"/>
    <mergeCell ref="F1631:G1631"/>
    <mergeCell ref="J1631:K1631"/>
    <mergeCell ref="L1641:M1641"/>
    <mergeCell ref="B1642:C1642"/>
    <mergeCell ref="D1642:E1642"/>
    <mergeCell ref="F1642:G1642"/>
    <mergeCell ref="J1642:K1642"/>
    <mergeCell ref="L1642:M1642"/>
    <mergeCell ref="B1641:C1641"/>
    <mergeCell ref="D1641:E1641"/>
    <mergeCell ref="F1641:G1641"/>
    <mergeCell ref="J1641:K1641"/>
    <mergeCell ref="L1639:M1639"/>
    <mergeCell ref="B1640:C1640"/>
    <mergeCell ref="D1640:E1640"/>
    <mergeCell ref="F1640:G1640"/>
    <mergeCell ref="J1640:K1640"/>
    <mergeCell ref="L1640:M1640"/>
    <mergeCell ref="B1639:C1639"/>
    <mergeCell ref="D1639:E1639"/>
    <mergeCell ref="F1639:G1639"/>
    <mergeCell ref="J1639:K1639"/>
    <mergeCell ref="L1637:M1637"/>
    <mergeCell ref="B1638:C1638"/>
    <mergeCell ref="D1638:E1638"/>
    <mergeCell ref="F1638:G1638"/>
    <mergeCell ref="J1638:K1638"/>
    <mergeCell ref="L1638:M1638"/>
    <mergeCell ref="B1637:C1637"/>
    <mergeCell ref="D1637:E1637"/>
    <mergeCell ref="F1637:G1637"/>
    <mergeCell ref="J1637:K1637"/>
    <mergeCell ref="L1647:M1647"/>
    <mergeCell ref="B1648:C1648"/>
    <mergeCell ref="D1648:E1648"/>
    <mergeCell ref="F1648:G1648"/>
    <mergeCell ref="J1648:K1648"/>
    <mergeCell ref="L1648:M1648"/>
    <mergeCell ref="B1647:C1647"/>
    <mergeCell ref="D1647:E1647"/>
    <mergeCell ref="F1647:G1647"/>
    <mergeCell ref="J1647:K1647"/>
    <mergeCell ref="L1645:M1645"/>
    <mergeCell ref="B1646:C1646"/>
    <mergeCell ref="D1646:E1646"/>
    <mergeCell ref="F1646:G1646"/>
    <mergeCell ref="J1646:K1646"/>
    <mergeCell ref="L1646:M1646"/>
    <mergeCell ref="B1645:C1645"/>
    <mergeCell ref="D1645:E1645"/>
    <mergeCell ref="F1645:G1645"/>
    <mergeCell ref="J1645:K1645"/>
    <mergeCell ref="L1643:M1643"/>
    <mergeCell ref="B1644:C1644"/>
    <mergeCell ref="D1644:E1644"/>
    <mergeCell ref="F1644:G1644"/>
    <mergeCell ref="J1644:K1644"/>
    <mergeCell ref="L1644:M1644"/>
    <mergeCell ref="B1643:C1643"/>
    <mergeCell ref="D1643:E1643"/>
    <mergeCell ref="F1643:G1643"/>
    <mergeCell ref="J1643:K1643"/>
    <mergeCell ref="L1653:M1653"/>
    <mergeCell ref="B1654:C1654"/>
    <mergeCell ref="D1654:E1654"/>
    <mergeCell ref="F1654:G1654"/>
    <mergeCell ref="J1654:K1654"/>
    <mergeCell ref="L1654:M1654"/>
    <mergeCell ref="B1653:C1653"/>
    <mergeCell ref="D1653:E1653"/>
    <mergeCell ref="F1653:G1653"/>
    <mergeCell ref="J1653:K1653"/>
    <mergeCell ref="L1651:M1651"/>
    <mergeCell ref="B1652:C1652"/>
    <mergeCell ref="D1652:E1652"/>
    <mergeCell ref="F1652:G1652"/>
    <mergeCell ref="J1652:K1652"/>
    <mergeCell ref="L1652:M1652"/>
    <mergeCell ref="B1651:C1651"/>
    <mergeCell ref="D1651:E1651"/>
    <mergeCell ref="F1651:G1651"/>
    <mergeCell ref="J1651:K1651"/>
    <mergeCell ref="L1649:M1649"/>
    <mergeCell ref="B1650:C1650"/>
    <mergeCell ref="D1650:E1650"/>
    <mergeCell ref="F1650:G1650"/>
    <mergeCell ref="J1650:K1650"/>
    <mergeCell ref="L1650:M1650"/>
    <mergeCell ref="B1649:C1649"/>
    <mergeCell ref="D1649:E1649"/>
    <mergeCell ref="F1649:G1649"/>
    <mergeCell ref="J1649:K1649"/>
    <mergeCell ref="L1659:M1659"/>
    <mergeCell ref="B1660:C1660"/>
    <mergeCell ref="D1660:E1660"/>
    <mergeCell ref="F1660:G1660"/>
    <mergeCell ref="J1660:K1660"/>
    <mergeCell ref="L1660:M1660"/>
    <mergeCell ref="B1659:C1659"/>
    <mergeCell ref="D1659:E1659"/>
    <mergeCell ref="F1659:G1659"/>
    <mergeCell ref="J1659:K1659"/>
    <mergeCell ref="L1657:M1657"/>
    <mergeCell ref="B1658:C1658"/>
    <mergeCell ref="D1658:E1658"/>
    <mergeCell ref="F1658:G1658"/>
    <mergeCell ref="J1658:K1658"/>
    <mergeCell ref="L1658:M1658"/>
    <mergeCell ref="B1657:C1657"/>
    <mergeCell ref="D1657:E1657"/>
    <mergeCell ref="F1657:G1657"/>
    <mergeCell ref="J1657:K1657"/>
    <mergeCell ref="L1655:M1655"/>
    <mergeCell ref="B1656:C1656"/>
    <mergeCell ref="D1656:E1656"/>
    <mergeCell ref="F1656:G1656"/>
    <mergeCell ref="J1656:K1656"/>
    <mergeCell ref="L1656:M1656"/>
    <mergeCell ref="B1655:C1655"/>
    <mergeCell ref="D1655:E1655"/>
    <mergeCell ref="F1655:G1655"/>
    <mergeCell ref="J1655:K1655"/>
    <mergeCell ref="L1665:M1665"/>
    <mergeCell ref="B1666:C1666"/>
    <mergeCell ref="D1666:E1666"/>
    <mergeCell ref="F1666:G1666"/>
    <mergeCell ref="J1666:K1666"/>
    <mergeCell ref="L1666:M1666"/>
    <mergeCell ref="B1665:C1665"/>
    <mergeCell ref="D1665:E1665"/>
    <mergeCell ref="F1665:G1665"/>
    <mergeCell ref="J1665:K1665"/>
    <mergeCell ref="L1663:M1663"/>
    <mergeCell ref="B1664:C1664"/>
    <mergeCell ref="D1664:E1664"/>
    <mergeCell ref="F1664:G1664"/>
    <mergeCell ref="J1664:K1664"/>
    <mergeCell ref="L1664:M1664"/>
    <mergeCell ref="B1663:C1663"/>
    <mergeCell ref="D1663:E1663"/>
    <mergeCell ref="F1663:G1663"/>
    <mergeCell ref="J1663:K1663"/>
    <mergeCell ref="L1661:M1661"/>
    <mergeCell ref="B1662:C1662"/>
    <mergeCell ref="D1662:E1662"/>
    <mergeCell ref="F1662:G1662"/>
    <mergeCell ref="J1662:K1662"/>
    <mergeCell ref="L1662:M1662"/>
    <mergeCell ref="B1661:C1661"/>
    <mergeCell ref="D1661:E1661"/>
    <mergeCell ref="F1661:G1661"/>
    <mergeCell ref="J1661:K1661"/>
    <mergeCell ref="L1671:M1671"/>
    <mergeCell ref="B1672:C1672"/>
    <mergeCell ref="D1672:E1672"/>
    <mergeCell ref="F1672:G1672"/>
    <mergeCell ref="J1672:K1672"/>
    <mergeCell ref="L1672:M1672"/>
    <mergeCell ref="B1671:C1671"/>
    <mergeCell ref="D1671:E1671"/>
    <mergeCell ref="F1671:G1671"/>
    <mergeCell ref="J1671:K1671"/>
    <mergeCell ref="L1669:M1669"/>
    <mergeCell ref="B1670:C1670"/>
    <mergeCell ref="D1670:E1670"/>
    <mergeCell ref="F1670:G1670"/>
    <mergeCell ref="J1670:K1670"/>
    <mergeCell ref="L1670:M1670"/>
    <mergeCell ref="B1669:C1669"/>
    <mergeCell ref="D1669:E1669"/>
    <mergeCell ref="F1669:G1669"/>
    <mergeCell ref="J1669:K1669"/>
    <mergeCell ref="L1667:M1667"/>
    <mergeCell ref="B1668:C1668"/>
    <mergeCell ref="D1668:E1668"/>
    <mergeCell ref="F1668:G1668"/>
    <mergeCell ref="J1668:K1668"/>
    <mergeCell ref="L1668:M1668"/>
    <mergeCell ref="B1667:C1667"/>
    <mergeCell ref="D1667:E1667"/>
    <mergeCell ref="F1667:G1667"/>
    <mergeCell ref="J1667:K1667"/>
    <mergeCell ref="L1677:M1677"/>
    <mergeCell ref="B1678:C1678"/>
    <mergeCell ref="D1678:E1678"/>
    <mergeCell ref="F1678:G1678"/>
    <mergeCell ref="J1678:K1678"/>
    <mergeCell ref="L1678:M1678"/>
    <mergeCell ref="B1677:C1677"/>
    <mergeCell ref="D1677:E1677"/>
    <mergeCell ref="F1677:G1677"/>
    <mergeCell ref="J1677:K1677"/>
    <mergeCell ref="L1675:M1675"/>
    <mergeCell ref="B1676:C1676"/>
    <mergeCell ref="D1676:E1676"/>
    <mergeCell ref="F1676:G1676"/>
    <mergeCell ref="J1676:K1676"/>
    <mergeCell ref="L1676:M1676"/>
    <mergeCell ref="B1675:C1675"/>
    <mergeCell ref="D1675:E1675"/>
    <mergeCell ref="F1675:G1675"/>
    <mergeCell ref="J1675:K1675"/>
    <mergeCell ref="L1673:M1673"/>
    <mergeCell ref="B1674:C1674"/>
    <mergeCell ref="D1674:E1674"/>
    <mergeCell ref="F1674:G1674"/>
    <mergeCell ref="J1674:K1674"/>
    <mergeCell ref="L1674:M1674"/>
    <mergeCell ref="B1673:C1673"/>
    <mergeCell ref="D1673:E1673"/>
    <mergeCell ref="F1673:G1673"/>
    <mergeCell ref="J1673:K1673"/>
    <mergeCell ref="L1683:M1683"/>
    <mergeCell ref="B1684:C1684"/>
    <mergeCell ref="D1684:E1684"/>
    <mergeCell ref="F1684:G1684"/>
    <mergeCell ref="J1684:K1684"/>
    <mergeCell ref="L1684:M1684"/>
    <mergeCell ref="B1683:C1683"/>
    <mergeCell ref="D1683:E1683"/>
    <mergeCell ref="F1683:G1683"/>
    <mergeCell ref="J1683:K1683"/>
    <mergeCell ref="L1681:M1681"/>
    <mergeCell ref="B1682:C1682"/>
    <mergeCell ref="D1682:E1682"/>
    <mergeCell ref="F1682:G1682"/>
    <mergeCell ref="J1682:K1682"/>
    <mergeCell ref="L1682:M1682"/>
    <mergeCell ref="B1681:C1681"/>
    <mergeCell ref="D1681:E1681"/>
    <mergeCell ref="F1681:G1681"/>
    <mergeCell ref="J1681:K1681"/>
    <mergeCell ref="L1679:M1679"/>
    <mergeCell ref="B1680:C1680"/>
    <mergeCell ref="D1680:E1680"/>
    <mergeCell ref="F1680:G1680"/>
    <mergeCell ref="J1680:K1680"/>
    <mergeCell ref="L1680:M1680"/>
    <mergeCell ref="B1679:C1679"/>
    <mergeCell ref="D1679:E1679"/>
    <mergeCell ref="F1679:G1679"/>
    <mergeCell ref="J1679:K1679"/>
    <mergeCell ref="L1689:M1689"/>
    <mergeCell ref="B1690:C1690"/>
    <mergeCell ref="D1690:E1690"/>
    <mergeCell ref="F1690:G1690"/>
    <mergeCell ref="J1690:K1690"/>
    <mergeCell ref="L1690:M1690"/>
    <mergeCell ref="B1689:C1689"/>
    <mergeCell ref="D1689:E1689"/>
    <mergeCell ref="F1689:G1689"/>
    <mergeCell ref="J1689:K1689"/>
    <mergeCell ref="L1687:M1687"/>
    <mergeCell ref="B1688:C1688"/>
    <mergeCell ref="D1688:E1688"/>
    <mergeCell ref="F1688:G1688"/>
    <mergeCell ref="J1688:K1688"/>
    <mergeCell ref="L1688:M1688"/>
    <mergeCell ref="B1687:C1687"/>
    <mergeCell ref="D1687:E1687"/>
    <mergeCell ref="F1687:G1687"/>
    <mergeCell ref="J1687:K1687"/>
    <mergeCell ref="L1685:M1685"/>
    <mergeCell ref="B1686:C1686"/>
    <mergeCell ref="D1686:E1686"/>
    <mergeCell ref="F1686:G1686"/>
    <mergeCell ref="J1686:K1686"/>
    <mergeCell ref="L1686:M1686"/>
    <mergeCell ref="B1685:C1685"/>
    <mergeCell ref="D1685:E1685"/>
    <mergeCell ref="F1685:G1685"/>
    <mergeCell ref="J1685:K1685"/>
    <mergeCell ref="L1695:M1695"/>
    <mergeCell ref="B1696:C1696"/>
    <mergeCell ref="D1696:E1696"/>
    <mergeCell ref="F1696:G1696"/>
    <mergeCell ref="J1696:K1696"/>
    <mergeCell ref="L1696:M1696"/>
    <mergeCell ref="B1695:C1695"/>
    <mergeCell ref="D1695:E1695"/>
    <mergeCell ref="F1695:G1695"/>
    <mergeCell ref="J1695:K1695"/>
    <mergeCell ref="L1693:M1693"/>
    <mergeCell ref="B1694:C1694"/>
    <mergeCell ref="D1694:E1694"/>
    <mergeCell ref="F1694:G1694"/>
    <mergeCell ref="J1694:K1694"/>
    <mergeCell ref="L1694:M1694"/>
    <mergeCell ref="B1693:C1693"/>
    <mergeCell ref="D1693:E1693"/>
    <mergeCell ref="F1693:G1693"/>
    <mergeCell ref="J1693:K1693"/>
    <mergeCell ref="L1691:M1691"/>
    <mergeCell ref="B1692:C1692"/>
    <mergeCell ref="D1692:E1692"/>
    <mergeCell ref="F1692:G1692"/>
    <mergeCell ref="J1692:K1692"/>
    <mergeCell ref="L1692:M1692"/>
    <mergeCell ref="B1691:C1691"/>
    <mergeCell ref="D1691:E1691"/>
    <mergeCell ref="F1691:G1691"/>
    <mergeCell ref="J1691:K1691"/>
    <mergeCell ref="L1701:M1701"/>
    <mergeCell ref="B1702:C1702"/>
    <mergeCell ref="D1702:E1702"/>
    <mergeCell ref="F1702:G1702"/>
    <mergeCell ref="J1702:K1702"/>
    <mergeCell ref="L1702:M1702"/>
    <mergeCell ref="B1701:C1701"/>
    <mergeCell ref="D1701:E1701"/>
    <mergeCell ref="F1701:G1701"/>
    <mergeCell ref="J1701:K1701"/>
    <mergeCell ref="L1699:M1699"/>
    <mergeCell ref="B1700:C1700"/>
    <mergeCell ref="D1700:E1700"/>
    <mergeCell ref="F1700:G1700"/>
    <mergeCell ref="J1700:K1700"/>
    <mergeCell ref="L1700:M1700"/>
    <mergeCell ref="B1699:C1699"/>
    <mergeCell ref="D1699:E1699"/>
    <mergeCell ref="F1699:G1699"/>
    <mergeCell ref="J1699:K1699"/>
    <mergeCell ref="L1697:M1697"/>
    <mergeCell ref="B1698:C1698"/>
    <mergeCell ref="D1698:E1698"/>
    <mergeCell ref="F1698:G1698"/>
    <mergeCell ref="J1698:K1698"/>
    <mergeCell ref="L1698:M1698"/>
    <mergeCell ref="B1697:C1697"/>
    <mergeCell ref="D1697:E1697"/>
    <mergeCell ref="F1697:G1697"/>
    <mergeCell ref="J1697:K1697"/>
    <mergeCell ref="L1707:M1707"/>
    <mergeCell ref="B1708:C1708"/>
    <mergeCell ref="D1708:E1708"/>
    <mergeCell ref="F1708:G1708"/>
    <mergeCell ref="J1708:K1708"/>
    <mergeCell ref="L1708:M1708"/>
    <mergeCell ref="B1707:C1707"/>
    <mergeCell ref="D1707:E1707"/>
    <mergeCell ref="F1707:G1707"/>
    <mergeCell ref="J1707:K1707"/>
    <mergeCell ref="L1705:M1705"/>
    <mergeCell ref="B1706:C1706"/>
    <mergeCell ref="D1706:E1706"/>
    <mergeCell ref="F1706:G1706"/>
    <mergeCell ref="J1706:K1706"/>
    <mergeCell ref="L1706:M1706"/>
    <mergeCell ref="B1705:C1705"/>
    <mergeCell ref="D1705:E1705"/>
    <mergeCell ref="F1705:G1705"/>
    <mergeCell ref="J1705:K1705"/>
    <mergeCell ref="L1703:M1703"/>
    <mergeCell ref="B1704:C1704"/>
    <mergeCell ref="D1704:E1704"/>
    <mergeCell ref="F1704:G1704"/>
    <mergeCell ref="J1704:K1704"/>
    <mergeCell ref="L1704:M1704"/>
    <mergeCell ref="B1703:C1703"/>
    <mergeCell ref="D1703:E1703"/>
    <mergeCell ref="F1703:G1703"/>
    <mergeCell ref="J1703:K1703"/>
    <mergeCell ref="L1713:M1713"/>
    <mergeCell ref="B1714:C1714"/>
    <mergeCell ref="D1714:E1714"/>
    <mergeCell ref="F1714:G1714"/>
    <mergeCell ref="J1714:K1714"/>
    <mergeCell ref="L1714:M1714"/>
    <mergeCell ref="B1713:C1713"/>
    <mergeCell ref="D1713:E1713"/>
    <mergeCell ref="F1713:G1713"/>
    <mergeCell ref="J1713:K1713"/>
    <mergeCell ref="L1711:M1711"/>
    <mergeCell ref="B1712:C1712"/>
    <mergeCell ref="D1712:E1712"/>
    <mergeCell ref="F1712:G1712"/>
    <mergeCell ref="J1712:K1712"/>
    <mergeCell ref="L1712:M1712"/>
    <mergeCell ref="B1711:C1711"/>
    <mergeCell ref="D1711:E1711"/>
    <mergeCell ref="F1711:G1711"/>
    <mergeCell ref="J1711:K1711"/>
    <mergeCell ref="L1709:M1709"/>
    <mergeCell ref="B1710:C1710"/>
    <mergeCell ref="D1710:E1710"/>
    <mergeCell ref="F1710:G1710"/>
    <mergeCell ref="J1710:K1710"/>
    <mergeCell ref="L1710:M1710"/>
    <mergeCell ref="B1709:C1709"/>
    <mergeCell ref="D1709:E1709"/>
    <mergeCell ref="F1709:G1709"/>
    <mergeCell ref="J1709:K1709"/>
    <mergeCell ref="L1719:M1719"/>
    <mergeCell ref="B1720:C1720"/>
    <mergeCell ref="D1720:E1720"/>
    <mergeCell ref="F1720:G1720"/>
    <mergeCell ref="J1720:K1720"/>
    <mergeCell ref="L1720:M1720"/>
    <mergeCell ref="B1719:C1719"/>
    <mergeCell ref="D1719:E1719"/>
    <mergeCell ref="F1719:G1719"/>
    <mergeCell ref="J1719:K1719"/>
    <mergeCell ref="L1717:M1717"/>
    <mergeCell ref="B1718:C1718"/>
    <mergeCell ref="D1718:E1718"/>
    <mergeCell ref="F1718:G1718"/>
    <mergeCell ref="J1718:K1718"/>
    <mergeCell ref="L1718:M1718"/>
    <mergeCell ref="B1717:C1717"/>
    <mergeCell ref="D1717:E1717"/>
    <mergeCell ref="F1717:G1717"/>
    <mergeCell ref="J1717:K1717"/>
    <mergeCell ref="L1715:M1715"/>
    <mergeCell ref="B1716:C1716"/>
    <mergeCell ref="D1716:E1716"/>
    <mergeCell ref="F1716:G1716"/>
    <mergeCell ref="J1716:K1716"/>
    <mergeCell ref="L1716:M1716"/>
    <mergeCell ref="B1715:C1715"/>
    <mergeCell ref="D1715:E1715"/>
    <mergeCell ref="F1715:G1715"/>
    <mergeCell ref="J1715:K1715"/>
    <mergeCell ref="L1725:M1725"/>
    <mergeCell ref="B1726:C1726"/>
    <mergeCell ref="D1726:E1726"/>
    <mergeCell ref="F1726:G1726"/>
    <mergeCell ref="J1726:K1726"/>
    <mergeCell ref="L1726:M1726"/>
    <mergeCell ref="B1725:C1725"/>
    <mergeCell ref="D1725:E1725"/>
    <mergeCell ref="F1725:G1725"/>
    <mergeCell ref="J1725:K1725"/>
    <mergeCell ref="L1723:M1723"/>
    <mergeCell ref="B1724:C1724"/>
    <mergeCell ref="D1724:E1724"/>
    <mergeCell ref="F1724:G1724"/>
    <mergeCell ref="J1724:K1724"/>
    <mergeCell ref="L1724:M1724"/>
    <mergeCell ref="B1723:C1723"/>
    <mergeCell ref="D1723:E1723"/>
    <mergeCell ref="F1723:G1723"/>
    <mergeCell ref="J1723:K1723"/>
    <mergeCell ref="L1721:M1721"/>
    <mergeCell ref="B1722:C1722"/>
    <mergeCell ref="D1722:E1722"/>
    <mergeCell ref="F1722:G1722"/>
    <mergeCell ref="J1722:K1722"/>
    <mergeCell ref="L1722:M1722"/>
    <mergeCell ref="B1721:C1721"/>
    <mergeCell ref="D1721:E1721"/>
    <mergeCell ref="F1721:G1721"/>
    <mergeCell ref="J1721:K1721"/>
    <mergeCell ref="L1731:M1731"/>
    <mergeCell ref="B1732:C1732"/>
    <mergeCell ref="D1732:E1732"/>
    <mergeCell ref="F1732:G1732"/>
    <mergeCell ref="J1732:K1732"/>
    <mergeCell ref="L1732:M1732"/>
    <mergeCell ref="B1731:C1731"/>
    <mergeCell ref="D1731:E1731"/>
    <mergeCell ref="F1731:G1731"/>
    <mergeCell ref="J1731:K1731"/>
    <mergeCell ref="L1729:M1729"/>
    <mergeCell ref="B1730:C1730"/>
    <mergeCell ref="D1730:E1730"/>
    <mergeCell ref="F1730:G1730"/>
    <mergeCell ref="J1730:K1730"/>
    <mergeCell ref="L1730:M1730"/>
    <mergeCell ref="B1729:C1729"/>
    <mergeCell ref="D1729:E1729"/>
    <mergeCell ref="F1729:G1729"/>
    <mergeCell ref="J1729:K1729"/>
    <mergeCell ref="L1727:M1727"/>
    <mergeCell ref="B1728:C1728"/>
    <mergeCell ref="D1728:E1728"/>
    <mergeCell ref="F1728:G1728"/>
    <mergeCell ref="J1728:K1728"/>
    <mergeCell ref="L1728:M1728"/>
    <mergeCell ref="B1727:C1727"/>
    <mergeCell ref="D1727:E1727"/>
    <mergeCell ref="F1727:G1727"/>
    <mergeCell ref="J1727:K1727"/>
    <mergeCell ref="L1737:M1737"/>
    <mergeCell ref="B1738:C1738"/>
    <mergeCell ref="D1738:E1738"/>
    <mergeCell ref="F1738:G1738"/>
    <mergeCell ref="J1738:K1738"/>
    <mergeCell ref="L1738:M1738"/>
    <mergeCell ref="B1737:C1737"/>
    <mergeCell ref="D1737:E1737"/>
    <mergeCell ref="F1737:G1737"/>
    <mergeCell ref="J1737:K1737"/>
    <mergeCell ref="L1735:M1735"/>
    <mergeCell ref="B1736:C1736"/>
    <mergeCell ref="D1736:E1736"/>
    <mergeCell ref="F1736:G1736"/>
    <mergeCell ref="J1736:K1736"/>
    <mergeCell ref="L1736:M1736"/>
    <mergeCell ref="B1735:C1735"/>
    <mergeCell ref="D1735:E1735"/>
    <mergeCell ref="F1735:G1735"/>
    <mergeCell ref="J1735:K1735"/>
    <mergeCell ref="L1733:M1733"/>
    <mergeCell ref="B1734:C1734"/>
    <mergeCell ref="D1734:E1734"/>
    <mergeCell ref="F1734:G1734"/>
    <mergeCell ref="J1734:K1734"/>
    <mergeCell ref="L1734:M1734"/>
    <mergeCell ref="B1733:C1733"/>
    <mergeCell ref="D1733:E1733"/>
    <mergeCell ref="F1733:G1733"/>
    <mergeCell ref="J1733:K1733"/>
    <mergeCell ref="L1743:M1743"/>
    <mergeCell ref="B1744:C1744"/>
    <mergeCell ref="D1744:E1744"/>
    <mergeCell ref="F1744:G1744"/>
    <mergeCell ref="J1744:K1744"/>
    <mergeCell ref="L1744:M1744"/>
    <mergeCell ref="B1743:C1743"/>
    <mergeCell ref="D1743:E1743"/>
    <mergeCell ref="F1743:G1743"/>
    <mergeCell ref="J1743:K1743"/>
    <mergeCell ref="L1741:M1741"/>
    <mergeCell ref="B1742:C1742"/>
    <mergeCell ref="D1742:E1742"/>
    <mergeCell ref="F1742:G1742"/>
    <mergeCell ref="J1742:K1742"/>
    <mergeCell ref="L1742:M1742"/>
    <mergeCell ref="B1741:C1741"/>
    <mergeCell ref="D1741:E1741"/>
    <mergeCell ref="F1741:G1741"/>
    <mergeCell ref="J1741:K1741"/>
    <mergeCell ref="L1739:M1739"/>
    <mergeCell ref="B1740:C1740"/>
    <mergeCell ref="D1740:E1740"/>
    <mergeCell ref="F1740:G1740"/>
    <mergeCell ref="J1740:K1740"/>
    <mergeCell ref="L1740:M1740"/>
    <mergeCell ref="B1739:C1739"/>
    <mergeCell ref="D1739:E1739"/>
    <mergeCell ref="F1739:G1739"/>
    <mergeCell ref="J1739:K1739"/>
    <mergeCell ref="L1749:M1749"/>
    <mergeCell ref="B1750:C1750"/>
    <mergeCell ref="D1750:E1750"/>
    <mergeCell ref="F1750:G1750"/>
    <mergeCell ref="J1750:K1750"/>
    <mergeCell ref="L1750:M1750"/>
    <mergeCell ref="B1749:C1749"/>
    <mergeCell ref="D1749:E1749"/>
    <mergeCell ref="F1749:G1749"/>
    <mergeCell ref="J1749:K1749"/>
    <mergeCell ref="L1747:M1747"/>
    <mergeCell ref="B1748:C1748"/>
    <mergeCell ref="D1748:E1748"/>
    <mergeCell ref="F1748:G1748"/>
    <mergeCell ref="J1748:K1748"/>
    <mergeCell ref="L1748:M1748"/>
    <mergeCell ref="B1747:C1747"/>
    <mergeCell ref="D1747:E1747"/>
    <mergeCell ref="F1747:G1747"/>
    <mergeCell ref="J1747:K1747"/>
    <mergeCell ref="L1745:M1745"/>
    <mergeCell ref="B1746:C1746"/>
    <mergeCell ref="D1746:E1746"/>
    <mergeCell ref="F1746:G1746"/>
    <mergeCell ref="J1746:K1746"/>
    <mergeCell ref="L1746:M1746"/>
    <mergeCell ref="B1745:C1745"/>
    <mergeCell ref="D1745:E1745"/>
    <mergeCell ref="F1745:G1745"/>
    <mergeCell ref="J1745:K1745"/>
    <mergeCell ref="L1755:M1755"/>
    <mergeCell ref="B1756:C1756"/>
    <mergeCell ref="D1756:E1756"/>
    <mergeCell ref="F1756:G1756"/>
    <mergeCell ref="J1756:K1756"/>
    <mergeCell ref="L1756:M1756"/>
    <mergeCell ref="B1755:C1755"/>
    <mergeCell ref="D1755:E1755"/>
    <mergeCell ref="F1755:G1755"/>
    <mergeCell ref="J1755:K1755"/>
    <mergeCell ref="L1753:M1753"/>
    <mergeCell ref="B1754:C1754"/>
    <mergeCell ref="D1754:E1754"/>
    <mergeCell ref="F1754:G1754"/>
    <mergeCell ref="J1754:K1754"/>
    <mergeCell ref="L1754:M1754"/>
    <mergeCell ref="B1753:C1753"/>
    <mergeCell ref="D1753:E1753"/>
    <mergeCell ref="F1753:G1753"/>
    <mergeCell ref="J1753:K1753"/>
    <mergeCell ref="L1751:M1751"/>
    <mergeCell ref="B1752:C1752"/>
    <mergeCell ref="D1752:E1752"/>
    <mergeCell ref="F1752:G1752"/>
    <mergeCell ref="J1752:K1752"/>
    <mergeCell ref="L1752:M1752"/>
    <mergeCell ref="B1751:C1751"/>
    <mergeCell ref="D1751:E1751"/>
    <mergeCell ref="F1751:G1751"/>
    <mergeCell ref="J1751:K1751"/>
    <mergeCell ref="L1761:M1761"/>
    <mergeCell ref="B1762:C1762"/>
    <mergeCell ref="D1762:E1762"/>
    <mergeCell ref="F1762:G1762"/>
    <mergeCell ref="J1762:K1762"/>
    <mergeCell ref="L1762:M1762"/>
    <mergeCell ref="B1761:C1761"/>
    <mergeCell ref="D1761:E1761"/>
    <mergeCell ref="F1761:G1761"/>
    <mergeCell ref="J1761:K1761"/>
    <mergeCell ref="L1759:M1759"/>
    <mergeCell ref="B1760:C1760"/>
    <mergeCell ref="D1760:E1760"/>
    <mergeCell ref="F1760:G1760"/>
    <mergeCell ref="J1760:K1760"/>
    <mergeCell ref="L1760:M1760"/>
    <mergeCell ref="B1759:C1759"/>
    <mergeCell ref="D1759:E1759"/>
    <mergeCell ref="F1759:G1759"/>
    <mergeCell ref="J1759:K1759"/>
    <mergeCell ref="L1757:M1757"/>
    <mergeCell ref="B1758:C1758"/>
    <mergeCell ref="D1758:E1758"/>
    <mergeCell ref="F1758:G1758"/>
    <mergeCell ref="J1758:K1758"/>
    <mergeCell ref="L1758:M1758"/>
    <mergeCell ref="B1757:C1757"/>
    <mergeCell ref="D1757:E1757"/>
    <mergeCell ref="F1757:G1757"/>
    <mergeCell ref="J1757:K1757"/>
    <mergeCell ref="L1767:M1767"/>
    <mergeCell ref="B1768:C1768"/>
    <mergeCell ref="D1768:E1768"/>
    <mergeCell ref="F1768:G1768"/>
    <mergeCell ref="J1768:K1768"/>
    <mergeCell ref="L1768:M1768"/>
    <mergeCell ref="B1767:C1767"/>
    <mergeCell ref="D1767:E1767"/>
    <mergeCell ref="F1767:G1767"/>
    <mergeCell ref="J1767:K1767"/>
    <mergeCell ref="L1765:M1765"/>
    <mergeCell ref="B1766:C1766"/>
    <mergeCell ref="D1766:E1766"/>
    <mergeCell ref="F1766:G1766"/>
    <mergeCell ref="J1766:K1766"/>
    <mergeCell ref="L1766:M1766"/>
    <mergeCell ref="B1765:C1765"/>
    <mergeCell ref="D1765:E1765"/>
    <mergeCell ref="F1765:G1765"/>
    <mergeCell ref="J1765:K1765"/>
    <mergeCell ref="L1763:M1763"/>
    <mergeCell ref="B1764:C1764"/>
    <mergeCell ref="D1764:E1764"/>
    <mergeCell ref="F1764:G1764"/>
    <mergeCell ref="J1764:K1764"/>
    <mergeCell ref="L1764:M1764"/>
    <mergeCell ref="B1763:C1763"/>
    <mergeCell ref="D1763:E1763"/>
    <mergeCell ref="F1763:G1763"/>
    <mergeCell ref="J1763:K1763"/>
    <mergeCell ref="L1773:M1773"/>
    <mergeCell ref="B1774:C1774"/>
    <mergeCell ref="D1774:E1774"/>
    <mergeCell ref="F1774:G1774"/>
    <mergeCell ref="J1774:K1774"/>
    <mergeCell ref="L1774:M1774"/>
    <mergeCell ref="B1773:C1773"/>
    <mergeCell ref="D1773:E1773"/>
    <mergeCell ref="F1773:G1773"/>
    <mergeCell ref="J1773:K1773"/>
    <mergeCell ref="L1771:M1771"/>
    <mergeCell ref="B1772:C1772"/>
    <mergeCell ref="D1772:E1772"/>
    <mergeCell ref="F1772:G1772"/>
    <mergeCell ref="J1772:K1772"/>
    <mergeCell ref="L1772:M1772"/>
    <mergeCell ref="B1771:C1771"/>
    <mergeCell ref="D1771:E1771"/>
    <mergeCell ref="F1771:G1771"/>
    <mergeCell ref="J1771:K1771"/>
    <mergeCell ref="L1769:M1769"/>
    <mergeCell ref="B1770:C1770"/>
    <mergeCell ref="D1770:E1770"/>
    <mergeCell ref="F1770:G1770"/>
    <mergeCell ref="J1770:K1770"/>
    <mergeCell ref="L1770:M1770"/>
    <mergeCell ref="B1769:C1769"/>
    <mergeCell ref="D1769:E1769"/>
    <mergeCell ref="F1769:G1769"/>
    <mergeCell ref="J1769:K1769"/>
    <mergeCell ref="L1779:M1779"/>
    <mergeCell ref="B1780:C1780"/>
    <mergeCell ref="D1780:E1780"/>
    <mergeCell ref="F1780:G1780"/>
    <mergeCell ref="J1780:K1780"/>
    <mergeCell ref="L1780:M1780"/>
    <mergeCell ref="B1779:C1779"/>
    <mergeCell ref="D1779:E1779"/>
    <mergeCell ref="F1779:G1779"/>
    <mergeCell ref="J1779:K1779"/>
    <mergeCell ref="L1777:M1777"/>
    <mergeCell ref="B1778:C1778"/>
    <mergeCell ref="D1778:E1778"/>
    <mergeCell ref="F1778:G1778"/>
    <mergeCell ref="J1778:K1778"/>
    <mergeCell ref="L1778:M1778"/>
    <mergeCell ref="B1777:C1777"/>
    <mergeCell ref="D1777:E1777"/>
    <mergeCell ref="F1777:G1777"/>
    <mergeCell ref="J1777:K1777"/>
    <mergeCell ref="L1775:M1775"/>
    <mergeCell ref="B1776:C1776"/>
    <mergeCell ref="D1776:E1776"/>
    <mergeCell ref="F1776:G1776"/>
    <mergeCell ref="J1776:K1776"/>
    <mergeCell ref="L1776:M1776"/>
    <mergeCell ref="B1775:C1775"/>
    <mergeCell ref="D1775:E1775"/>
    <mergeCell ref="F1775:G1775"/>
    <mergeCell ref="J1775:K1775"/>
    <mergeCell ref="L1785:M1785"/>
    <mergeCell ref="B1786:C1786"/>
    <mergeCell ref="D1786:E1786"/>
    <mergeCell ref="F1786:G1786"/>
    <mergeCell ref="J1786:K1786"/>
    <mergeCell ref="L1786:M1786"/>
    <mergeCell ref="B1785:C1785"/>
    <mergeCell ref="D1785:E1785"/>
    <mergeCell ref="F1785:G1785"/>
    <mergeCell ref="J1785:K1785"/>
    <mergeCell ref="L1783:M1783"/>
    <mergeCell ref="B1784:C1784"/>
    <mergeCell ref="D1784:E1784"/>
    <mergeCell ref="F1784:G1784"/>
    <mergeCell ref="J1784:K1784"/>
    <mergeCell ref="L1784:M1784"/>
    <mergeCell ref="B1783:C1783"/>
    <mergeCell ref="D1783:E1783"/>
    <mergeCell ref="F1783:G1783"/>
    <mergeCell ref="J1783:K1783"/>
    <mergeCell ref="L1781:M1781"/>
    <mergeCell ref="B1782:C1782"/>
    <mergeCell ref="D1782:E1782"/>
    <mergeCell ref="F1782:G1782"/>
    <mergeCell ref="J1782:K1782"/>
    <mergeCell ref="L1782:M1782"/>
    <mergeCell ref="B1781:C1781"/>
    <mergeCell ref="D1781:E1781"/>
    <mergeCell ref="F1781:G1781"/>
    <mergeCell ref="J1781:K1781"/>
    <mergeCell ref="L1791:M1791"/>
    <mergeCell ref="B1792:C1792"/>
    <mergeCell ref="D1792:E1792"/>
    <mergeCell ref="F1792:G1792"/>
    <mergeCell ref="J1792:K1792"/>
    <mergeCell ref="L1792:M1792"/>
    <mergeCell ref="B1791:C1791"/>
    <mergeCell ref="D1791:E1791"/>
    <mergeCell ref="F1791:G1791"/>
    <mergeCell ref="J1791:K1791"/>
    <mergeCell ref="L1789:M1789"/>
    <mergeCell ref="B1790:C1790"/>
    <mergeCell ref="D1790:E1790"/>
    <mergeCell ref="F1790:G1790"/>
    <mergeCell ref="J1790:K1790"/>
    <mergeCell ref="L1790:M1790"/>
    <mergeCell ref="B1789:C1789"/>
    <mergeCell ref="D1789:E1789"/>
    <mergeCell ref="F1789:G1789"/>
    <mergeCell ref="J1789:K1789"/>
    <mergeCell ref="L1787:M1787"/>
    <mergeCell ref="B1788:C1788"/>
    <mergeCell ref="D1788:E1788"/>
    <mergeCell ref="F1788:G1788"/>
    <mergeCell ref="J1788:K1788"/>
    <mergeCell ref="L1788:M1788"/>
    <mergeCell ref="B1787:C1787"/>
    <mergeCell ref="D1787:E1787"/>
    <mergeCell ref="F1787:G1787"/>
    <mergeCell ref="J1787:K1787"/>
    <mergeCell ref="L1797:M1797"/>
    <mergeCell ref="B1798:C1798"/>
    <mergeCell ref="D1798:E1798"/>
    <mergeCell ref="F1798:G1798"/>
    <mergeCell ref="J1798:K1798"/>
    <mergeCell ref="L1798:M1798"/>
    <mergeCell ref="B1797:C1797"/>
    <mergeCell ref="D1797:E1797"/>
    <mergeCell ref="F1797:G1797"/>
    <mergeCell ref="J1797:K1797"/>
    <mergeCell ref="L1795:M1795"/>
    <mergeCell ref="B1796:C1796"/>
    <mergeCell ref="D1796:E1796"/>
    <mergeCell ref="F1796:G1796"/>
    <mergeCell ref="J1796:K1796"/>
    <mergeCell ref="L1796:M1796"/>
    <mergeCell ref="B1795:C1795"/>
    <mergeCell ref="D1795:E1795"/>
    <mergeCell ref="F1795:G1795"/>
    <mergeCell ref="J1795:K1795"/>
    <mergeCell ref="L1793:M1793"/>
    <mergeCell ref="B1794:C1794"/>
    <mergeCell ref="D1794:E1794"/>
    <mergeCell ref="F1794:G1794"/>
    <mergeCell ref="J1794:K1794"/>
    <mergeCell ref="L1794:M1794"/>
    <mergeCell ref="B1793:C1793"/>
    <mergeCell ref="D1793:E1793"/>
    <mergeCell ref="F1793:G1793"/>
    <mergeCell ref="J1793:K1793"/>
    <mergeCell ref="L1803:M1803"/>
    <mergeCell ref="B1804:C1804"/>
    <mergeCell ref="D1804:E1804"/>
    <mergeCell ref="F1804:G1804"/>
    <mergeCell ref="J1804:K1804"/>
    <mergeCell ref="L1804:M1804"/>
    <mergeCell ref="B1803:C1803"/>
    <mergeCell ref="D1803:E1803"/>
    <mergeCell ref="F1803:G1803"/>
    <mergeCell ref="J1803:K1803"/>
    <mergeCell ref="L1801:M1801"/>
    <mergeCell ref="B1802:C1802"/>
    <mergeCell ref="D1802:E1802"/>
    <mergeCell ref="F1802:G1802"/>
    <mergeCell ref="J1802:K1802"/>
    <mergeCell ref="L1802:M1802"/>
    <mergeCell ref="B1801:C1801"/>
    <mergeCell ref="D1801:E1801"/>
    <mergeCell ref="F1801:G1801"/>
    <mergeCell ref="J1801:K1801"/>
    <mergeCell ref="L1799:M1799"/>
    <mergeCell ref="B1800:C1800"/>
    <mergeCell ref="D1800:E1800"/>
    <mergeCell ref="F1800:G1800"/>
    <mergeCell ref="J1800:K1800"/>
    <mergeCell ref="L1800:M1800"/>
    <mergeCell ref="B1799:C1799"/>
    <mergeCell ref="D1799:E1799"/>
    <mergeCell ref="F1799:G1799"/>
    <mergeCell ref="J1799:K1799"/>
    <mergeCell ref="L1809:M1809"/>
    <mergeCell ref="B1810:C1810"/>
    <mergeCell ref="D1810:E1810"/>
    <mergeCell ref="F1810:G1810"/>
    <mergeCell ref="J1810:K1810"/>
    <mergeCell ref="L1810:M1810"/>
    <mergeCell ref="B1809:C1809"/>
    <mergeCell ref="D1809:E1809"/>
    <mergeCell ref="F1809:G1809"/>
    <mergeCell ref="J1809:K1809"/>
    <mergeCell ref="L1807:M1807"/>
    <mergeCell ref="B1808:C1808"/>
    <mergeCell ref="D1808:E1808"/>
    <mergeCell ref="F1808:G1808"/>
    <mergeCell ref="J1808:K1808"/>
    <mergeCell ref="L1808:M1808"/>
    <mergeCell ref="B1807:C1807"/>
    <mergeCell ref="D1807:E1807"/>
    <mergeCell ref="F1807:G1807"/>
    <mergeCell ref="J1807:K1807"/>
    <mergeCell ref="L1805:M1805"/>
    <mergeCell ref="B1806:C1806"/>
    <mergeCell ref="D1806:E1806"/>
    <mergeCell ref="F1806:G1806"/>
    <mergeCell ref="J1806:K1806"/>
    <mergeCell ref="L1806:M1806"/>
    <mergeCell ref="B1805:C1805"/>
    <mergeCell ref="D1805:E1805"/>
    <mergeCell ref="F1805:G1805"/>
    <mergeCell ref="J1805:K1805"/>
    <mergeCell ref="L1815:M1815"/>
    <mergeCell ref="B1816:C1816"/>
    <mergeCell ref="D1816:E1816"/>
    <mergeCell ref="F1816:G1816"/>
    <mergeCell ref="J1816:K1816"/>
    <mergeCell ref="L1816:M1816"/>
    <mergeCell ref="B1815:C1815"/>
    <mergeCell ref="D1815:E1815"/>
    <mergeCell ref="F1815:G1815"/>
    <mergeCell ref="J1815:K1815"/>
    <mergeCell ref="L1813:M1813"/>
    <mergeCell ref="B1814:C1814"/>
    <mergeCell ref="D1814:E1814"/>
    <mergeCell ref="F1814:G1814"/>
    <mergeCell ref="J1814:K1814"/>
    <mergeCell ref="L1814:M1814"/>
    <mergeCell ref="B1813:C1813"/>
    <mergeCell ref="D1813:E1813"/>
    <mergeCell ref="F1813:G1813"/>
    <mergeCell ref="J1813:K1813"/>
    <mergeCell ref="L1811:M1811"/>
    <mergeCell ref="B1812:C1812"/>
    <mergeCell ref="D1812:E1812"/>
    <mergeCell ref="F1812:G1812"/>
    <mergeCell ref="J1812:K1812"/>
    <mergeCell ref="L1812:M1812"/>
    <mergeCell ref="B1811:C1811"/>
    <mergeCell ref="D1811:E1811"/>
    <mergeCell ref="F1811:G1811"/>
    <mergeCell ref="J1811:K1811"/>
    <mergeCell ref="L1821:M1821"/>
    <mergeCell ref="B1822:C1822"/>
    <mergeCell ref="D1822:E1822"/>
    <mergeCell ref="F1822:G1822"/>
    <mergeCell ref="J1822:K1822"/>
    <mergeCell ref="L1822:M1822"/>
    <mergeCell ref="B1821:C1821"/>
    <mergeCell ref="D1821:E1821"/>
    <mergeCell ref="F1821:G1821"/>
    <mergeCell ref="J1821:K1821"/>
    <mergeCell ref="L1819:M1819"/>
    <mergeCell ref="B1820:C1820"/>
    <mergeCell ref="D1820:E1820"/>
    <mergeCell ref="F1820:G1820"/>
    <mergeCell ref="J1820:K1820"/>
    <mergeCell ref="L1820:M1820"/>
    <mergeCell ref="B1819:C1819"/>
    <mergeCell ref="D1819:E1819"/>
    <mergeCell ref="F1819:G1819"/>
    <mergeCell ref="J1819:K1819"/>
    <mergeCell ref="L1817:M1817"/>
    <mergeCell ref="B1818:C1818"/>
    <mergeCell ref="D1818:E1818"/>
    <mergeCell ref="F1818:G1818"/>
    <mergeCell ref="J1818:K1818"/>
    <mergeCell ref="L1818:M1818"/>
    <mergeCell ref="B1817:C1817"/>
    <mergeCell ref="D1817:E1817"/>
    <mergeCell ref="F1817:G1817"/>
    <mergeCell ref="J1817:K1817"/>
    <mergeCell ref="L1827:M1827"/>
    <mergeCell ref="B1828:C1828"/>
    <mergeCell ref="D1828:E1828"/>
    <mergeCell ref="F1828:G1828"/>
    <mergeCell ref="J1828:K1828"/>
    <mergeCell ref="L1828:M1828"/>
    <mergeCell ref="B1827:C1827"/>
    <mergeCell ref="D1827:E1827"/>
    <mergeCell ref="F1827:G1827"/>
    <mergeCell ref="J1827:K1827"/>
    <mergeCell ref="L1825:M1825"/>
    <mergeCell ref="B1826:C1826"/>
    <mergeCell ref="D1826:E1826"/>
    <mergeCell ref="F1826:G1826"/>
    <mergeCell ref="J1826:K1826"/>
    <mergeCell ref="L1826:M1826"/>
    <mergeCell ref="B1825:C1825"/>
    <mergeCell ref="D1825:E1825"/>
    <mergeCell ref="F1825:G1825"/>
    <mergeCell ref="J1825:K1825"/>
    <mergeCell ref="L1823:M1823"/>
    <mergeCell ref="B1824:C1824"/>
    <mergeCell ref="D1824:E1824"/>
    <mergeCell ref="F1824:G1824"/>
    <mergeCell ref="J1824:K1824"/>
    <mergeCell ref="L1824:M1824"/>
    <mergeCell ref="B1823:C1823"/>
    <mergeCell ref="D1823:E1823"/>
    <mergeCell ref="F1823:G1823"/>
    <mergeCell ref="J1823:K1823"/>
    <mergeCell ref="L1833:M1833"/>
    <mergeCell ref="B1834:C1834"/>
    <mergeCell ref="D1834:E1834"/>
    <mergeCell ref="F1834:G1834"/>
    <mergeCell ref="J1834:K1834"/>
    <mergeCell ref="L1834:M1834"/>
    <mergeCell ref="B1833:C1833"/>
    <mergeCell ref="D1833:E1833"/>
    <mergeCell ref="F1833:G1833"/>
    <mergeCell ref="J1833:K1833"/>
    <mergeCell ref="L1831:M1831"/>
    <mergeCell ref="B1832:C1832"/>
    <mergeCell ref="D1832:E1832"/>
    <mergeCell ref="F1832:G1832"/>
    <mergeCell ref="J1832:K1832"/>
    <mergeCell ref="L1832:M1832"/>
    <mergeCell ref="B1831:C1831"/>
    <mergeCell ref="D1831:E1831"/>
    <mergeCell ref="F1831:G1831"/>
    <mergeCell ref="J1831:K1831"/>
    <mergeCell ref="L1829:M1829"/>
    <mergeCell ref="B1830:C1830"/>
    <mergeCell ref="D1830:E1830"/>
    <mergeCell ref="F1830:G1830"/>
    <mergeCell ref="J1830:K1830"/>
    <mergeCell ref="L1830:M1830"/>
    <mergeCell ref="B1829:C1829"/>
    <mergeCell ref="D1829:E1829"/>
    <mergeCell ref="F1829:G1829"/>
    <mergeCell ref="J1829:K1829"/>
    <mergeCell ref="L1839:M1839"/>
    <mergeCell ref="B1840:C1840"/>
    <mergeCell ref="D1840:E1840"/>
    <mergeCell ref="F1840:G1840"/>
    <mergeCell ref="J1840:K1840"/>
    <mergeCell ref="L1840:M1840"/>
    <mergeCell ref="B1839:C1839"/>
    <mergeCell ref="D1839:E1839"/>
    <mergeCell ref="F1839:G1839"/>
    <mergeCell ref="J1839:K1839"/>
    <mergeCell ref="L1837:M1837"/>
    <mergeCell ref="B1838:C1838"/>
    <mergeCell ref="D1838:E1838"/>
    <mergeCell ref="F1838:G1838"/>
    <mergeCell ref="J1838:K1838"/>
    <mergeCell ref="L1838:M1838"/>
    <mergeCell ref="B1837:C1837"/>
    <mergeCell ref="D1837:E1837"/>
    <mergeCell ref="F1837:G1837"/>
    <mergeCell ref="J1837:K1837"/>
    <mergeCell ref="L1835:M1835"/>
    <mergeCell ref="B1836:C1836"/>
    <mergeCell ref="D1836:E1836"/>
    <mergeCell ref="F1836:G1836"/>
    <mergeCell ref="J1836:K1836"/>
    <mergeCell ref="L1836:M1836"/>
    <mergeCell ref="B1835:C1835"/>
    <mergeCell ref="D1835:E1835"/>
    <mergeCell ref="F1835:G1835"/>
    <mergeCell ref="J1835:K1835"/>
    <mergeCell ref="L1845:M1845"/>
    <mergeCell ref="B1846:C1846"/>
    <mergeCell ref="D1846:E1846"/>
    <mergeCell ref="F1846:G1846"/>
    <mergeCell ref="J1846:K1846"/>
    <mergeCell ref="L1846:M1846"/>
    <mergeCell ref="B1845:C1845"/>
    <mergeCell ref="D1845:E1845"/>
    <mergeCell ref="F1845:G1845"/>
    <mergeCell ref="J1845:K1845"/>
    <mergeCell ref="L1843:M1843"/>
    <mergeCell ref="B1844:C1844"/>
    <mergeCell ref="D1844:E1844"/>
    <mergeCell ref="F1844:G1844"/>
    <mergeCell ref="J1844:K1844"/>
    <mergeCell ref="L1844:M1844"/>
    <mergeCell ref="B1843:C1843"/>
    <mergeCell ref="D1843:E1843"/>
    <mergeCell ref="F1843:G1843"/>
    <mergeCell ref="J1843:K1843"/>
    <mergeCell ref="L1841:M1841"/>
    <mergeCell ref="B1842:C1842"/>
    <mergeCell ref="D1842:E1842"/>
    <mergeCell ref="F1842:G1842"/>
    <mergeCell ref="J1842:K1842"/>
    <mergeCell ref="L1842:M1842"/>
    <mergeCell ref="B1841:C1841"/>
    <mergeCell ref="D1841:E1841"/>
    <mergeCell ref="F1841:G1841"/>
    <mergeCell ref="J1841:K1841"/>
    <mergeCell ref="L1851:M1851"/>
    <mergeCell ref="B1852:C1852"/>
    <mergeCell ref="D1852:E1852"/>
    <mergeCell ref="F1852:G1852"/>
    <mergeCell ref="J1852:K1852"/>
    <mergeCell ref="L1852:M1852"/>
    <mergeCell ref="B1851:C1851"/>
    <mergeCell ref="D1851:E1851"/>
    <mergeCell ref="F1851:G1851"/>
    <mergeCell ref="J1851:K1851"/>
    <mergeCell ref="L1849:M1849"/>
    <mergeCell ref="B1850:C1850"/>
    <mergeCell ref="D1850:E1850"/>
    <mergeCell ref="F1850:G1850"/>
    <mergeCell ref="J1850:K1850"/>
    <mergeCell ref="L1850:M1850"/>
    <mergeCell ref="B1849:C1849"/>
    <mergeCell ref="D1849:E1849"/>
    <mergeCell ref="F1849:G1849"/>
    <mergeCell ref="J1849:K1849"/>
    <mergeCell ref="L1847:M1847"/>
    <mergeCell ref="B1848:C1848"/>
    <mergeCell ref="D1848:E1848"/>
    <mergeCell ref="F1848:G1848"/>
    <mergeCell ref="J1848:K1848"/>
    <mergeCell ref="L1848:M1848"/>
    <mergeCell ref="B1847:C1847"/>
    <mergeCell ref="D1847:E1847"/>
    <mergeCell ref="F1847:G1847"/>
    <mergeCell ref="J1847:K1847"/>
    <mergeCell ref="L1857:M1857"/>
    <mergeCell ref="B1858:C1858"/>
    <mergeCell ref="D1858:E1858"/>
    <mergeCell ref="F1858:G1858"/>
    <mergeCell ref="J1858:K1858"/>
    <mergeCell ref="L1858:M1858"/>
    <mergeCell ref="B1857:C1857"/>
    <mergeCell ref="D1857:E1857"/>
    <mergeCell ref="F1857:G1857"/>
    <mergeCell ref="J1857:K1857"/>
    <mergeCell ref="L1855:M1855"/>
    <mergeCell ref="B1856:C1856"/>
    <mergeCell ref="D1856:E1856"/>
    <mergeCell ref="F1856:G1856"/>
    <mergeCell ref="J1856:K1856"/>
    <mergeCell ref="L1856:M1856"/>
    <mergeCell ref="B1855:C1855"/>
    <mergeCell ref="D1855:E1855"/>
    <mergeCell ref="F1855:G1855"/>
    <mergeCell ref="J1855:K1855"/>
    <mergeCell ref="L1853:M1853"/>
    <mergeCell ref="B1854:C1854"/>
    <mergeCell ref="D1854:E1854"/>
    <mergeCell ref="F1854:G1854"/>
    <mergeCell ref="J1854:K1854"/>
    <mergeCell ref="L1854:M1854"/>
    <mergeCell ref="B1853:C1853"/>
    <mergeCell ref="D1853:E1853"/>
    <mergeCell ref="F1853:G1853"/>
    <mergeCell ref="J1853:K1853"/>
    <mergeCell ref="L1863:M1863"/>
    <mergeCell ref="B1864:C1864"/>
    <mergeCell ref="D1864:E1864"/>
    <mergeCell ref="F1864:G1864"/>
    <mergeCell ref="J1864:K1864"/>
    <mergeCell ref="L1864:M1864"/>
    <mergeCell ref="B1863:C1863"/>
    <mergeCell ref="D1863:E1863"/>
    <mergeCell ref="F1863:G1863"/>
    <mergeCell ref="J1863:K1863"/>
    <mergeCell ref="L1861:M1861"/>
    <mergeCell ref="B1862:C1862"/>
    <mergeCell ref="D1862:E1862"/>
    <mergeCell ref="F1862:G1862"/>
    <mergeCell ref="J1862:K1862"/>
    <mergeCell ref="L1862:M1862"/>
    <mergeCell ref="B1861:C1861"/>
    <mergeCell ref="D1861:E1861"/>
    <mergeCell ref="F1861:G1861"/>
    <mergeCell ref="J1861:K1861"/>
    <mergeCell ref="L1859:M1859"/>
    <mergeCell ref="B1860:C1860"/>
    <mergeCell ref="D1860:E1860"/>
    <mergeCell ref="F1860:G1860"/>
    <mergeCell ref="J1860:K1860"/>
    <mergeCell ref="L1860:M1860"/>
    <mergeCell ref="B1859:C1859"/>
    <mergeCell ref="D1859:E1859"/>
    <mergeCell ref="F1859:G1859"/>
    <mergeCell ref="J1859:K1859"/>
    <mergeCell ref="L1869:M1869"/>
    <mergeCell ref="B1870:C1870"/>
    <mergeCell ref="D1870:E1870"/>
    <mergeCell ref="F1870:G1870"/>
    <mergeCell ref="J1870:K1870"/>
    <mergeCell ref="L1870:M1870"/>
    <mergeCell ref="B1869:C1869"/>
    <mergeCell ref="D1869:E1869"/>
    <mergeCell ref="F1869:G1869"/>
    <mergeCell ref="J1869:K1869"/>
    <mergeCell ref="L1867:M1867"/>
    <mergeCell ref="B1868:C1868"/>
    <mergeCell ref="D1868:E1868"/>
    <mergeCell ref="F1868:G1868"/>
    <mergeCell ref="J1868:K1868"/>
    <mergeCell ref="L1868:M1868"/>
    <mergeCell ref="B1867:C1867"/>
    <mergeCell ref="D1867:E1867"/>
    <mergeCell ref="F1867:G1867"/>
    <mergeCell ref="J1867:K1867"/>
    <mergeCell ref="L1865:M1865"/>
    <mergeCell ref="B1866:C1866"/>
    <mergeCell ref="D1866:E1866"/>
    <mergeCell ref="F1866:G1866"/>
    <mergeCell ref="J1866:K1866"/>
    <mergeCell ref="L1866:M1866"/>
    <mergeCell ref="B1865:C1865"/>
    <mergeCell ref="D1865:E1865"/>
    <mergeCell ref="F1865:G1865"/>
    <mergeCell ref="J1865:K1865"/>
    <mergeCell ref="L1875:M1875"/>
    <mergeCell ref="B1876:C1876"/>
    <mergeCell ref="D1876:E1876"/>
    <mergeCell ref="F1876:G1876"/>
    <mergeCell ref="J1876:K1876"/>
    <mergeCell ref="L1876:M1876"/>
    <mergeCell ref="B1875:C1875"/>
    <mergeCell ref="D1875:E1875"/>
    <mergeCell ref="F1875:G1875"/>
    <mergeCell ref="J1875:K1875"/>
    <mergeCell ref="L1873:M1873"/>
    <mergeCell ref="B1874:C1874"/>
    <mergeCell ref="D1874:E1874"/>
    <mergeCell ref="F1874:G1874"/>
    <mergeCell ref="J1874:K1874"/>
    <mergeCell ref="L1874:M1874"/>
    <mergeCell ref="B1873:C1873"/>
    <mergeCell ref="D1873:E1873"/>
    <mergeCell ref="F1873:G1873"/>
    <mergeCell ref="J1873:K1873"/>
    <mergeCell ref="L1871:M1871"/>
    <mergeCell ref="B1872:C1872"/>
    <mergeCell ref="D1872:E1872"/>
    <mergeCell ref="F1872:G1872"/>
    <mergeCell ref="J1872:K1872"/>
    <mergeCell ref="L1872:M1872"/>
    <mergeCell ref="B1871:C1871"/>
    <mergeCell ref="D1871:E1871"/>
    <mergeCell ref="F1871:G1871"/>
    <mergeCell ref="J1871:K1871"/>
    <mergeCell ref="L1881:M1881"/>
    <mergeCell ref="B1882:C1882"/>
    <mergeCell ref="D1882:E1882"/>
    <mergeCell ref="F1882:G1882"/>
    <mergeCell ref="J1882:K1882"/>
    <mergeCell ref="L1882:M1882"/>
    <mergeCell ref="B1881:C1881"/>
    <mergeCell ref="D1881:E1881"/>
    <mergeCell ref="F1881:G1881"/>
    <mergeCell ref="J1881:K1881"/>
    <mergeCell ref="L1879:M1879"/>
    <mergeCell ref="B1880:C1880"/>
    <mergeCell ref="D1880:E1880"/>
    <mergeCell ref="F1880:G1880"/>
    <mergeCell ref="J1880:K1880"/>
    <mergeCell ref="L1880:M1880"/>
    <mergeCell ref="B1879:C1879"/>
    <mergeCell ref="D1879:E1879"/>
    <mergeCell ref="F1879:G1879"/>
    <mergeCell ref="J1879:K1879"/>
    <mergeCell ref="L1877:M1877"/>
    <mergeCell ref="B1878:C1878"/>
    <mergeCell ref="D1878:E1878"/>
    <mergeCell ref="F1878:G1878"/>
    <mergeCell ref="J1878:K1878"/>
    <mergeCell ref="L1878:M1878"/>
    <mergeCell ref="B1877:C1877"/>
    <mergeCell ref="D1877:E1877"/>
    <mergeCell ref="F1877:G1877"/>
    <mergeCell ref="J1877:K1877"/>
    <mergeCell ref="L1887:M1887"/>
    <mergeCell ref="B1888:C1888"/>
    <mergeCell ref="D1888:E1888"/>
    <mergeCell ref="F1888:G1888"/>
    <mergeCell ref="J1888:K1888"/>
    <mergeCell ref="L1888:M1888"/>
    <mergeCell ref="B1887:C1887"/>
    <mergeCell ref="D1887:E1887"/>
    <mergeCell ref="F1887:G1887"/>
    <mergeCell ref="J1887:K1887"/>
    <mergeCell ref="L1885:M1885"/>
    <mergeCell ref="B1886:C1886"/>
    <mergeCell ref="D1886:E1886"/>
    <mergeCell ref="F1886:G1886"/>
    <mergeCell ref="J1886:K1886"/>
    <mergeCell ref="L1886:M1886"/>
    <mergeCell ref="B1885:C1885"/>
    <mergeCell ref="D1885:E1885"/>
    <mergeCell ref="F1885:G1885"/>
    <mergeCell ref="J1885:K1885"/>
    <mergeCell ref="L1883:M1883"/>
    <mergeCell ref="B1884:C1884"/>
    <mergeCell ref="D1884:E1884"/>
    <mergeCell ref="F1884:G1884"/>
    <mergeCell ref="J1884:K1884"/>
    <mergeCell ref="L1884:M1884"/>
    <mergeCell ref="B1883:C1883"/>
    <mergeCell ref="D1883:E1883"/>
    <mergeCell ref="F1883:G1883"/>
    <mergeCell ref="J1883:K1883"/>
    <mergeCell ref="L1893:M1893"/>
    <mergeCell ref="B1893:C1893"/>
    <mergeCell ref="D1893:E1893"/>
    <mergeCell ref="F1893:G1893"/>
    <mergeCell ref="J1893:K1893"/>
    <mergeCell ref="L1891:M1891"/>
    <mergeCell ref="B1892:C1892"/>
    <mergeCell ref="D1892:E1892"/>
    <mergeCell ref="F1892:G1892"/>
    <mergeCell ref="J1892:K1892"/>
    <mergeCell ref="L1892:M1892"/>
    <mergeCell ref="B1891:C1891"/>
    <mergeCell ref="D1891:E1891"/>
    <mergeCell ref="F1891:G1891"/>
    <mergeCell ref="J1891:K1891"/>
    <mergeCell ref="L1889:M1889"/>
    <mergeCell ref="B1890:C1890"/>
    <mergeCell ref="D1890:E1890"/>
    <mergeCell ref="F1890:G1890"/>
    <mergeCell ref="J1890:K1890"/>
    <mergeCell ref="L1890:M1890"/>
    <mergeCell ref="B1889:C1889"/>
    <mergeCell ref="D1889:E1889"/>
    <mergeCell ref="F1889:G1889"/>
    <mergeCell ref="J1889:K1889"/>
  </mergeCells>
  <pageMargins left="0.70833333333333337" right="0.70833333333333337" top="0.74791666666666667" bottom="0.74791666666666667" header="0.51180555555555551" footer="0.51180555555555551"/>
  <pageSetup scale="62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P1584"/>
  <sheetViews>
    <sheetView view="pageBreakPreview" zoomScale="80" zoomScaleNormal="95" zoomScaleSheetLayoutView="80" workbookViewId="0">
      <selection activeCell="P4" sqref="P4"/>
    </sheetView>
  </sheetViews>
  <sheetFormatPr baseColWidth="10" defaultColWidth="10.28515625" defaultRowHeight="1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4" spans="1:16">
      <c r="B4" s="26" t="s">
        <v>0</v>
      </c>
      <c r="C4" s="26"/>
      <c r="D4" s="26"/>
    </row>
    <row r="5" spans="1:16">
      <c r="B5" s="26"/>
      <c r="C5" s="26"/>
      <c r="D5" s="26"/>
    </row>
    <row r="6" spans="1:16" ht="18.75">
      <c r="A6" s="27" t="s">
        <v>2142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8.75">
      <c r="G7" s="28"/>
      <c r="H7" s="28"/>
      <c r="I7" s="28"/>
      <c r="J7" s="28"/>
      <c r="K7" s="28"/>
      <c r="L7" s="5"/>
    </row>
    <row r="8" spans="1:16" ht="18.75">
      <c r="A8" s="27" t="s">
        <v>2144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8.75">
      <c r="E9" s="6"/>
      <c r="F9" s="6"/>
      <c r="G9" s="6"/>
      <c r="H9" s="6"/>
      <c r="I9" s="6"/>
      <c r="J9" s="6"/>
    </row>
    <row r="10" spans="1:16" ht="15.95" customHeight="1">
      <c r="A10" s="29" t="s">
        <v>1</v>
      </c>
      <c r="B10" s="29" t="s">
        <v>2</v>
      </c>
      <c r="C10" s="29"/>
      <c r="D10" s="29" t="s">
        <v>3</v>
      </c>
      <c r="E10" s="29"/>
      <c r="F10" s="29" t="s">
        <v>4</v>
      </c>
      <c r="G10" s="29"/>
      <c r="H10" s="25" t="s">
        <v>5</v>
      </c>
      <c r="I10" s="25"/>
      <c r="J10" s="25" t="s">
        <v>6</v>
      </c>
      <c r="K10" s="25"/>
      <c r="L10" s="25" t="s">
        <v>7</v>
      </c>
      <c r="M10" s="25"/>
      <c r="N10" s="25" t="s">
        <v>8</v>
      </c>
      <c r="O10" s="25"/>
    </row>
    <row r="11" spans="1:16">
      <c r="A11" s="29"/>
      <c r="B11" s="29"/>
      <c r="C11" s="29"/>
      <c r="D11" s="29"/>
      <c r="E11" s="29"/>
      <c r="F11" s="29"/>
      <c r="G11" s="29"/>
      <c r="H11" s="25"/>
      <c r="I11" s="25"/>
      <c r="J11" s="25"/>
      <c r="K11" s="25"/>
      <c r="L11" s="25"/>
      <c r="M11" s="25"/>
      <c r="N11" s="25"/>
      <c r="O11" s="25"/>
    </row>
    <row r="12" spans="1:16">
      <c r="A12" s="29"/>
      <c r="B12" s="29"/>
      <c r="C12" s="29"/>
      <c r="D12" s="29"/>
      <c r="E12" s="29"/>
      <c r="F12" s="29"/>
      <c r="G12" s="29"/>
      <c r="H12" s="25"/>
      <c r="I12" s="25"/>
      <c r="J12" s="25"/>
      <c r="K12" s="25"/>
      <c r="L12" s="25"/>
      <c r="M12" s="25"/>
      <c r="N12" s="25"/>
      <c r="O12" s="25"/>
    </row>
    <row r="13" spans="1:16" ht="45" customHeight="1">
      <c r="A13" s="13" t="s">
        <v>18</v>
      </c>
      <c r="B13" s="36" t="s">
        <v>1345</v>
      </c>
      <c r="C13" s="36"/>
      <c r="D13" s="37">
        <f t="shared" ref="D13:D76" si="0">C13+1</f>
        <v>1</v>
      </c>
      <c r="E13" s="37"/>
      <c r="F13" s="37" t="s">
        <v>28</v>
      </c>
      <c r="G13" s="37"/>
      <c r="H13" s="38">
        <v>42755</v>
      </c>
      <c r="I13" s="38"/>
      <c r="J13" s="38">
        <v>42755</v>
      </c>
      <c r="K13" s="38"/>
      <c r="L13" s="18" t="s">
        <v>647</v>
      </c>
      <c r="M13" s="18"/>
      <c r="N13" s="35">
        <v>188</v>
      </c>
      <c r="O13" s="35"/>
    </row>
    <row r="14" spans="1:16" ht="45" customHeight="1">
      <c r="A14" s="13" t="s">
        <v>18</v>
      </c>
      <c r="B14" s="36" t="s">
        <v>1346</v>
      </c>
      <c r="C14" s="36"/>
      <c r="D14" s="37">
        <f t="shared" si="0"/>
        <v>1</v>
      </c>
      <c r="E14" s="37"/>
      <c r="F14" s="37" t="s">
        <v>1347</v>
      </c>
      <c r="G14" s="37"/>
      <c r="H14" s="38">
        <v>42747</v>
      </c>
      <c r="I14" s="38"/>
      <c r="J14" s="38">
        <v>42747</v>
      </c>
      <c r="K14" s="38"/>
      <c r="L14" s="18" t="s">
        <v>647</v>
      </c>
      <c r="M14" s="18"/>
      <c r="N14" s="35">
        <v>509</v>
      </c>
      <c r="O14" s="35"/>
    </row>
    <row r="15" spans="1:16" ht="45" customHeight="1">
      <c r="A15" s="13" t="s">
        <v>18</v>
      </c>
      <c r="B15" s="36" t="s">
        <v>1348</v>
      </c>
      <c r="C15" s="36"/>
      <c r="D15" s="37">
        <f t="shared" si="0"/>
        <v>1</v>
      </c>
      <c r="E15" s="37"/>
      <c r="F15" s="37" t="s">
        <v>1347</v>
      </c>
      <c r="G15" s="37"/>
      <c r="H15" s="38">
        <v>42740</v>
      </c>
      <c r="I15" s="38"/>
      <c r="J15" s="38">
        <v>42740</v>
      </c>
      <c r="K15" s="38"/>
      <c r="L15" s="18" t="s">
        <v>647</v>
      </c>
      <c r="M15" s="18"/>
      <c r="N15" s="35">
        <v>1613</v>
      </c>
      <c r="O15" s="35"/>
    </row>
    <row r="16" spans="1:16" ht="45" customHeight="1">
      <c r="A16" s="13" t="s">
        <v>18</v>
      </c>
      <c r="B16" s="36" t="s">
        <v>13</v>
      </c>
      <c r="C16" s="36"/>
      <c r="D16" s="37">
        <f t="shared" si="0"/>
        <v>1</v>
      </c>
      <c r="E16" s="37"/>
      <c r="F16" s="37" t="s">
        <v>14</v>
      </c>
      <c r="G16" s="37"/>
      <c r="H16" s="38">
        <v>42747</v>
      </c>
      <c r="I16" s="38"/>
      <c r="J16" s="38">
        <v>42747</v>
      </c>
      <c r="K16" s="38"/>
      <c r="L16" s="18" t="s">
        <v>647</v>
      </c>
      <c r="M16" s="18"/>
      <c r="N16" s="35">
        <v>440</v>
      </c>
      <c r="O16" s="35"/>
    </row>
    <row r="17" spans="1:15" ht="45" customHeight="1">
      <c r="A17" s="13" t="s">
        <v>18</v>
      </c>
      <c r="B17" s="36" t="s">
        <v>1348</v>
      </c>
      <c r="C17" s="36"/>
      <c r="D17" s="37">
        <f t="shared" si="0"/>
        <v>1</v>
      </c>
      <c r="E17" s="37"/>
      <c r="F17" s="37" t="s">
        <v>1347</v>
      </c>
      <c r="G17" s="37"/>
      <c r="H17" s="38">
        <v>42740</v>
      </c>
      <c r="I17" s="38"/>
      <c r="J17" s="38">
        <v>42740</v>
      </c>
      <c r="K17" s="38"/>
      <c r="L17" s="18" t="s">
        <v>647</v>
      </c>
      <c r="M17" s="18"/>
      <c r="N17" s="35">
        <v>119</v>
      </c>
      <c r="O17" s="35"/>
    </row>
    <row r="18" spans="1:15" ht="45" customHeight="1">
      <c r="A18" s="13" t="s">
        <v>18</v>
      </c>
      <c r="B18" s="36" t="s">
        <v>1349</v>
      </c>
      <c r="C18" s="36"/>
      <c r="D18" s="37">
        <f t="shared" si="0"/>
        <v>1</v>
      </c>
      <c r="E18" s="37"/>
      <c r="F18" s="37" t="s">
        <v>1347</v>
      </c>
      <c r="G18" s="37"/>
      <c r="H18" s="38">
        <v>42761</v>
      </c>
      <c r="I18" s="38"/>
      <c r="J18" s="38">
        <v>42762</v>
      </c>
      <c r="K18" s="38"/>
      <c r="L18" s="18" t="s">
        <v>647</v>
      </c>
      <c r="M18" s="18"/>
      <c r="N18" s="35">
        <v>9743</v>
      </c>
      <c r="O18" s="35"/>
    </row>
    <row r="19" spans="1:15" ht="45" customHeight="1">
      <c r="A19" s="13" t="s">
        <v>18</v>
      </c>
      <c r="B19" s="36" t="s">
        <v>1350</v>
      </c>
      <c r="C19" s="36"/>
      <c r="D19" s="37">
        <f t="shared" si="0"/>
        <v>1</v>
      </c>
      <c r="E19" s="37"/>
      <c r="F19" s="37" t="s">
        <v>1347</v>
      </c>
      <c r="G19" s="37"/>
      <c r="H19" s="38">
        <v>42766</v>
      </c>
      <c r="I19" s="38"/>
      <c r="J19" s="38">
        <v>42767</v>
      </c>
      <c r="K19" s="38"/>
      <c r="L19" s="18" t="s">
        <v>647</v>
      </c>
      <c r="M19" s="18"/>
      <c r="N19" s="35">
        <v>0</v>
      </c>
      <c r="O19" s="35"/>
    </row>
    <row r="20" spans="1:15" ht="45" customHeight="1">
      <c r="A20" s="13" t="s">
        <v>18</v>
      </c>
      <c r="B20" s="36" t="s">
        <v>15</v>
      </c>
      <c r="C20" s="36"/>
      <c r="D20" s="37">
        <f t="shared" si="0"/>
        <v>1</v>
      </c>
      <c r="E20" s="37"/>
      <c r="F20" s="37" t="s">
        <v>1347</v>
      </c>
      <c r="G20" s="37"/>
      <c r="H20" s="38">
        <v>42747</v>
      </c>
      <c r="I20" s="38"/>
      <c r="J20" s="38">
        <v>42747</v>
      </c>
      <c r="K20" s="38"/>
      <c r="L20" s="18" t="s">
        <v>647</v>
      </c>
      <c r="M20" s="18"/>
      <c r="N20" s="35">
        <v>0</v>
      </c>
      <c r="O20" s="35"/>
    </row>
    <row r="21" spans="1:15" ht="45" customHeight="1">
      <c r="A21" s="13" t="s">
        <v>18</v>
      </c>
      <c r="B21" s="36" t="s">
        <v>1349</v>
      </c>
      <c r="C21" s="36"/>
      <c r="D21" s="37">
        <f t="shared" si="0"/>
        <v>1</v>
      </c>
      <c r="E21" s="37"/>
      <c r="F21" s="37" t="s">
        <v>1347</v>
      </c>
      <c r="G21" s="37"/>
      <c r="H21" s="38">
        <v>42761</v>
      </c>
      <c r="I21" s="38"/>
      <c r="J21" s="38">
        <v>42761</v>
      </c>
      <c r="K21" s="38"/>
      <c r="L21" s="18" t="s">
        <v>647</v>
      </c>
      <c r="M21" s="18"/>
      <c r="N21" s="35">
        <v>450</v>
      </c>
      <c r="O21" s="35"/>
    </row>
    <row r="22" spans="1:15" ht="45" customHeight="1">
      <c r="A22" s="13" t="s">
        <v>18</v>
      </c>
      <c r="B22" s="36" t="s">
        <v>1351</v>
      </c>
      <c r="C22" s="36"/>
      <c r="D22" s="37">
        <f t="shared" si="0"/>
        <v>1</v>
      </c>
      <c r="E22" s="37"/>
      <c r="F22" s="37" t="s">
        <v>1347</v>
      </c>
      <c r="G22" s="37"/>
      <c r="H22" s="38">
        <v>42767</v>
      </c>
      <c r="I22" s="38"/>
      <c r="J22" s="38">
        <v>42767</v>
      </c>
      <c r="K22" s="38"/>
      <c r="L22" s="18" t="s">
        <v>647</v>
      </c>
      <c r="M22" s="18"/>
      <c r="N22" s="35">
        <v>1030</v>
      </c>
      <c r="O22" s="35"/>
    </row>
    <row r="23" spans="1:15" ht="45" customHeight="1">
      <c r="A23" s="13" t="s">
        <v>18</v>
      </c>
      <c r="B23" s="36" t="s">
        <v>1352</v>
      </c>
      <c r="C23" s="36"/>
      <c r="D23" s="37">
        <f t="shared" si="0"/>
        <v>1</v>
      </c>
      <c r="E23" s="37"/>
      <c r="F23" s="37" t="s">
        <v>1347</v>
      </c>
      <c r="G23" s="37"/>
      <c r="H23" s="38">
        <v>42766</v>
      </c>
      <c r="I23" s="38"/>
      <c r="J23" s="38">
        <v>42766</v>
      </c>
      <c r="K23" s="38"/>
      <c r="L23" s="18" t="s">
        <v>647</v>
      </c>
      <c r="M23" s="18"/>
      <c r="N23" s="35">
        <v>1300</v>
      </c>
      <c r="O23" s="35"/>
    </row>
    <row r="24" spans="1:15" ht="45" customHeight="1">
      <c r="A24" s="13" t="s">
        <v>18</v>
      </c>
      <c r="B24" s="36" t="s">
        <v>1353</v>
      </c>
      <c r="C24" s="36"/>
      <c r="D24" s="37">
        <f t="shared" si="0"/>
        <v>1</v>
      </c>
      <c r="E24" s="37"/>
      <c r="F24" s="37" t="s">
        <v>1354</v>
      </c>
      <c r="G24" s="37"/>
      <c r="H24" s="38">
        <v>42739</v>
      </c>
      <c r="I24" s="38"/>
      <c r="J24" s="38">
        <v>42739</v>
      </c>
      <c r="K24" s="38"/>
      <c r="L24" s="18" t="s">
        <v>647</v>
      </c>
      <c r="M24" s="18"/>
      <c r="N24" s="35">
        <v>188</v>
      </c>
      <c r="O24" s="35"/>
    </row>
    <row r="25" spans="1:15" ht="45" customHeight="1">
      <c r="A25" s="13" t="s">
        <v>18</v>
      </c>
      <c r="B25" s="36" t="s">
        <v>1351</v>
      </c>
      <c r="C25" s="36"/>
      <c r="D25" s="37">
        <f t="shared" si="0"/>
        <v>1</v>
      </c>
      <c r="E25" s="37"/>
      <c r="F25" s="37" t="s">
        <v>1347</v>
      </c>
      <c r="G25" s="37"/>
      <c r="H25" s="38">
        <v>42767</v>
      </c>
      <c r="I25" s="38"/>
      <c r="J25" s="38">
        <v>42767</v>
      </c>
      <c r="K25" s="38"/>
      <c r="L25" s="18" t="s">
        <v>647</v>
      </c>
      <c r="M25" s="18"/>
      <c r="N25" s="35">
        <v>1120</v>
      </c>
      <c r="O25" s="35"/>
    </row>
    <row r="26" spans="1:15" ht="45" customHeight="1">
      <c r="A26" s="13" t="s">
        <v>18</v>
      </c>
      <c r="B26" s="36" t="s">
        <v>13</v>
      </c>
      <c r="C26" s="36"/>
      <c r="D26" s="37">
        <f t="shared" si="0"/>
        <v>1</v>
      </c>
      <c r="E26" s="37"/>
      <c r="F26" s="37" t="s">
        <v>14</v>
      </c>
      <c r="G26" s="37"/>
      <c r="H26" s="38">
        <v>42761</v>
      </c>
      <c r="I26" s="38"/>
      <c r="J26" s="38">
        <v>42761</v>
      </c>
      <c r="K26" s="38"/>
      <c r="L26" s="18" t="s">
        <v>647</v>
      </c>
      <c r="M26" s="18"/>
      <c r="N26" s="35">
        <v>798</v>
      </c>
      <c r="O26" s="35"/>
    </row>
    <row r="27" spans="1:15" ht="45" customHeight="1">
      <c r="A27" s="13" t="s">
        <v>18</v>
      </c>
      <c r="B27" s="36" t="s">
        <v>1349</v>
      </c>
      <c r="C27" s="36"/>
      <c r="D27" s="37">
        <f t="shared" si="0"/>
        <v>1</v>
      </c>
      <c r="E27" s="37"/>
      <c r="F27" s="37" t="s">
        <v>1347</v>
      </c>
      <c r="G27" s="37"/>
      <c r="H27" s="38">
        <v>42761</v>
      </c>
      <c r="I27" s="38"/>
      <c r="J27" s="38">
        <v>42761</v>
      </c>
      <c r="K27" s="38"/>
      <c r="L27" s="18" t="s">
        <v>647</v>
      </c>
      <c r="M27" s="18"/>
      <c r="N27" s="35">
        <v>599</v>
      </c>
      <c r="O27" s="35"/>
    </row>
    <row r="28" spans="1:15" ht="45" customHeight="1">
      <c r="A28" s="13" t="s">
        <v>18</v>
      </c>
      <c r="B28" s="36" t="s">
        <v>1351</v>
      </c>
      <c r="C28" s="36"/>
      <c r="D28" s="37">
        <f t="shared" si="0"/>
        <v>1</v>
      </c>
      <c r="E28" s="37"/>
      <c r="F28" s="37" t="s">
        <v>1347</v>
      </c>
      <c r="G28" s="37"/>
      <c r="H28" s="38">
        <v>42767</v>
      </c>
      <c r="I28" s="38"/>
      <c r="J28" s="38">
        <v>42767</v>
      </c>
      <c r="K28" s="38"/>
      <c r="L28" s="18" t="s">
        <v>647</v>
      </c>
      <c r="M28" s="18"/>
      <c r="N28" s="35">
        <v>344</v>
      </c>
      <c r="O28" s="35"/>
    </row>
    <row r="29" spans="1:15" ht="45" customHeight="1">
      <c r="A29" s="13" t="s">
        <v>18</v>
      </c>
      <c r="B29" s="36" t="s">
        <v>1352</v>
      </c>
      <c r="C29" s="36"/>
      <c r="D29" s="37">
        <f t="shared" si="0"/>
        <v>1</v>
      </c>
      <c r="E29" s="37"/>
      <c r="F29" s="37" t="s">
        <v>1347</v>
      </c>
      <c r="G29" s="37"/>
      <c r="H29" s="38">
        <v>42766</v>
      </c>
      <c r="I29" s="38"/>
      <c r="J29" s="38">
        <v>42766</v>
      </c>
      <c r="K29" s="38"/>
      <c r="L29" s="18" t="s">
        <v>647</v>
      </c>
      <c r="M29" s="18"/>
      <c r="N29" s="35">
        <v>223.5</v>
      </c>
      <c r="O29" s="35"/>
    </row>
    <row r="30" spans="1:15" ht="45" customHeight="1">
      <c r="A30" s="13" t="s">
        <v>18</v>
      </c>
      <c r="B30" s="36" t="s">
        <v>1351</v>
      </c>
      <c r="C30" s="36"/>
      <c r="D30" s="37">
        <f t="shared" si="0"/>
        <v>1</v>
      </c>
      <c r="E30" s="37"/>
      <c r="F30" s="37" t="s">
        <v>1347</v>
      </c>
      <c r="G30" s="37"/>
      <c r="H30" s="38">
        <v>42767</v>
      </c>
      <c r="I30" s="38"/>
      <c r="J30" s="38">
        <v>42767</v>
      </c>
      <c r="K30" s="38"/>
      <c r="L30" s="18" t="s">
        <v>647</v>
      </c>
      <c r="M30" s="18"/>
      <c r="N30" s="35">
        <v>254</v>
      </c>
      <c r="O30" s="35"/>
    </row>
    <row r="31" spans="1:15" ht="45" customHeight="1">
      <c r="A31" s="13" t="s">
        <v>18</v>
      </c>
      <c r="B31" s="36" t="s">
        <v>1355</v>
      </c>
      <c r="C31" s="36"/>
      <c r="D31" s="37">
        <f t="shared" si="0"/>
        <v>1</v>
      </c>
      <c r="E31" s="37"/>
      <c r="F31" s="37" t="s">
        <v>11</v>
      </c>
      <c r="G31" s="37"/>
      <c r="H31" s="38">
        <v>42761</v>
      </c>
      <c r="I31" s="38"/>
      <c r="J31" s="38">
        <v>42761</v>
      </c>
      <c r="K31" s="38"/>
      <c r="L31" s="18" t="s">
        <v>647</v>
      </c>
      <c r="M31" s="18"/>
      <c r="N31" s="35">
        <v>1800.01</v>
      </c>
      <c r="O31" s="35"/>
    </row>
    <row r="32" spans="1:15" ht="45" customHeight="1">
      <c r="A32" s="13" t="s">
        <v>18</v>
      </c>
      <c r="B32" s="36" t="s">
        <v>1356</v>
      </c>
      <c r="C32" s="36"/>
      <c r="D32" s="37">
        <f t="shared" si="0"/>
        <v>1</v>
      </c>
      <c r="E32" s="37"/>
      <c r="F32" s="37" t="s">
        <v>11</v>
      </c>
      <c r="G32" s="37"/>
      <c r="H32" s="38">
        <v>42767</v>
      </c>
      <c r="I32" s="38"/>
      <c r="J32" s="38">
        <v>42767</v>
      </c>
      <c r="K32" s="38"/>
      <c r="L32" s="18" t="s">
        <v>647</v>
      </c>
      <c r="M32" s="18"/>
      <c r="N32" s="35">
        <v>1500</v>
      </c>
      <c r="O32" s="35"/>
    </row>
    <row r="33" spans="1:15" ht="45" customHeight="1">
      <c r="A33" s="13" t="s">
        <v>18</v>
      </c>
      <c r="B33" s="36" t="s">
        <v>13</v>
      </c>
      <c r="C33" s="36"/>
      <c r="D33" s="37">
        <f t="shared" si="0"/>
        <v>1</v>
      </c>
      <c r="E33" s="37"/>
      <c r="F33" s="37" t="s">
        <v>14</v>
      </c>
      <c r="G33" s="37"/>
      <c r="H33" s="38">
        <v>42767</v>
      </c>
      <c r="I33" s="38"/>
      <c r="J33" s="38">
        <v>42767</v>
      </c>
      <c r="K33" s="38"/>
      <c r="L33" s="18" t="s">
        <v>647</v>
      </c>
      <c r="M33" s="18"/>
      <c r="N33" s="35">
        <v>150</v>
      </c>
      <c r="O33" s="35"/>
    </row>
    <row r="34" spans="1:15" ht="45" customHeight="1">
      <c r="A34" s="13" t="s">
        <v>18</v>
      </c>
      <c r="B34" s="36" t="s">
        <v>1356</v>
      </c>
      <c r="C34" s="36"/>
      <c r="D34" s="37">
        <f t="shared" si="0"/>
        <v>1</v>
      </c>
      <c r="E34" s="37"/>
      <c r="F34" s="37" t="s">
        <v>11</v>
      </c>
      <c r="G34" s="37"/>
      <c r="H34" s="38">
        <v>42767</v>
      </c>
      <c r="I34" s="38"/>
      <c r="J34" s="38">
        <v>42767</v>
      </c>
      <c r="K34" s="38"/>
      <c r="L34" s="18" t="s">
        <v>647</v>
      </c>
      <c r="M34" s="18"/>
      <c r="N34" s="35">
        <v>245</v>
      </c>
      <c r="O34" s="35"/>
    </row>
    <row r="35" spans="1:15" ht="45" customHeight="1">
      <c r="A35" s="13" t="s">
        <v>18</v>
      </c>
      <c r="B35" s="36" t="s">
        <v>1357</v>
      </c>
      <c r="C35" s="36"/>
      <c r="D35" s="37">
        <f t="shared" si="0"/>
        <v>1</v>
      </c>
      <c r="E35" s="37"/>
      <c r="F35" s="37" t="s">
        <v>28</v>
      </c>
      <c r="G35" s="37"/>
      <c r="H35" s="38">
        <v>42776</v>
      </c>
      <c r="I35" s="38"/>
      <c r="J35" s="38">
        <v>42776</v>
      </c>
      <c r="K35" s="38"/>
      <c r="L35" s="18" t="s">
        <v>647</v>
      </c>
      <c r="M35" s="18"/>
      <c r="N35" s="35">
        <v>311</v>
      </c>
      <c r="O35" s="35"/>
    </row>
    <row r="36" spans="1:15" ht="45" customHeight="1">
      <c r="A36" s="13" t="s">
        <v>18</v>
      </c>
      <c r="B36" s="36" t="s">
        <v>1358</v>
      </c>
      <c r="C36" s="36"/>
      <c r="D36" s="37">
        <f t="shared" si="0"/>
        <v>1</v>
      </c>
      <c r="E36" s="37"/>
      <c r="F36" s="37" t="s">
        <v>1347</v>
      </c>
      <c r="G36" s="37"/>
      <c r="H36" s="38">
        <v>42781</v>
      </c>
      <c r="I36" s="38"/>
      <c r="J36" s="38">
        <v>42781</v>
      </c>
      <c r="K36" s="38"/>
      <c r="L36" s="18" t="s">
        <v>647</v>
      </c>
      <c r="M36" s="18"/>
      <c r="N36" s="35">
        <v>1423</v>
      </c>
      <c r="O36" s="35"/>
    </row>
    <row r="37" spans="1:15" ht="45" customHeight="1">
      <c r="A37" s="13" t="s">
        <v>18</v>
      </c>
      <c r="B37" s="36" t="s">
        <v>1359</v>
      </c>
      <c r="C37" s="36"/>
      <c r="D37" s="37">
        <f t="shared" si="0"/>
        <v>1</v>
      </c>
      <c r="E37" s="37"/>
      <c r="F37" s="37" t="s">
        <v>1347</v>
      </c>
      <c r="G37" s="37"/>
      <c r="H37" s="38">
        <v>42794</v>
      </c>
      <c r="I37" s="38"/>
      <c r="J37" s="38">
        <v>42794</v>
      </c>
      <c r="K37" s="38"/>
      <c r="L37" s="18" t="s">
        <v>647</v>
      </c>
      <c r="M37" s="18"/>
      <c r="N37" s="35">
        <v>1402</v>
      </c>
      <c r="O37" s="35"/>
    </row>
    <row r="38" spans="1:15" ht="45" customHeight="1">
      <c r="A38" s="13" t="s">
        <v>18</v>
      </c>
      <c r="B38" s="36" t="s">
        <v>1360</v>
      </c>
      <c r="C38" s="36"/>
      <c r="D38" s="37">
        <f t="shared" si="0"/>
        <v>1</v>
      </c>
      <c r="E38" s="37"/>
      <c r="F38" s="37" t="s">
        <v>28</v>
      </c>
      <c r="G38" s="37"/>
      <c r="H38" s="38">
        <v>42788</v>
      </c>
      <c r="I38" s="38"/>
      <c r="J38" s="38">
        <v>42788</v>
      </c>
      <c r="K38" s="38"/>
      <c r="L38" s="18" t="s">
        <v>647</v>
      </c>
      <c r="M38" s="18"/>
      <c r="N38" s="35">
        <v>351</v>
      </c>
      <c r="O38" s="35"/>
    </row>
    <row r="39" spans="1:15" ht="45" customHeight="1">
      <c r="A39" s="13" t="s">
        <v>18</v>
      </c>
      <c r="B39" s="36" t="s">
        <v>1349</v>
      </c>
      <c r="C39" s="36"/>
      <c r="D39" s="37">
        <f t="shared" si="0"/>
        <v>1</v>
      </c>
      <c r="E39" s="37"/>
      <c r="F39" s="37" t="s">
        <v>1347</v>
      </c>
      <c r="G39" s="37"/>
      <c r="H39" s="38">
        <v>42761</v>
      </c>
      <c r="I39" s="38"/>
      <c r="J39" s="38">
        <v>42761</v>
      </c>
      <c r="K39" s="38"/>
      <c r="L39" s="18" t="s">
        <v>647</v>
      </c>
      <c r="M39" s="18"/>
      <c r="N39" s="35">
        <v>1350</v>
      </c>
      <c r="O39" s="35"/>
    </row>
    <row r="40" spans="1:15" ht="45" customHeight="1">
      <c r="A40" s="13" t="s">
        <v>18</v>
      </c>
      <c r="B40" s="36" t="s">
        <v>1349</v>
      </c>
      <c r="C40" s="36"/>
      <c r="D40" s="37">
        <f t="shared" si="0"/>
        <v>1</v>
      </c>
      <c r="E40" s="37"/>
      <c r="F40" s="37" t="s">
        <v>1347</v>
      </c>
      <c r="G40" s="37"/>
      <c r="H40" s="38">
        <v>42761</v>
      </c>
      <c r="I40" s="38"/>
      <c r="J40" s="38">
        <v>42761</v>
      </c>
      <c r="K40" s="38"/>
      <c r="L40" s="18" t="s">
        <v>647</v>
      </c>
      <c r="M40" s="18"/>
      <c r="N40" s="35">
        <v>1350</v>
      </c>
      <c r="O40" s="35"/>
    </row>
    <row r="41" spans="1:15" ht="45" customHeight="1">
      <c r="A41" s="13" t="s">
        <v>18</v>
      </c>
      <c r="B41" s="36" t="s">
        <v>13</v>
      </c>
      <c r="C41" s="36"/>
      <c r="D41" s="37">
        <f t="shared" si="0"/>
        <v>1</v>
      </c>
      <c r="E41" s="37"/>
      <c r="F41" s="37" t="s">
        <v>14</v>
      </c>
      <c r="G41" s="37"/>
      <c r="H41" s="38">
        <v>42776</v>
      </c>
      <c r="I41" s="38"/>
      <c r="J41" s="38">
        <v>42776</v>
      </c>
      <c r="K41" s="38"/>
      <c r="L41" s="18" t="s">
        <v>647</v>
      </c>
      <c r="M41" s="18"/>
      <c r="N41" s="35">
        <v>540</v>
      </c>
      <c r="O41" s="35"/>
    </row>
    <row r="42" spans="1:15" ht="45" customHeight="1">
      <c r="A42" s="13" t="s">
        <v>18</v>
      </c>
      <c r="B42" s="36" t="s">
        <v>1357</v>
      </c>
      <c r="C42" s="36"/>
      <c r="D42" s="37">
        <f t="shared" si="0"/>
        <v>1</v>
      </c>
      <c r="E42" s="37"/>
      <c r="F42" s="37" t="s">
        <v>28</v>
      </c>
      <c r="G42" s="37"/>
      <c r="H42" s="38">
        <v>42776</v>
      </c>
      <c r="I42" s="38"/>
      <c r="J42" s="38">
        <v>42776</v>
      </c>
      <c r="K42" s="38"/>
      <c r="L42" s="18" t="s">
        <v>647</v>
      </c>
      <c r="M42" s="18"/>
      <c r="N42" s="35">
        <v>132</v>
      </c>
      <c r="O42" s="35"/>
    </row>
    <row r="43" spans="1:15" ht="45" customHeight="1">
      <c r="A43" s="13" t="s">
        <v>18</v>
      </c>
      <c r="B43" s="36" t="s">
        <v>1358</v>
      </c>
      <c r="C43" s="36"/>
      <c r="D43" s="37">
        <f t="shared" si="0"/>
        <v>1</v>
      </c>
      <c r="E43" s="37"/>
      <c r="F43" s="37" t="s">
        <v>1347</v>
      </c>
      <c r="G43" s="37"/>
      <c r="H43" s="38">
        <v>42781</v>
      </c>
      <c r="I43" s="38"/>
      <c r="J43" s="38">
        <v>42781</v>
      </c>
      <c r="K43" s="38"/>
      <c r="L43" s="18" t="s">
        <v>647</v>
      </c>
      <c r="M43" s="18"/>
      <c r="N43" s="35">
        <v>228</v>
      </c>
      <c r="O43" s="35"/>
    </row>
    <row r="44" spans="1:15" ht="45" customHeight="1">
      <c r="A44" s="13" t="s">
        <v>18</v>
      </c>
      <c r="B44" s="36" t="s">
        <v>1359</v>
      </c>
      <c r="C44" s="36"/>
      <c r="D44" s="37">
        <f t="shared" si="0"/>
        <v>1</v>
      </c>
      <c r="E44" s="37"/>
      <c r="F44" s="37" t="s">
        <v>1347</v>
      </c>
      <c r="G44" s="37"/>
      <c r="H44" s="38">
        <v>42794</v>
      </c>
      <c r="I44" s="38"/>
      <c r="J44" s="38">
        <v>42794</v>
      </c>
      <c r="K44" s="38"/>
      <c r="L44" s="18" t="s">
        <v>647</v>
      </c>
      <c r="M44" s="18"/>
      <c r="N44" s="35">
        <v>231.7</v>
      </c>
      <c r="O44" s="35"/>
    </row>
    <row r="45" spans="1:15" ht="45" customHeight="1">
      <c r="A45" s="13" t="s">
        <v>18</v>
      </c>
      <c r="B45" s="36" t="s">
        <v>1360</v>
      </c>
      <c r="C45" s="36"/>
      <c r="D45" s="37">
        <f t="shared" si="0"/>
        <v>1</v>
      </c>
      <c r="E45" s="37"/>
      <c r="F45" s="37" t="s">
        <v>28</v>
      </c>
      <c r="G45" s="37"/>
      <c r="H45" s="38">
        <v>42788</v>
      </c>
      <c r="I45" s="38"/>
      <c r="J45" s="38">
        <v>42788</v>
      </c>
      <c r="K45" s="38"/>
      <c r="L45" s="18" t="s">
        <v>647</v>
      </c>
      <c r="M45" s="18"/>
      <c r="N45" s="35">
        <v>104</v>
      </c>
      <c r="O45" s="35"/>
    </row>
    <row r="46" spans="1:15" ht="45" customHeight="1">
      <c r="A46" s="13" t="s">
        <v>18</v>
      </c>
      <c r="B46" s="36" t="s">
        <v>1361</v>
      </c>
      <c r="C46" s="36"/>
      <c r="D46" s="37">
        <f t="shared" si="0"/>
        <v>1</v>
      </c>
      <c r="E46" s="37"/>
      <c r="F46" s="37" t="s">
        <v>1347</v>
      </c>
      <c r="G46" s="37"/>
      <c r="H46" s="38">
        <v>42810</v>
      </c>
      <c r="I46" s="38"/>
      <c r="J46" s="38">
        <v>42810</v>
      </c>
      <c r="K46" s="38"/>
      <c r="L46" s="18" t="s">
        <v>647</v>
      </c>
      <c r="M46" s="18"/>
      <c r="N46" s="35">
        <v>1463</v>
      </c>
      <c r="O46" s="35"/>
    </row>
    <row r="47" spans="1:15" ht="45" customHeight="1">
      <c r="A47" s="13" t="s">
        <v>18</v>
      </c>
      <c r="B47" s="36" t="s">
        <v>1362</v>
      </c>
      <c r="C47" s="36"/>
      <c r="D47" s="37">
        <f t="shared" si="0"/>
        <v>1</v>
      </c>
      <c r="E47" s="37"/>
      <c r="F47" s="37" t="s">
        <v>28</v>
      </c>
      <c r="G47" s="37"/>
      <c r="H47" s="38">
        <v>42817</v>
      </c>
      <c r="I47" s="38"/>
      <c r="J47" s="38">
        <v>42817</v>
      </c>
      <c r="K47" s="38"/>
      <c r="L47" s="18" t="s">
        <v>647</v>
      </c>
      <c r="M47" s="18"/>
      <c r="N47" s="35">
        <v>194</v>
      </c>
      <c r="O47" s="35"/>
    </row>
    <row r="48" spans="1:15" ht="45" customHeight="1">
      <c r="A48" s="13" t="s">
        <v>18</v>
      </c>
      <c r="B48" s="36" t="s">
        <v>1363</v>
      </c>
      <c r="C48" s="36"/>
      <c r="D48" s="37">
        <f t="shared" si="0"/>
        <v>1</v>
      </c>
      <c r="E48" s="37"/>
      <c r="F48" s="37" t="s">
        <v>28</v>
      </c>
      <c r="G48" s="37"/>
      <c r="H48" s="38">
        <v>42817</v>
      </c>
      <c r="I48" s="38"/>
      <c r="J48" s="38">
        <v>42817</v>
      </c>
      <c r="K48" s="38"/>
      <c r="L48" s="18" t="s">
        <v>647</v>
      </c>
      <c r="M48" s="18"/>
      <c r="N48" s="35">
        <v>194</v>
      </c>
      <c r="O48" s="35"/>
    </row>
    <row r="49" spans="1:15" ht="45" customHeight="1">
      <c r="A49" s="13" t="s">
        <v>18</v>
      </c>
      <c r="B49" s="36" t="s">
        <v>1364</v>
      </c>
      <c r="C49" s="36"/>
      <c r="D49" s="37">
        <f t="shared" si="0"/>
        <v>1</v>
      </c>
      <c r="E49" s="37"/>
      <c r="F49" s="37" t="s">
        <v>28</v>
      </c>
      <c r="G49" s="37"/>
      <c r="H49" s="38">
        <v>42804</v>
      </c>
      <c r="I49" s="38"/>
      <c r="J49" s="38">
        <v>42804</v>
      </c>
      <c r="K49" s="38"/>
      <c r="L49" s="18" t="s">
        <v>647</v>
      </c>
      <c r="M49" s="18"/>
      <c r="N49" s="35">
        <v>194</v>
      </c>
      <c r="O49" s="35"/>
    </row>
    <row r="50" spans="1:15" ht="45" customHeight="1">
      <c r="A50" s="13" t="s">
        <v>18</v>
      </c>
      <c r="B50" s="36" t="s">
        <v>13</v>
      </c>
      <c r="C50" s="36"/>
      <c r="D50" s="37">
        <f t="shared" si="0"/>
        <v>1</v>
      </c>
      <c r="E50" s="37"/>
      <c r="F50" s="37" t="s">
        <v>14</v>
      </c>
      <c r="G50" s="37"/>
      <c r="H50" s="38">
        <v>42810</v>
      </c>
      <c r="I50" s="38"/>
      <c r="J50" s="38">
        <v>42810</v>
      </c>
      <c r="K50" s="38"/>
      <c r="L50" s="18" t="s">
        <v>647</v>
      </c>
      <c r="M50" s="18"/>
      <c r="N50" s="35">
        <v>110</v>
      </c>
      <c r="O50" s="35"/>
    </row>
    <row r="51" spans="1:15" ht="45" customHeight="1">
      <c r="A51" s="13" t="s">
        <v>18</v>
      </c>
      <c r="B51" s="36" t="s">
        <v>1361</v>
      </c>
      <c r="C51" s="36"/>
      <c r="D51" s="37">
        <f t="shared" si="0"/>
        <v>1</v>
      </c>
      <c r="E51" s="37"/>
      <c r="F51" s="37" t="s">
        <v>1347</v>
      </c>
      <c r="G51" s="37"/>
      <c r="H51" s="38">
        <v>42810</v>
      </c>
      <c r="I51" s="38"/>
      <c r="J51" s="38">
        <v>42810</v>
      </c>
      <c r="K51" s="38"/>
      <c r="L51" s="18" t="s">
        <v>647</v>
      </c>
      <c r="M51" s="18"/>
      <c r="N51" s="35">
        <v>209</v>
      </c>
      <c r="O51" s="35"/>
    </row>
    <row r="52" spans="1:15" ht="45" customHeight="1">
      <c r="A52" s="13" t="s">
        <v>18</v>
      </c>
      <c r="B52" s="36" t="s">
        <v>1365</v>
      </c>
      <c r="C52" s="36"/>
      <c r="D52" s="37">
        <f t="shared" si="0"/>
        <v>1</v>
      </c>
      <c r="E52" s="37"/>
      <c r="F52" s="37" t="s">
        <v>28</v>
      </c>
      <c r="G52" s="37"/>
      <c r="H52" s="38">
        <v>42829</v>
      </c>
      <c r="I52" s="38"/>
      <c r="J52" s="38">
        <v>42829</v>
      </c>
      <c r="K52" s="38"/>
      <c r="L52" s="18" t="s">
        <v>647</v>
      </c>
      <c r="M52" s="18"/>
      <c r="N52" s="35">
        <v>194</v>
      </c>
      <c r="O52" s="35"/>
    </row>
    <row r="53" spans="1:15" ht="45" customHeight="1">
      <c r="A53" s="13" t="s">
        <v>18</v>
      </c>
      <c r="B53" s="36" t="s">
        <v>13</v>
      </c>
      <c r="C53" s="36"/>
      <c r="D53" s="37">
        <f t="shared" si="0"/>
        <v>1</v>
      </c>
      <c r="E53" s="37"/>
      <c r="F53" s="37" t="s">
        <v>14</v>
      </c>
      <c r="G53" s="37"/>
      <c r="H53" s="38">
        <v>42829</v>
      </c>
      <c r="I53" s="38"/>
      <c r="J53" s="38">
        <v>42829</v>
      </c>
      <c r="K53" s="38"/>
      <c r="L53" s="18" t="s">
        <v>647</v>
      </c>
      <c r="M53" s="18"/>
      <c r="N53" s="35">
        <v>15</v>
      </c>
      <c r="O53" s="35"/>
    </row>
    <row r="54" spans="1:15" ht="45" customHeight="1">
      <c r="A54" s="13" t="s">
        <v>18</v>
      </c>
      <c r="B54" s="36" t="s">
        <v>1366</v>
      </c>
      <c r="C54" s="36"/>
      <c r="D54" s="37">
        <f t="shared" si="0"/>
        <v>1</v>
      </c>
      <c r="E54" s="37"/>
      <c r="F54" s="37" t="s">
        <v>11</v>
      </c>
      <c r="G54" s="37"/>
      <c r="H54" s="38">
        <v>42804</v>
      </c>
      <c r="I54" s="38"/>
      <c r="J54" s="38">
        <v>42804</v>
      </c>
      <c r="K54" s="38"/>
      <c r="L54" s="18" t="s">
        <v>647</v>
      </c>
      <c r="M54" s="18"/>
      <c r="N54" s="35">
        <v>788</v>
      </c>
      <c r="O54" s="35"/>
    </row>
    <row r="55" spans="1:15" ht="45" customHeight="1">
      <c r="A55" s="13" t="s">
        <v>18</v>
      </c>
      <c r="B55" s="36" t="s">
        <v>1366</v>
      </c>
      <c r="C55" s="36"/>
      <c r="D55" s="37">
        <f t="shared" si="0"/>
        <v>1</v>
      </c>
      <c r="E55" s="37"/>
      <c r="F55" s="37" t="s">
        <v>11</v>
      </c>
      <c r="G55" s="37"/>
      <c r="H55" s="38">
        <v>42804</v>
      </c>
      <c r="I55" s="38"/>
      <c r="J55" s="38">
        <v>42804</v>
      </c>
      <c r="K55" s="38"/>
      <c r="L55" s="18" t="s">
        <v>647</v>
      </c>
      <c r="M55" s="18"/>
      <c r="N55" s="35">
        <v>290</v>
      </c>
      <c r="O55" s="35"/>
    </row>
    <row r="56" spans="1:15" ht="45" customHeight="1">
      <c r="A56" s="13" t="s">
        <v>18</v>
      </c>
      <c r="B56" s="36" t="s">
        <v>1367</v>
      </c>
      <c r="C56" s="36"/>
      <c r="D56" s="37">
        <f t="shared" si="0"/>
        <v>1</v>
      </c>
      <c r="E56" s="37"/>
      <c r="F56" s="37" t="s">
        <v>11</v>
      </c>
      <c r="G56" s="37"/>
      <c r="H56" s="38">
        <v>42880</v>
      </c>
      <c r="I56" s="38"/>
      <c r="J56" s="38">
        <v>42880</v>
      </c>
      <c r="K56" s="38"/>
      <c r="L56" s="18" t="s">
        <v>647</v>
      </c>
      <c r="M56" s="18"/>
      <c r="N56" s="35">
        <v>650</v>
      </c>
      <c r="O56" s="35"/>
    </row>
    <row r="57" spans="1:15" ht="45" customHeight="1">
      <c r="A57" s="13" t="s">
        <v>18</v>
      </c>
      <c r="B57" s="36" t="s">
        <v>1367</v>
      </c>
      <c r="C57" s="36"/>
      <c r="D57" s="37">
        <f t="shared" si="0"/>
        <v>1</v>
      </c>
      <c r="E57" s="37"/>
      <c r="F57" s="37" t="s">
        <v>11</v>
      </c>
      <c r="G57" s="37"/>
      <c r="H57" s="38">
        <v>42880</v>
      </c>
      <c r="I57" s="38"/>
      <c r="J57" s="38">
        <v>42880</v>
      </c>
      <c r="K57" s="38"/>
      <c r="L57" s="18" t="s">
        <v>647</v>
      </c>
      <c r="M57" s="18"/>
      <c r="N57" s="35">
        <v>1703</v>
      </c>
      <c r="O57" s="35"/>
    </row>
    <row r="58" spans="1:15" ht="45" customHeight="1">
      <c r="A58" s="13" t="s">
        <v>18</v>
      </c>
      <c r="B58" s="36" t="s">
        <v>1367</v>
      </c>
      <c r="C58" s="36"/>
      <c r="D58" s="37">
        <f t="shared" si="0"/>
        <v>1</v>
      </c>
      <c r="E58" s="37"/>
      <c r="F58" s="37" t="s">
        <v>11</v>
      </c>
      <c r="G58" s="37"/>
      <c r="H58" s="38">
        <v>42880</v>
      </c>
      <c r="I58" s="38"/>
      <c r="J58" s="38">
        <v>42880</v>
      </c>
      <c r="K58" s="38"/>
      <c r="L58" s="18" t="s">
        <v>647</v>
      </c>
      <c r="M58" s="18"/>
      <c r="N58" s="35">
        <v>105</v>
      </c>
      <c r="O58" s="35"/>
    </row>
    <row r="59" spans="1:15" ht="45" customHeight="1">
      <c r="A59" s="13" t="s">
        <v>18</v>
      </c>
      <c r="B59" s="36" t="s">
        <v>1367</v>
      </c>
      <c r="C59" s="36"/>
      <c r="D59" s="37">
        <f t="shared" si="0"/>
        <v>1</v>
      </c>
      <c r="E59" s="37"/>
      <c r="F59" s="37" t="s">
        <v>11</v>
      </c>
      <c r="G59" s="37"/>
      <c r="H59" s="38">
        <v>42880</v>
      </c>
      <c r="I59" s="38"/>
      <c r="J59" s="38">
        <v>42880</v>
      </c>
      <c r="K59" s="38"/>
      <c r="L59" s="18" t="s">
        <v>647</v>
      </c>
      <c r="M59" s="18"/>
      <c r="N59" s="35">
        <v>225</v>
      </c>
      <c r="O59" s="35"/>
    </row>
    <row r="60" spans="1:15" ht="45" customHeight="1">
      <c r="A60" s="13" t="s">
        <v>18</v>
      </c>
      <c r="B60" s="36" t="s">
        <v>107</v>
      </c>
      <c r="C60" s="36"/>
      <c r="D60" s="37">
        <f t="shared" si="0"/>
        <v>1</v>
      </c>
      <c r="E60" s="37"/>
      <c r="F60" s="37" t="s">
        <v>28</v>
      </c>
      <c r="G60" s="37"/>
      <c r="H60" s="38">
        <v>42802</v>
      </c>
      <c r="I60" s="38"/>
      <c r="J60" s="38">
        <v>42802</v>
      </c>
      <c r="K60" s="38"/>
      <c r="L60" s="18" t="s">
        <v>647</v>
      </c>
      <c r="M60" s="18"/>
      <c r="N60" s="35">
        <v>508</v>
      </c>
      <c r="O60" s="35"/>
    </row>
    <row r="61" spans="1:15" ht="45" customHeight="1">
      <c r="A61" s="13" t="s">
        <v>18</v>
      </c>
      <c r="B61" s="36" t="s">
        <v>107</v>
      </c>
      <c r="C61" s="36"/>
      <c r="D61" s="37">
        <f t="shared" si="0"/>
        <v>1</v>
      </c>
      <c r="E61" s="37"/>
      <c r="F61" s="37" t="s">
        <v>28</v>
      </c>
      <c r="G61" s="37"/>
      <c r="H61" s="38">
        <v>42851</v>
      </c>
      <c r="I61" s="38"/>
      <c r="J61" s="38">
        <v>42851</v>
      </c>
      <c r="K61" s="38"/>
      <c r="L61" s="18" t="s">
        <v>647</v>
      </c>
      <c r="M61" s="18"/>
      <c r="N61" s="35">
        <v>1570</v>
      </c>
      <c r="O61" s="35"/>
    </row>
    <row r="62" spans="1:15" ht="45" customHeight="1">
      <c r="A62" s="13" t="s">
        <v>18</v>
      </c>
      <c r="B62" s="36" t="s">
        <v>1368</v>
      </c>
      <c r="C62" s="36"/>
      <c r="D62" s="37">
        <f t="shared" si="0"/>
        <v>1</v>
      </c>
      <c r="E62" s="37"/>
      <c r="F62" s="37" t="s">
        <v>28</v>
      </c>
      <c r="G62" s="37"/>
      <c r="H62" s="38">
        <v>42863</v>
      </c>
      <c r="I62" s="38"/>
      <c r="J62" s="38">
        <v>42863</v>
      </c>
      <c r="K62" s="38"/>
      <c r="L62" s="18" t="s">
        <v>647</v>
      </c>
      <c r="M62" s="18"/>
      <c r="N62" s="35">
        <v>194</v>
      </c>
      <c r="O62" s="35"/>
    </row>
    <row r="63" spans="1:15" ht="45" customHeight="1">
      <c r="A63" s="13" t="s">
        <v>18</v>
      </c>
      <c r="B63" s="36" t="s">
        <v>107</v>
      </c>
      <c r="C63" s="36"/>
      <c r="D63" s="37">
        <f t="shared" si="0"/>
        <v>1</v>
      </c>
      <c r="E63" s="37"/>
      <c r="F63" s="37" t="s">
        <v>28</v>
      </c>
      <c r="G63" s="37"/>
      <c r="H63" s="38">
        <v>42825</v>
      </c>
      <c r="I63" s="38"/>
      <c r="J63" s="38">
        <v>42825</v>
      </c>
      <c r="K63" s="38"/>
      <c r="L63" s="18" t="s">
        <v>647</v>
      </c>
      <c r="M63" s="18"/>
      <c r="N63" s="35">
        <v>390</v>
      </c>
      <c r="O63" s="35"/>
    </row>
    <row r="64" spans="1:15" ht="45" customHeight="1">
      <c r="A64" s="13" t="s">
        <v>18</v>
      </c>
      <c r="B64" s="36" t="s">
        <v>107</v>
      </c>
      <c r="C64" s="36"/>
      <c r="D64" s="37">
        <f t="shared" si="0"/>
        <v>1</v>
      </c>
      <c r="E64" s="37"/>
      <c r="F64" s="37" t="s">
        <v>28</v>
      </c>
      <c r="G64" s="37"/>
      <c r="H64" s="38">
        <v>42802</v>
      </c>
      <c r="I64" s="38"/>
      <c r="J64" s="38">
        <v>42802</v>
      </c>
      <c r="K64" s="38"/>
      <c r="L64" s="18" t="s">
        <v>647</v>
      </c>
      <c r="M64" s="18"/>
      <c r="N64" s="35">
        <v>59</v>
      </c>
      <c r="O64" s="35"/>
    </row>
    <row r="65" spans="1:15" ht="45" customHeight="1">
      <c r="A65" s="13" t="s">
        <v>18</v>
      </c>
      <c r="B65" s="36" t="s">
        <v>107</v>
      </c>
      <c r="C65" s="36"/>
      <c r="D65" s="37">
        <f t="shared" si="0"/>
        <v>1</v>
      </c>
      <c r="E65" s="37"/>
      <c r="F65" s="37" t="s">
        <v>28</v>
      </c>
      <c r="G65" s="37"/>
      <c r="H65" s="38">
        <v>42851</v>
      </c>
      <c r="I65" s="38"/>
      <c r="J65" s="38">
        <v>42851</v>
      </c>
      <c r="K65" s="38"/>
      <c r="L65" s="18" t="s">
        <v>647</v>
      </c>
      <c r="M65" s="18"/>
      <c r="N65" s="35">
        <v>285</v>
      </c>
      <c r="O65" s="35"/>
    </row>
    <row r="66" spans="1:15" ht="45" customHeight="1">
      <c r="A66" s="13" t="s">
        <v>18</v>
      </c>
      <c r="B66" s="36" t="s">
        <v>1369</v>
      </c>
      <c r="C66" s="36"/>
      <c r="D66" s="37">
        <f t="shared" si="0"/>
        <v>1</v>
      </c>
      <c r="E66" s="37"/>
      <c r="F66" s="37" t="s">
        <v>28</v>
      </c>
      <c r="G66" s="37"/>
      <c r="H66" s="38">
        <v>42850</v>
      </c>
      <c r="I66" s="38"/>
      <c r="J66" s="38">
        <v>42850</v>
      </c>
      <c r="K66" s="38"/>
      <c r="L66" s="18" t="s">
        <v>647</v>
      </c>
      <c r="M66" s="18"/>
      <c r="N66" s="35">
        <v>194</v>
      </c>
      <c r="O66" s="35"/>
    </row>
    <row r="67" spans="1:15" ht="45" customHeight="1">
      <c r="A67" s="13" t="s">
        <v>18</v>
      </c>
      <c r="B67" s="36" t="s">
        <v>1370</v>
      </c>
      <c r="C67" s="36"/>
      <c r="D67" s="37">
        <f t="shared" si="0"/>
        <v>1</v>
      </c>
      <c r="E67" s="37"/>
      <c r="F67" s="37" t="s">
        <v>28</v>
      </c>
      <c r="G67" s="37"/>
      <c r="H67" s="38">
        <v>42870</v>
      </c>
      <c r="I67" s="38"/>
      <c r="J67" s="38">
        <v>42870</v>
      </c>
      <c r="K67" s="38"/>
      <c r="L67" s="18" t="s">
        <v>647</v>
      </c>
      <c r="M67" s="18"/>
      <c r="N67" s="35">
        <v>194</v>
      </c>
      <c r="O67" s="35"/>
    </row>
    <row r="68" spans="1:15" ht="45" customHeight="1">
      <c r="A68" s="13" t="s">
        <v>18</v>
      </c>
      <c r="B68" s="36" t="s">
        <v>1369</v>
      </c>
      <c r="C68" s="36"/>
      <c r="D68" s="37">
        <f t="shared" si="0"/>
        <v>1</v>
      </c>
      <c r="E68" s="37"/>
      <c r="F68" s="37" t="s">
        <v>28</v>
      </c>
      <c r="G68" s="37"/>
      <c r="H68" s="38">
        <v>42850</v>
      </c>
      <c r="I68" s="38"/>
      <c r="J68" s="38">
        <v>42850</v>
      </c>
      <c r="K68" s="38"/>
      <c r="L68" s="18" t="s">
        <v>647</v>
      </c>
      <c r="M68" s="18"/>
      <c r="N68" s="35">
        <v>206</v>
      </c>
      <c r="O68" s="35"/>
    </row>
    <row r="69" spans="1:15" ht="45" customHeight="1">
      <c r="A69" s="13" t="s">
        <v>18</v>
      </c>
      <c r="B69" s="36" t="s">
        <v>1371</v>
      </c>
      <c r="C69" s="36"/>
      <c r="D69" s="37">
        <f t="shared" si="0"/>
        <v>1</v>
      </c>
      <c r="E69" s="37"/>
      <c r="F69" s="37" t="s">
        <v>11</v>
      </c>
      <c r="G69" s="37"/>
      <c r="H69" s="38">
        <v>42836</v>
      </c>
      <c r="I69" s="38"/>
      <c r="J69" s="38">
        <v>42836</v>
      </c>
      <c r="K69" s="38"/>
      <c r="L69" s="18" t="s">
        <v>647</v>
      </c>
      <c r="M69" s="18"/>
      <c r="N69" s="35">
        <v>1513</v>
      </c>
      <c r="O69" s="35"/>
    </row>
    <row r="70" spans="1:15" ht="45" customHeight="1">
      <c r="A70" s="13" t="s">
        <v>18</v>
      </c>
      <c r="B70" s="36" t="s">
        <v>13</v>
      </c>
      <c r="C70" s="36"/>
      <c r="D70" s="37">
        <f t="shared" si="0"/>
        <v>1</v>
      </c>
      <c r="E70" s="37"/>
      <c r="F70" s="37" t="s">
        <v>14</v>
      </c>
      <c r="G70" s="37"/>
      <c r="H70" s="38">
        <v>42836</v>
      </c>
      <c r="I70" s="38"/>
      <c r="J70" s="38">
        <v>42836</v>
      </c>
      <c r="K70" s="38"/>
      <c r="L70" s="18" t="s">
        <v>647</v>
      </c>
      <c r="M70" s="18"/>
      <c r="N70" s="35">
        <v>165</v>
      </c>
      <c r="O70" s="35"/>
    </row>
    <row r="71" spans="1:15" ht="45" customHeight="1">
      <c r="A71" s="13" t="s">
        <v>18</v>
      </c>
      <c r="B71" s="36" t="s">
        <v>1371</v>
      </c>
      <c r="C71" s="36"/>
      <c r="D71" s="37">
        <f t="shared" si="0"/>
        <v>1</v>
      </c>
      <c r="E71" s="37"/>
      <c r="F71" s="37" t="s">
        <v>11</v>
      </c>
      <c r="G71" s="37"/>
      <c r="H71" s="38">
        <v>42836</v>
      </c>
      <c r="I71" s="38"/>
      <c r="J71" s="38">
        <v>42836</v>
      </c>
      <c r="K71" s="38"/>
      <c r="L71" s="18" t="s">
        <v>647</v>
      </c>
      <c r="M71" s="18"/>
      <c r="N71" s="35">
        <v>121</v>
      </c>
      <c r="O71" s="35"/>
    </row>
    <row r="72" spans="1:15" ht="45" customHeight="1">
      <c r="A72" s="13" t="s">
        <v>18</v>
      </c>
      <c r="B72" s="36" t="s">
        <v>1372</v>
      </c>
      <c r="C72" s="36"/>
      <c r="D72" s="37">
        <f t="shared" si="0"/>
        <v>1</v>
      </c>
      <c r="E72" s="37"/>
      <c r="F72" s="37" t="s">
        <v>11</v>
      </c>
      <c r="G72" s="37"/>
      <c r="H72" s="38">
        <v>42863</v>
      </c>
      <c r="I72" s="38"/>
      <c r="J72" s="38">
        <v>42863</v>
      </c>
      <c r="K72" s="38"/>
      <c r="L72" s="18" t="s">
        <v>647</v>
      </c>
      <c r="M72" s="18"/>
      <c r="N72" s="35">
        <v>500</v>
      </c>
      <c r="O72" s="35"/>
    </row>
    <row r="73" spans="1:15" ht="45" customHeight="1">
      <c r="A73" s="13" t="s">
        <v>18</v>
      </c>
      <c r="B73" s="36" t="s">
        <v>1372</v>
      </c>
      <c r="C73" s="36"/>
      <c r="D73" s="37">
        <f t="shared" si="0"/>
        <v>1</v>
      </c>
      <c r="E73" s="37"/>
      <c r="F73" s="37" t="s">
        <v>11</v>
      </c>
      <c r="G73" s="37"/>
      <c r="H73" s="38">
        <v>42863</v>
      </c>
      <c r="I73" s="38"/>
      <c r="J73" s="38">
        <v>42863</v>
      </c>
      <c r="K73" s="38"/>
      <c r="L73" s="18" t="s">
        <v>647</v>
      </c>
      <c r="M73" s="18"/>
      <c r="N73" s="35">
        <v>1523</v>
      </c>
      <c r="O73" s="35"/>
    </row>
    <row r="74" spans="1:15" ht="45" customHeight="1">
      <c r="A74" s="13" t="s">
        <v>18</v>
      </c>
      <c r="B74" s="36" t="s">
        <v>13</v>
      </c>
      <c r="C74" s="36"/>
      <c r="D74" s="37">
        <f t="shared" si="0"/>
        <v>1</v>
      </c>
      <c r="E74" s="37"/>
      <c r="F74" s="37" t="s">
        <v>14</v>
      </c>
      <c r="G74" s="37"/>
      <c r="H74" s="38">
        <v>42863</v>
      </c>
      <c r="I74" s="38"/>
      <c r="J74" s="38">
        <v>42863</v>
      </c>
      <c r="K74" s="38"/>
      <c r="L74" s="18" t="s">
        <v>647</v>
      </c>
      <c r="M74" s="18"/>
      <c r="N74" s="35">
        <v>175</v>
      </c>
      <c r="O74" s="35"/>
    </row>
    <row r="75" spans="1:15" ht="45" customHeight="1">
      <c r="A75" s="13" t="s">
        <v>18</v>
      </c>
      <c r="B75" s="36" t="s">
        <v>1372</v>
      </c>
      <c r="C75" s="36"/>
      <c r="D75" s="37">
        <f t="shared" si="0"/>
        <v>1</v>
      </c>
      <c r="E75" s="37"/>
      <c r="F75" s="37" t="s">
        <v>11</v>
      </c>
      <c r="G75" s="37"/>
      <c r="H75" s="38">
        <v>42863</v>
      </c>
      <c r="I75" s="38"/>
      <c r="J75" s="38">
        <v>42863</v>
      </c>
      <c r="K75" s="38"/>
      <c r="L75" s="18" t="s">
        <v>647</v>
      </c>
      <c r="M75" s="18"/>
      <c r="N75" s="35">
        <v>391</v>
      </c>
      <c r="O75" s="35"/>
    </row>
    <row r="76" spans="1:15" ht="45" customHeight="1">
      <c r="A76" s="13" t="s">
        <v>18</v>
      </c>
      <c r="B76" s="36" t="s">
        <v>1372</v>
      </c>
      <c r="C76" s="36"/>
      <c r="D76" s="37">
        <f t="shared" si="0"/>
        <v>1</v>
      </c>
      <c r="E76" s="37"/>
      <c r="F76" s="37" t="s">
        <v>11</v>
      </c>
      <c r="G76" s="37"/>
      <c r="H76" s="38">
        <v>42863</v>
      </c>
      <c r="I76" s="38"/>
      <c r="J76" s="38">
        <v>42863</v>
      </c>
      <c r="K76" s="38"/>
      <c r="L76" s="18" t="s">
        <v>647</v>
      </c>
      <c r="M76" s="18"/>
      <c r="N76" s="35">
        <v>182</v>
      </c>
      <c r="O76" s="35"/>
    </row>
    <row r="77" spans="1:15" ht="45" customHeight="1">
      <c r="A77" s="13" t="s">
        <v>18</v>
      </c>
      <c r="B77" s="36" t="s">
        <v>1372</v>
      </c>
      <c r="C77" s="36"/>
      <c r="D77" s="37">
        <f t="shared" ref="D77:D140" si="1">C77+1</f>
        <v>1</v>
      </c>
      <c r="E77" s="37"/>
      <c r="F77" s="37" t="s">
        <v>11</v>
      </c>
      <c r="G77" s="37"/>
      <c r="H77" s="38">
        <v>42871</v>
      </c>
      <c r="I77" s="38"/>
      <c r="J77" s="38">
        <v>42871</v>
      </c>
      <c r="K77" s="38"/>
      <c r="L77" s="18" t="s">
        <v>647</v>
      </c>
      <c r="M77" s="18"/>
      <c r="N77" s="35">
        <v>1528</v>
      </c>
      <c r="O77" s="35"/>
    </row>
    <row r="78" spans="1:15" ht="45" customHeight="1">
      <c r="A78" s="13" t="s">
        <v>18</v>
      </c>
      <c r="B78" s="36" t="s">
        <v>13</v>
      </c>
      <c r="C78" s="36"/>
      <c r="D78" s="37">
        <f t="shared" si="1"/>
        <v>1</v>
      </c>
      <c r="E78" s="37"/>
      <c r="F78" s="37" t="s">
        <v>14</v>
      </c>
      <c r="G78" s="37"/>
      <c r="H78" s="38">
        <v>42871</v>
      </c>
      <c r="I78" s="38"/>
      <c r="J78" s="38">
        <v>42871</v>
      </c>
      <c r="K78" s="38"/>
      <c r="L78" s="18" t="s">
        <v>647</v>
      </c>
      <c r="M78" s="18"/>
      <c r="N78" s="35">
        <v>175</v>
      </c>
      <c r="O78" s="35"/>
    </row>
    <row r="79" spans="1:15" ht="45" customHeight="1">
      <c r="A79" s="13" t="s">
        <v>18</v>
      </c>
      <c r="B79" s="36" t="s">
        <v>1372</v>
      </c>
      <c r="C79" s="36"/>
      <c r="D79" s="37">
        <f t="shared" si="1"/>
        <v>1</v>
      </c>
      <c r="E79" s="37"/>
      <c r="F79" s="37" t="s">
        <v>11</v>
      </c>
      <c r="G79" s="37"/>
      <c r="H79" s="38">
        <v>42871</v>
      </c>
      <c r="I79" s="38"/>
      <c r="J79" s="38">
        <v>42871</v>
      </c>
      <c r="K79" s="38"/>
      <c r="L79" s="18" t="s">
        <v>647</v>
      </c>
      <c r="M79" s="18"/>
      <c r="N79" s="35">
        <v>202</v>
      </c>
      <c r="O79" s="35"/>
    </row>
    <row r="80" spans="1:15" ht="45" customHeight="1">
      <c r="A80" s="13" t="s">
        <v>18</v>
      </c>
      <c r="B80" s="36" t="s">
        <v>1372</v>
      </c>
      <c r="C80" s="36"/>
      <c r="D80" s="37">
        <f t="shared" si="1"/>
        <v>1</v>
      </c>
      <c r="E80" s="37"/>
      <c r="F80" s="37" t="s">
        <v>11</v>
      </c>
      <c r="G80" s="37"/>
      <c r="H80" s="38">
        <v>42934</v>
      </c>
      <c r="I80" s="38"/>
      <c r="J80" s="38">
        <v>42934</v>
      </c>
      <c r="K80" s="38"/>
      <c r="L80" s="18" t="s">
        <v>647</v>
      </c>
      <c r="M80" s="18"/>
      <c r="N80" s="35">
        <v>1045</v>
      </c>
      <c r="O80" s="35"/>
    </row>
    <row r="81" spans="1:15" ht="45" customHeight="1">
      <c r="A81" s="13" t="s">
        <v>18</v>
      </c>
      <c r="B81" s="36" t="s">
        <v>13</v>
      </c>
      <c r="C81" s="36"/>
      <c r="D81" s="37">
        <f t="shared" si="1"/>
        <v>1</v>
      </c>
      <c r="E81" s="37"/>
      <c r="F81" s="37" t="s">
        <v>14</v>
      </c>
      <c r="G81" s="37"/>
      <c r="H81" s="38">
        <v>42934</v>
      </c>
      <c r="I81" s="38"/>
      <c r="J81" s="38">
        <v>42934</v>
      </c>
      <c r="K81" s="38"/>
      <c r="L81" s="18" t="s">
        <v>647</v>
      </c>
      <c r="M81" s="18"/>
      <c r="N81" s="35">
        <v>60</v>
      </c>
      <c r="O81" s="35"/>
    </row>
    <row r="82" spans="1:15" ht="45" customHeight="1">
      <c r="A82" s="13" t="s">
        <v>18</v>
      </c>
      <c r="B82" s="36" t="s">
        <v>1372</v>
      </c>
      <c r="C82" s="36"/>
      <c r="D82" s="37">
        <f t="shared" si="1"/>
        <v>1</v>
      </c>
      <c r="E82" s="37"/>
      <c r="F82" s="37" t="s">
        <v>11</v>
      </c>
      <c r="G82" s="37"/>
      <c r="H82" s="38">
        <v>42934</v>
      </c>
      <c r="I82" s="38"/>
      <c r="J82" s="38">
        <v>42934</v>
      </c>
      <c r="K82" s="38"/>
      <c r="L82" s="18" t="s">
        <v>647</v>
      </c>
      <c r="M82" s="18"/>
      <c r="N82" s="35">
        <v>252</v>
      </c>
      <c r="O82" s="35"/>
    </row>
    <row r="83" spans="1:15" ht="45" customHeight="1">
      <c r="A83" s="13" t="s">
        <v>18</v>
      </c>
      <c r="B83" s="36" t="s">
        <v>1373</v>
      </c>
      <c r="C83" s="36"/>
      <c r="D83" s="37">
        <f t="shared" si="1"/>
        <v>1</v>
      </c>
      <c r="E83" s="37"/>
      <c r="F83" s="37" t="s">
        <v>11</v>
      </c>
      <c r="G83" s="37"/>
      <c r="H83" s="38">
        <v>42927</v>
      </c>
      <c r="I83" s="38"/>
      <c r="J83" s="38">
        <v>42927</v>
      </c>
      <c r="K83" s="38"/>
      <c r="L83" s="18" t="s">
        <v>647</v>
      </c>
      <c r="M83" s="18"/>
      <c r="N83" s="35">
        <v>1562</v>
      </c>
      <c r="O83" s="35"/>
    </row>
    <row r="84" spans="1:15" ht="45" customHeight="1">
      <c r="A84" s="13" t="s">
        <v>18</v>
      </c>
      <c r="B84" s="36" t="s">
        <v>1374</v>
      </c>
      <c r="C84" s="36"/>
      <c r="D84" s="37">
        <f t="shared" si="1"/>
        <v>1</v>
      </c>
      <c r="E84" s="37"/>
      <c r="F84" s="37" t="s">
        <v>11</v>
      </c>
      <c r="G84" s="37"/>
      <c r="H84" s="38">
        <v>42927</v>
      </c>
      <c r="I84" s="38"/>
      <c r="J84" s="38">
        <v>42927</v>
      </c>
      <c r="K84" s="38"/>
      <c r="L84" s="18" t="s">
        <v>647</v>
      </c>
      <c r="M84" s="18"/>
      <c r="N84" s="35">
        <v>300</v>
      </c>
      <c r="O84" s="35"/>
    </row>
    <row r="85" spans="1:15" ht="45" customHeight="1">
      <c r="A85" s="13" t="s">
        <v>18</v>
      </c>
      <c r="B85" s="36" t="s">
        <v>13</v>
      </c>
      <c r="C85" s="36"/>
      <c r="D85" s="37">
        <f t="shared" si="1"/>
        <v>1</v>
      </c>
      <c r="E85" s="37"/>
      <c r="F85" s="37" t="s">
        <v>14</v>
      </c>
      <c r="G85" s="37"/>
      <c r="H85" s="38">
        <v>42927</v>
      </c>
      <c r="I85" s="38"/>
      <c r="J85" s="38">
        <v>42927</v>
      </c>
      <c r="K85" s="38"/>
      <c r="L85" s="18" t="s">
        <v>647</v>
      </c>
      <c r="M85" s="18"/>
      <c r="N85" s="35">
        <v>370</v>
      </c>
      <c r="O85" s="35"/>
    </row>
    <row r="86" spans="1:15" ht="45" customHeight="1">
      <c r="A86" s="13" t="s">
        <v>18</v>
      </c>
      <c r="B86" s="36" t="s">
        <v>1373</v>
      </c>
      <c r="C86" s="36"/>
      <c r="D86" s="37">
        <f t="shared" si="1"/>
        <v>1</v>
      </c>
      <c r="E86" s="37"/>
      <c r="F86" s="37" t="s">
        <v>11</v>
      </c>
      <c r="G86" s="37"/>
      <c r="H86" s="38">
        <v>42927</v>
      </c>
      <c r="I86" s="38"/>
      <c r="J86" s="38">
        <v>42927</v>
      </c>
      <c r="K86" s="38"/>
      <c r="L86" s="18" t="s">
        <v>647</v>
      </c>
      <c r="M86" s="18"/>
      <c r="N86" s="35">
        <v>301</v>
      </c>
      <c r="O86" s="35"/>
    </row>
    <row r="87" spans="1:15" ht="45" customHeight="1">
      <c r="A87" s="13" t="s">
        <v>18</v>
      </c>
      <c r="B87" s="36" t="s">
        <v>1374</v>
      </c>
      <c r="C87" s="36"/>
      <c r="D87" s="37">
        <f t="shared" si="1"/>
        <v>1</v>
      </c>
      <c r="E87" s="37"/>
      <c r="F87" s="37" t="s">
        <v>11</v>
      </c>
      <c r="G87" s="37"/>
      <c r="H87" s="38">
        <v>42927</v>
      </c>
      <c r="I87" s="38"/>
      <c r="J87" s="38">
        <v>42927</v>
      </c>
      <c r="K87" s="38"/>
      <c r="L87" s="18" t="s">
        <v>647</v>
      </c>
      <c r="M87" s="18"/>
      <c r="N87" s="35">
        <v>836.17</v>
      </c>
      <c r="O87" s="35"/>
    </row>
    <row r="88" spans="1:15" ht="45" customHeight="1">
      <c r="A88" s="13" t="s">
        <v>18</v>
      </c>
      <c r="B88" s="36" t="s">
        <v>1374</v>
      </c>
      <c r="C88" s="36"/>
      <c r="D88" s="37">
        <f t="shared" si="1"/>
        <v>1</v>
      </c>
      <c r="E88" s="37"/>
      <c r="F88" s="37" t="s">
        <v>11</v>
      </c>
      <c r="G88" s="37"/>
      <c r="H88" s="38">
        <v>42934</v>
      </c>
      <c r="I88" s="38"/>
      <c r="J88" s="38">
        <v>42934</v>
      </c>
      <c r="K88" s="38"/>
      <c r="L88" s="18" t="s">
        <v>647</v>
      </c>
      <c r="M88" s="18"/>
      <c r="N88" s="35">
        <v>4422</v>
      </c>
      <c r="O88" s="35"/>
    </row>
    <row r="89" spans="1:15" ht="45" customHeight="1">
      <c r="A89" s="13" t="s">
        <v>18</v>
      </c>
      <c r="B89" s="36" t="s">
        <v>1375</v>
      </c>
      <c r="C89" s="36"/>
      <c r="D89" s="37">
        <f t="shared" si="1"/>
        <v>1</v>
      </c>
      <c r="E89" s="37"/>
      <c r="F89" s="37" t="s">
        <v>28</v>
      </c>
      <c r="G89" s="37"/>
      <c r="H89" s="38">
        <v>42908</v>
      </c>
      <c r="I89" s="38"/>
      <c r="J89" s="38">
        <v>42908</v>
      </c>
      <c r="K89" s="38"/>
      <c r="L89" s="18" t="s">
        <v>647</v>
      </c>
      <c r="M89" s="18"/>
      <c r="N89" s="35">
        <v>194</v>
      </c>
      <c r="O89" s="35"/>
    </row>
    <row r="90" spans="1:15" ht="45" customHeight="1">
      <c r="A90" s="13" t="s">
        <v>18</v>
      </c>
      <c r="B90" s="36" t="s">
        <v>1376</v>
      </c>
      <c r="C90" s="36"/>
      <c r="D90" s="37">
        <f t="shared" si="1"/>
        <v>1</v>
      </c>
      <c r="E90" s="37"/>
      <c r="F90" s="37" t="s">
        <v>28</v>
      </c>
      <c r="G90" s="37"/>
      <c r="H90" s="38">
        <v>42899</v>
      </c>
      <c r="I90" s="38"/>
      <c r="J90" s="38">
        <v>42899</v>
      </c>
      <c r="K90" s="38"/>
      <c r="L90" s="18" t="s">
        <v>647</v>
      </c>
      <c r="M90" s="18"/>
      <c r="N90" s="35">
        <v>194</v>
      </c>
      <c r="O90" s="35"/>
    </row>
    <row r="91" spans="1:15" ht="45" customHeight="1">
      <c r="A91" s="13" t="s">
        <v>18</v>
      </c>
      <c r="B91" s="36" t="s">
        <v>1377</v>
      </c>
      <c r="C91" s="36"/>
      <c r="D91" s="37">
        <f t="shared" si="1"/>
        <v>1</v>
      </c>
      <c r="E91" s="37"/>
      <c r="F91" s="37" t="s">
        <v>28</v>
      </c>
      <c r="G91" s="37"/>
      <c r="H91" s="38">
        <v>42894</v>
      </c>
      <c r="I91" s="38"/>
      <c r="J91" s="38">
        <v>42894</v>
      </c>
      <c r="K91" s="38"/>
      <c r="L91" s="18" t="s">
        <v>647</v>
      </c>
      <c r="M91" s="18"/>
      <c r="N91" s="35">
        <v>194</v>
      </c>
      <c r="O91" s="35"/>
    </row>
    <row r="92" spans="1:15" ht="45" customHeight="1">
      <c r="A92" s="13" t="s">
        <v>18</v>
      </c>
      <c r="B92" s="36" t="s">
        <v>1378</v>
      </c>
      <c r="C92" s="36"/>
      <c r="D92" s="37">
        <f t="shared" si="1"/>
        <v>1</v>
      </c>
      <c r="E92" s="37"/>
      <c r="F92" s="37" t="s">
        <v>28</v>
      </c>
      <c r="G92" s="37"/>
      <c r="H92" s="38">
        <v>42930</v>
      </c>
      <c r="I92" s="38"/>
      <c r="J92" s="38">
        <v>42930</v>
      </c>
      <c r="K92" s="38"/>
      <c r="L92" s="18" t="s">
        <v>647</v>
      </c>
      <c r="M92" s="18"/>
      <c r="N92" s="35">
        <v>194</v>
      </c>
      <c r="O92" s="35"/>
    </row>
    <row r="93" spans="1:15" ht="45" customHeight="1">
      <c r="A93" s="13" t="s">
        <v>18</v>
      </c>
      <c r="B93" s="36" t="s">
        <v>1379</v>
      </c>
      <c r="C93" s="36"/>
      <c r="D93" s="37">
        <f t="shared" si="1"/>
        <v>1</v>
      </c>
      <c r="E93" s="37"/>
      <c r="F93" s="37" t="s">
        <v>1380</v>
      </c>
      <c r="G93" s="37"/>
      <c r="H93" s="38">
        <v>42916</v>
      </c>
      <c r="I93" s="38"/>
      <c r="J93" s="38">
        <v>42916</v>
      </c>
      <c r="K93" s="38"/>
      <c r="L93" s="18" t="s">
        <v>647</v>
      </c>
      <c r="M93" s="18"/>
      <c r="N93" s="35">
        <v>358</v>
      </c>
      <c r="O93" s="35"/>
    </row>
    <row r="94" spans="1:15" ht="45" customHeight="1">
      <c r="A94" s="13" t="s">
        <v>18</v>
      </c>
      <c r="B94" s="36" t="s">
        <v>13</v>
      </c>
      <c r="C94" s="36"/>
      <c r="D94" s="37">
        <f t="shared" si="1"/>
        <v>1</v>
      </c>
      <c r="E94" s="37"/>
      <c r="F94" s="37" t="s">
        <v>14</v>
      </c>
      <c r="G94" s="37"/>
      <c r="H94" s="38">
        <v>42899</v>
      </c>
      <c r="I94" s="38"/>
      <c r="J94" s="38">
        <v>42899</v>
      </c>
      <c r="K94" s="38"/>
      <c r="L94" s="18" t="s">
        <v>647</v>
      </c>
      <c r="M94" s="18"/>
      <c r="N94" s="35">
        <v>30</v>
      </c>
      <c r="O94" s="35"/>
    </row>
    <row r="95" spans="1:15" ht="45" customHeight="1">
      <c r="A95" s="13" t="s">
        <v>18</v>
      </c>
      <c r="B95" s="36" t="s">
        <v>1377</v>
      </c>
      <c r="C95" s="36"/>
      <c r="D95" s="37">
        <f t="shared" si="1"/>
        <v>1</v>
      </c>
      <c r="E95" s="37"/>
      <c r="F95" s="37" t="s">
        <v>28</v>
      </c>
      <c r="G95" s="37"/>
      <c r="H95" s="38">
        <v>42894</v>
      </c>
      <c r="I95" s="38"/>
      <c r="J95" s="38">
        <v>42894</v>
      </c>
      <c r="K95" s="38"/>
      <c r="L95" s="18" t="s">
        <v>647</v>
      </c>
      <c r="M95" s="18"/>
      <c r="N95" s="35">
        <v>157</v>
      </c>
      <c r="O95" s="35"/>
    </row>
    <row r="96" spans="1:15" ht="45" customHeight="1">
      <c r="A96" s="13" t="s">
        <v>18</v>
      </c>
      <c r="B96" s="36" t="s">
        <v>1375</v>
      </c>
      <c r="C96" s="36"/>
      <c r="D96" s="37">
        <f t="shared" si="1"/>
        <v>1</v>
      </c>
      <c r="E96" s="37"/>
      <c r="F96" s="37" t="s">
        <v>28</v>
      </c>
      <c r="G96" s="37"/>
      <c r="H96" s="38">
        <v>42908</v>
      </c>
      <c r="I96" s="38"/>
      <c r="J96" s="38">
        <v>42908</v>
      </c>
      <c r="K96" s="38"/>
      <c r="L96" s="18" t="s">
        <v>647</v>
      </c>
      <c r="M96" s="18"/>
      <c r="N96" s="35">
        <v>130</v>
      </c>
      <c r="O96" s="35"/>
    </row>
    <row r="97" spans="1:15" ht="45" customHeight="1">
      <c r="A97" s="13" t="s">
        <v>18</v>
      </c>
      <c r="B97" s="36" t="s">
        <v>1381</v>
      </c>
      <c r="C97" s="36"/>
      <c r="D97" s="37">
        <f t="shared" si="1"/>
        <v>1</v>
      </c>
      <c r="E97" s="37"/>
      <c r="F97" s="37" t="s">
        <v>11</v>
      </c>
      <c r="G97" s="37"/>
      <c r="H97" s="38">
        <v>42970</v>
      </c>
      <c r="I97" s="38"/>
      <c r="J97" s="38">
        <v>42970</v>
      </c>
      <c r="K97" s="38"/>
      <c r="L97" s="18" t="s">
        <v>647</v>
      </c>
      <c r="M97" s="18"/>
      <c r="N97" s="35">
        <v>1464</v>
      </c>
      <c r="O97" s="35"/>
    </row>
    <row r="98" spans="1:15" ht="45" customHeight="1">
      <c r="A98" s="13" t="s">
        <v>18</v>
      </c>
      <c r="B98" s="36" t="s">
        <v>13</v>
      </c>
      <c r="C98" s="36"/>
      <c r="D98" s="37">
        <f t="shared" si="1"/>
        <v>1</v>
      </c>
      <c r="E98" s="37"/>
      <c r="F98" s="37" t="s">
        <v>14</v>
      </c>
      <c r="G98" s="37"/>
      <c r="H98" s="38">
        <v>42970</v>
      </c>
      <c r="I98" s="38"/>
      <c r="J98" s="38">
        <v>42970</v>
      </c>
      <c r="K98" s="38"/>
      <c r="L98" s="18" t="s">
        <v>647</v>
      </c>
      <c r="M98" s="18"/>
      <c r="N98" s="35">
        <v>175</v>
      </c>
      <c r="O98" s="35"/>
    </row>
    <row r="99" spans="1:15" ht="45" customHeight="1">
      <c r="A99" s="13" t="s">
        <v>18</v>
      </c>
      <c r="B99" s="36" t="s">
        <v>1381</v>
      </c>
      <c r="C99" s="36"/>
      <c r="D99" s="37">
        <f t="shared" si="1"/>
        <v>1</v>
      </c>
      <c r="E99" s="37"/>
      <c r="F99" s="37" t="s">
        <v>11</v>
      </c>
      <c r="G99" s="37"/>
      <c r="H99" s="38">
        <v>42963</v>
      </c>
      <c r="I99" s="38"/>
      <c r="J99" s="38">
        <v>42978</v>
      </c>
      <c r="K99" s="38"/>
      <c r="L99" s="18" t="s">
        <v>647</v>
      </c>
      <c r="M99" s="18"/>
      <c r="N99" s="35">
        <v>202.5</v>
      </c>
      <c r="O99" s="35"/>
    </row>
    <row r="100" spans="1:15" ht="45" customHeight="1">
      <c r="A100" s="13" t="s">
        <v>18</v>
      </c>
      <c r="B100" s="36" t="s">
        <v>1382</v>
      </c>
      <c r="C100" s="36"/>
      <c r="D100" s="37">
        <f t="shared" si="1"/>
        <v>1</v>
      </c>
      <c r="E100" s="37"/>
      <c r="F100" s="37" t="s">
        <v>1347</v>
      </c>
      <c r="G100" s="37"/>
      <c r="H100" s="38">
        <v>42934</v>
      </c>
      <c r="I100" s="38"/>
      <c r="J100" s="38">
        <v>42934</v>
      </c>
      <c r="K100" s="38"/>
      <c r="L100" s="18" t="s">
        <v>647</v>
      </c>
      <c r="M100" s="18"/>
      <c r="N100" s="35">
        <v>2936</v>
      </c>
      <c r="O100" s="35"/>
    </row>
    <row r="101" spans="1:15" ht="45" customHeight="1">
      <c r="A101" s="13" t="s">
        <v>18</v>
      </c>
      <c r="B101" s="36" t="s">
        <v>1383</v>
      </c>
      <c r="C101" s="36"/>
      <c r="D101" s="37">
        <f t="shared" si="1"/>
        <v>1</v>
      </c>
      <c r="E101" s="37"/>
      <c r="F101" s="37" t="s">
        <v>11</v>
      </c>
      <c r="G101" s="37"/>
      <c r="H101" s="38">
        <v>42863</v>
      </c>
      <c r="I101" s="38"/>
      <c r="J101" s="38">
        <v>42863</v>
      </c>
      <c r="K101" s="38"/>
      <c r="L101" s="18" t="s">
        <v>647</v>
      </c>
      <c r="M101" s="18"/>
      <c r="N101" s="35">
        <v>9957</v>
      </c>
      <c r="O101" s="35"/>
    </row>
    <row r="102" spans="1:15" ht="45" customHeight="1">
      <c r="A102" s="13" t="s">
        <v>18</v>
      </c>
      <c r="B102" s="36" t="s">
        <v>1384</v>
      </c>
      <c r="C102" s="36"/>
      <c r="D102" s="37">
        <f t="shared" si="1"/>
        <v>1</v>
      </c>
      <c r="E102" s="37"/>
      <c r="F102" s="37" t="s">
        <v>11</v>
      </c>
      <c r="G102" s="37"/>
      <c r="H102" s="38">
        <v>42879</v>
      </c>
      <c r="I102" s="38"/>
      <c r="J102" s="38">
        <v>42879</v>
      </c>
      <c r="K102" s="38"/>
      <c r="L102" s="18" t="s">
        <v>647</v>
      </c>
      <c r="M102" s="18"/>
      <c r="N102" s="35">
        <v>0</v>
      </c>
      <c r="O102" s="35"/>
    </row>
    <row r="103" spans="1:15" ht="45" customHeight="1">
      <c r="A103" s="13" t="s">
        <v>18</v>
      </c>
      <c r="B103" s="36" t="s">
        <v>1383</v>
      </c>
      <c r="C103" s="36"/>
      <c r="D103" s="37">
        <f t="shared" si="1"/>
        <v>1</v>
      </c>
      <c r="E103" s="37"/>
      <c r="F103" s="37" t="s">
        <v>11</v>
      </c>
      <c r="G103" s="37"/>
      <c r="H103" s="38">
        <v>42863</v>
      </c>
      <c r="I103" s="38"/>
      <c r="J103" s="38">
        <v>42863</v>
      </c>
      <c r="K103" s="38"/>
      <c r="L103" s="18" t="s">
        <v>647</v>
      </c>
      <c r="M103" s="18"/>
      <c r="N103" s="35">
        <v>1890</v>
      </c>
      <c r="O103" s="35"/>
    </row>
    <row r="104" spans="1:15" ht="45" customHeight="1">
      <c r="A104" s="13" t="s">
        <v>18</v>
      </c>
      <c r="B104" s="36" t="s">
        <v>1384</v>
      </c>
      <c r="C104" s="36"/>
      <c r="D104" s="37">
        <f t="shared" si="1"/>
        <v>1</v>
      </c>
      <c r="E104" s="37"/>
      <c r="F104" s="37" t="s">
        <v>11</v>
      </c>
      <c r="G104" s="37"/>
      <c r="H104" s="38">
        <v>42879</v>
      </c>
      <c r="I104" s="38"/>
      <c r="J104" s="38">
        <v>42879</v>
      </c>
      <c r="K104" s="38"/>
      <c r="L104" s="18" t="s">
        <v>647</v>
      </c>
      <c r="M104" s="18"/>
      <c r="N104" s="35">
        <v>0</v>
      </c>
      <c r="O104" s="35"/>
    </row>
    <row r="105" spans="1:15" ht="45" customHeight="1">
      <c r="A105" s="13" t="s">
        <v>18</v>
      </c>
      <c r="B105" s="36" t="s">
        <v>1385</v>
      </c>
      <c r="C105" s="36"/>
      <c r="D105" s="37">
        <f t="shared" si="1"/>
        <v>1</v>
      </c>
      <c r="E105" s="37"/>
      <c r="F105" s="37" t="s">
        <v>1347</v>
      </c>
      <c r="G105" s="37"/>
      <c r="H105" s="38">
        <v>42983</v>
      </c>
      <c r="I105" s="38"/>
      <c r="J105" s="38">
        <v>42983</v>
      </c>
      <c r="K105" s="38"/>
      <c r="L105" s="18" t="s">
        <v>647</v>
      </c>
      <c r="M105" s="18"/>
      <c r="N105" s="35">
        <v>1372</v>
      </c>
      <c r="O105" s="35"/>
    </row>
    <row r="106" spans="1:15" ht="45" customHeight="1">
      <c r="A106" s="13" t="s">
        <v>18</v>
      </c>
      <c r="B106" s="36" t="s">
        <v>13</v>
      </c>
      <c r="C106" s="36"/>
      <c r="D106" s="37">
        <f t="shared" si="1"/>
        <v>1</v>
      </c>
      <c r="E106" s="37"/>
      <c r="F106" s="37" t="s">
        <v>14</v>
      </c>
      <c r="G106" s="37"/>
      <c r="H106" s="38">
        <v>42983</v>
      </c>
      <c r="I106" s="38"/>
      <c r="J106" s="38">
        <v>42983</v>
      </c>
      <c r="K106" s="38"/>
      <c r="L106" s="18" t="s">
        <v>647</v>
      </c>
      <c r="M106" s="18"/>
      <c r="N106" s="35">
        <v>110</v>
      </c>
      <c r="O106" s="35"/>
    </row>
    <row r="107" spans="1:15" ht="45" customHeight="1">
      <c r="A107" s="13" t="s">
        <v>18</v>
      </c>
      <c r="B107" s="36" t="s">
        <v>1385</v>
      </c>
      <c r="C107" s="36"/>
      <c r="D107" s="37">
        <f t="shared" si="1"/>
        <v>1</v>
      </c>
      <c r="E107" s="37"/>
      <c r="F107" s="37" t="s">
        <v>1347</v>
      </c>
      <c r="G107" s="37"/>
      <c r="H107" s="38">
        <v>42983</v>
      </c>
      <c r="I107" s="38"/>
      <c r="J107" s="38">
        <v>42983</v>
      </c>
      <c r="K107" s="38"/>
      <c r="L107" s="18" t="s">
        <v>647</v>
      </c>
      <c r="M107" s="18"/>
      <c r="N107" s="35">
        <v>159</v>
      </c>
      <c r="O107" s="35"/>
    </row>
    <row r="108" spans="1:15" ht="45" customHeight="1">
      <c r="A108" s="13" t="s">
        <v>18</v>
      </c>
      <c r="B108" s="36" t="s">
        <v>1386</v>
      </c>
      <c r="C108" s="36"/>
      <c r="D108" s="37">
        <f t="shared" si="1"/>
        <v>1</v>
      </c>
      <c r="E108" s="37"/>
      <c r="F108" s="37" t="s">
        <v>11</v>
      </c>
      <c r="G108" s="37"/>
      <c r="H108" s="38">
        <v>43010</v>
      </c>
      <c r="I108" s="38"/>
      <c r="J108" s="38">
        <v>43010</v>
      </c>
      <c r="K108" s="38"/>
      <c r="L108" s="18" t="s">
        <v>647</v>
      </c>
      <c r="M108" s="18"/>
      <c r="N108" s="35">
        <v>1407</v>
      </c>
      <c r="O108" s="35"/>
    </row>
    <row r="109" spans="1:15" ht="45" customHeight="1">
      <c r="A109" s="13" t="s">
        <v>18</v>
      </c>
      <c r="B109" s="36" t="s">
        <v>13</v>
      </c>
      <c r="C109" s="36"/>
      <c r="D109" s="37">
        <f t="shared" si="1"/>
        <v>1</v>
      </c>
      <c r="E109" s="37"/>
      <c r="F109" s="37" t="s">
        <v>14</v>
      </c>
      <c r="G109" s="37"/>
      <c r="H109" s="38">
        <v>43010</v>
      </c>
      <c r="I109" s="38"/>
      <c r="J109" s="38">
        <v>43010</v>
      </c>
      <c r="K109" s="38"/>
      <c r="L109" s="18" t="s">
        <v>647</v>
      </c>
      <c r="M109" s="18"/>
      <c r="N109" s="35">
        <v>110</v>
      </c>
      <c r="O109" s="35"/>
    </row>
    <row r="110" spans="1:15" ht="45" customHeight="1">
      <c r="A110" s="13" t="s">
        <v>18</v>
      </c>
      <c r="B110" s="36" t="s">
        <v>1386</v>
      </c>
      <c r="C110" s="36"/>
      <c r="D110" s="37">
        <f t="shared" si="1"/>
        <v>1</v>
      </c>
      <c r="E110" s="37"/>
      <c r="F110" s="37" t="s">
        <v>11</v>
      </c>
      <c r="G110" s="37"/>
      <c r="H110" s="38">
        <v>43010</v>
      </c>
      <c r="I110" s="38"/>
      <c r="J110" s="38">
        <v>43010</v>
      </c>
      <c r="K110" s="38"/>
      <c r="L110" s="18" t="s">
        <v>647</v>
      </c>
      <c r="M110" s="18"/>
      <c r="N110" s="35">
        <v>225.5</v>
      </c>
      <c r="O110" s="35"/>
    </row>
    <row r="111" spans="1:15" ht="45" customHeight="1">
      <c r="A111" s="13" t="s">
        <v>18</v>
      </c>
      <c r="B111" s="36" t="s">
        <v>1387</v>
      </c>
      <c r="C111" s="36"/>
      <c r="D111" s="37">
        <f t="shared" si="1"/>
        <v>1</v>
      </c>
      <c r="E111" s="37"/>
      <c r="F111" s="37" t="s">
        <v>28</v>
      </c>
      <c r="G111" s="37"/>
      <c r="H111" s="38">
        <v>42976</v>
      </c>
      <c r="I111" s="38"/>
      <c r="J111" s="38">
        <v>42976</v>
      </c>
      <c r="K111" s="38"/>
      <c r="L111" s="18" t="s">
        <v>647</v>
      </c>
      <c r="M111" s="18"/>
      <c r="N111" s="35">
        <v>194</v>
      </c>
      <c r="O111" s="35"/>
    </row>
    <row r="112" spans="1:15" ht="45" customHeight="1">
      <c r="A112" s="13" t="s">
        <v>18</v>
      </c>
      <c r="B112" s="36" t="s">
        <v>1388</v>
      </c>
      <c r="C112" s="36"/>
      <c r="D112" s="37">
        <f t="shared" si="1"/>
        <v>1</v>
      </c>
      <c r="E112" s="37"/>
      <c r="F112" s="37" t="s">
        <v>28</v>
      </c>
      <c r="G112" s="37"/>
      <c r="H112" s="38">
        <v>42964</v>
      </c>
      <c r="I112" s="38"/>
      <c r="J112" s="38">
        <v>42964</v>
      </c>
      <c r="K112" s="38"/>
      <c r="L112" s="18" t="s">
        <v>647</v>
      </c>
      <c r="M112" s="18"/>
      <c r="N112" s="35">
        <v>194</v>
      </c>
      <c r="O112" s="35"/>
    </row>
    <row r="113" spans="1:15" ht="45" customHeight="1">
      <c r="A113" s="13" t="s">
        <v>18</v>
      </c>
      <c r="B113" s="36" t="s">
        <v>1389</v>
      </c>
      <c r="C113" s="36"/>
      <c r="D113" s="37">
        <f t="shared" si="1"/>
        <v>1</v>
      </c>
      <c r="E113" s="37"/>
      <c r="F113" s="37" t="s">
        <v>28</v>
      </c>
      <c r="G113" s="37"/>
      <c r="H113" s="38">
        <v>42992</v>
      </c>
      <c r="I113" s="38"/>
      <c r="J113" s="38">
        <v>42992</v>
      </c>
      <c r="K113" s="38"/>
      <c r="L113" s="18" t="s">
        <v>647</v>
      </c>
      <c r="M113" s="18"/>
      <c r="N113" s="35">
        <v>658</v>
      </c>
      <c r="O113" s="35"/>
    </row>
    <row r="114" spans="1:15" ht="45" customHeight="1">
      <c r="A114" s="13" t="s">
        <v>18</v>
      </c>
      <c r="B114" s="36" t="s">
        <v>1390</v>
      </c>
      <c r="C114" s="36"/>
      <c r="D114" s="37">
        <f t="shared" si="1"/>
        <v>1</v>
      </c>
      <c r="E114" s="37"/>
      <c r="F114" s="37" t="s">
        <v>28</v>
      </c>
      <c r="G114" s="37"/>
      <c r="H114" s="38">
        <v>42972</v>
      </c>
      <c r="I114" s="38"/>
      <c r="J114" s="38">
        <v>42972</v>
      </c>
      <c r="K114" s="38"/>
      <c r="L114" s="18" t="s">
        <v>647</v>
      </c>
      <c r="M114" s="18"/>
      <c r="N114" s="35">
        <v>194</v>
      </c>
      <c r="O114" s="35"/>
    </row>
    <row r="115" spans="1:15" ht="45" customHeight="1">
      <c r="A115" s="13" t="s">
        <v>18</v>
      </c>
      <c r="B115" s="36" t="s">
        <v>1391</v>
      </c>
      <c r="C115" s="36"/>
      <c r="D115" s="37">
        <f t="shared" si="1"/>
        <v>1</v>
      </c>
      <c r="E115" s="37"/>
      <c r="F115" s="37" t="s">
        <v>28</v>
      </c>
      <c r="G115" s="37"/>
      <c r="H115" s="38">
        <v>42919</v>
      </c>
      <c r="I115" s="38"/>
      <c r="J115" s="38">
        <v>42919</v>
      </c>
      <c r="K115" s="38"/>
      <c r="L115" s="18" t="s">
        <v>647</v>
      </c>
      <c r="M115" s="18"/>
      <c r="N115" s="35">
        <v>194</v>
      </c>
      <c r="O115" s="35"/>
    </row>
    <row r="116" spans="1:15" ht="45" customHeight="1">
      <c r="A116" s="13" t="s">
        <v>18</v>
      </c>
      <c r="B116" s="36" t="s">
        <v>1392</v>
      </c>
      <c r="C116" s="36"/>
      <c r="D116" s="37">
        <f t="shared" si="1"/>
        <v>1</v>
      </c>
      <c r="E116" s="37"/>
      <c r="F116" s="37" t="s">
        <v>28</v>
      </c>
      <c r="G116" s="37"/>
      <c r="H116" s="38">
        <v>42934</v>
      </c>
      <c r="I116" s="38"/>
      <c r="J116" s="38">
        <v>42934</v>
      </c>
      <c r="K116" s="38"/>
      <c r="L116" s="18" t="s">
        <v>647</v>
      </c>
      <c r="M116" s="18"/>
      <c r="N116" s="35">
        <v>194</v>
      </c>
      <c r="O116" s="35"/>
    </row>
    <row r="117" spans="1:15" ht="45" customHeight="1">
      <c r="A117" s="13" t="s">
        <v>18</v>
      </c>
      <c r="B117" s="36" t="s">
        <v>1393</v>
      </c>
      <c r="C117" s="36"/>
      <c r="D117" s="37">
        <f t="shared" si="1"/>
        <v>1</v>
      </c>
      <c r="E117" s="37"/>
      <c r="F117" s="37" t="s">
        <v>28</v>
      </c>
      <c r="G117" s="37"/>
      <c r="H117" s="38">
        <v>42969</v>
      </c>
      <c r="I117" s="38"/>
      <c r="J117" s="38">
        <v>42969</v>
      </c>
      <c r="K117" s="38"/>
      <c r="L117" s="18" t="s">
        <v>647</v>
      </c>
      <c r="M117" s="18"/>
      <c r="N117" s="35">
        <v>194</v>
      </c>
      <c r="O117" s="35"/>
    </row>
    <row r="118" spans="1:15" ht="45" customHeight="1">
      <c r="A118" s="13" t="s">
        <v>18</v>
      </c>
      <c r="B118" s="36" t="s">
        <v>1387</v>
      </c>
      <c r="C118" s="36"/>
      <c r="D118" s="37">
        <f t="shared" si="1"/>
        <v>1</v>
      </c>
      <c r="E118" s="37"/>
      <c r="F118" s="37" t="s">
        <v>28</v>
      </c>
      <c r="G118" s="37"/>
      <c r="H118" s="38">
        <v>42976</v>
      </c>
      <c r="I118" s="38"/>
      <c r="J118" s="38">
        <v>42976</v>
      </c>
      <c r="K118" s="38"/>
      <c r="L118" s="18" t="s">
        <v>647</v>
      </c>
      <c r="M118" s="18"/>
      <c r="N118" s="35">
        <v>136</v>
      </c>
      <c r="O118" s="35"/>
    </row>
    <row r="119" spans="1:15" ht="45" customHeight="1">
      <c r="A119" s="13" t="s">
        <v>18</v>
      </c>
      <c r="B119" s="36" t="s">
        <v>1392</v>
      </c>
      <c r="C119" s="36"/>
      <c r="D119" s="37">
        <f t="shared" si="1"/>
        <v>1</v>
      </c>
      <c r="E119" s="37"/>
      <c r="F119" s="37" t="s">
        <v>28</v>
      </c>
      <c r="G119" s="37"/>
      <c r="H119" s="38">
        <v>42934</v>
      </c>
      <c r="I119" s="38"/>
      <c r="J119" s="38">
        <v>42934</v>
      </c>
      <c r="K119" s="38"/>
      <c r="L119" s="18" t="s">
        <v>647</v>
      </c>
      <c r="M119" s="18"/>
      <c r="N119" s="35">
        <v>135</v>
      </c>
      <c r="O119" s="35"/>
    </row>
    <row r="120" spans="1:15" ht="45" customHeight="1">
      <c r="A120" s="13" t="s">
        <v>18</v>
      </c>
      <c r="B120" s="36" t="s">
        <v>1393</v>
      </c>
      <c r="C120" s="36"/>
      <c r="D120" s="37">
        <f t="shared" si="1"/>
        <v>1</v>
      </c>
      <c r="E120" s="37"/>
      <c r="F120" s="37" t="s">
        <v>28</v>
      </c>
      <c r="G120" s="37"/>
      <c r="H120" s="38">
        <v>42969</v>
      </c>
      <c r="I120" s="38"/>
      <c r="J120" s="38">
        <v>42969</v>
      </c>
      <c r="K120" s="38"/>
      <c r="L120" s="18" t="s">
        <v>647</v>
      </c>
      <c r="M120" s="18"/>
      <c r="N120" s="35">
        <v>133.01</v>
      </c>
      <c r="O120" s="35"/>
    </row>
    <row r="121" spans="1:15" ht="45" customHeight="1">
      <c r="A121" s="13" t="s">
        <v>18</v>
      </c>
      <c r="B121" s="36" t="s">
        <v>1394</v>
      </c>
      <c r="C121" s="36"/>
      <c r="D121" s="37">
        <f t="shared" si="1"/>
        <v>1</v>
      </c>
      <c r="E121" s="37"/>
      <c r="F121" s="37" t="s">
        <v>28</v>
      </c>
      <c r="G121" s="37"/>
      <c r="H121" s="38">
        <v>43066</v>
      </c>
      <c r="I121" s="38"/>
      <c r="J121" s="38">
        <v>43066</v>
      </c>
      <c r="K121" s="38"/>
      <c r="L121" s="18" t="s">
        <v>647</v>
      </c>
      <c r="M121" s="18"/>
      <c r="N121" s="35">
        <v>194</v>
      </c>
      <c r="O121" s="35"/>
    </row>
    <row r="122" spans="1:15" ht="45" customHeight="1">
      <c r="A122" s="13" t="s">
        <v>18</v>
      </c>
      <c r="B122" s="36" t="s">
        <v>1395</v>
      </c>
      <c r="C122" s="36"/>
      <c r="D122" s="37">
        <f t="shared" si="1"/>
        <v>1</v>
      </c>
      <c r="E122" s="37"/>
      <c r="F122" s="37" t="s">
        <v>28</v>
      </c>
      <c r="G122" s="37"/>
      <c r="H122" s="38">
        <v>43039</v>
      </c>
      <c r="I122" s="38"/>
      <c r="J122" s="38">
        <v>43039</v>
      </c>
      <c r="K122" s="38"/>
      <c r="L122" s="18" t="s">
        <v>647</v>
      </c>
      <c r="M122" s="18"/>
      <c r="N122" s="35">
        <v>194</v>
      </c>
      <c r="O122" s="35"/>
    </row>
    <row r="123" spans="1:15" ht="45" customHeight="1">
      <c r="A123" s="13" t="s">
        <v>18</v>
      </c>
      <c r="B123" s="36" t="s">
        <v>1396</v>
      </c>
      <c r="C123" s="36"/>
      <c r="D123" s="37">
        <f t="shared" si="1"/>
        <v>1</v>
      </c>
      <c r="E123" s="37"/>
      <c r="F123" s="37" t="s">
        <v>28</v>
      </c>
      <c r="G123" s="37"/>
      <c r="H123" s="38">
        <v>43031</v>
      </c>
      <c r="I123" s="38"/>
      <c r="J123" s="38">
        <v>43031</v>
      </c>
      <c r="K123" s="38"/>
      <c r="L123" s="18" t="s">
        <v>647</v>
      </c>
      <c r="M123" s="18"/>
      <c r="N123" s="35">
        <v>194</v>
      </c>
      <c r="O123" s="35"/>
    </row>
    <row r="124" spans="1:15" ht="45" customHeight="1">
      <c r="A124" s="13" t="s">
        <v>18</v>
      </c>
      <c r="B124" s="36" t="s">
        <v>1397</v>
      </c>
      <c r="C124" s="36"/>
      <c r="D124" s="37">
        <f t="shared" si="1"/>
        <v>1</v>
      </c>
      <c r="E124" s="37"/>
      <c r="F124" s="37" t="s">
        <v>28</v>
      </c>
      <c r="G124" s="37"/>
      <c r="H124" s="38">
        <v>43039</v>
      </c>
      <c r="I124" s="38"/>
      <c r="J124" s="38">
        <v>43039</v>
      </c>
      <c r="K124" s="38"/>
      <c r="L124" s="18" t="s">
        <v>647</v>
      </c>
      <c r="M124" s="18"/>
      <c r="N124" s="35">
        <v>194</v>
      </c>
      <c r="O124" s="35"/>
    </row>
    <row r="125" spans="1:15" ht="45" customHeight="1">
      <c r="A125" s="13" t="s">
        <v>18</v>
      </c>
      <c r="B125" s="36" t="s">
        <v>1398</v>
      </c>
      <c r="C125" s="36"/>
      <c r="D125" s="37">
        <f t="shared" si="1"/>
        <v>1</v>
      </c>
      <c r="E125" s="37"/>
      <c r="F125" s="37" t="s">
        <v>28</v>
      </c>
      <c r="G125" s="37"/>
      <c r="H125" s="38">
        <v>42999</v>
      </c>
      <c r="I125" s="38"/>
      <c r="J125" s="38">
        <v>42999</v>
      </c>
      <c r="K125" s="38"/>
      <c r="L125" s="18" t="s">
        <v>647</v>
      </c>
      <c r="M125" s="18"/>
      <c r="N125" s="35">
        <v>194</v>
      </c>
      <c r="O125" s="35"/>
    </row>
    <row r="126" spans="1:15" ht="45" customHeight="1">
      <c r="A126" s="13" t="s">
        <v>18</v>
      </c>
      <c r="B126" s="36" t="s">
        <v>1399</v>
      </c>
      <c r="C126" s="36"/>
      <c r="D126" s="37">
        <f t="shared" si="1"/>
        <v>1</v>
      </c>
      <c r="E126" s="37"/>
      <c r="F126" s="37" t="s">
        <v>28</v>
      </c>
      <c r="G126" s="37"/>
      <c r="H126" s="38">
        <v>43033</v>
      </c>
      <c r="I126" s="38"/>
      <c r="J126" s="38">
        <v>43033</v>
      </c>
      <c r="K126" s="38"/>
      <c r="L126" s="18" t="s">
        <v>647</v>
      </c>
      <c r="M126" s="18"/>
      <c r="N126" s="35">
        <v>194</v>
      </c>
      <c r="O126" s="35"/>
    </row>
    <row r="127" spans="1:15" ht="45" customHeight="1">
      <c r="A127" s="13" t="s">
        <v>18</v>
      </c>
      <c r="B127" s="36" t="s">
        <v>1397</v>
      </c>
      <c r="C127" s="36"/>
      <c r="D127" s="37">
        <f t="shared" si="1"/>
        <v>1</v>
      </c>
      <c r="E127" s="37"/>
      <c r="F127" s="37" t="s">
        <v>28</v>
      </c>
      <c r="G127" s="37"/>
      <c r="H127" s="38">
        <v>43039</v>
      </c>
      <c r="I127" s="38"/>
      <c r="J127" s="38">
        <v>43039</v>
      </c>
      <c r="K127" s="38"/>
      <c r="L127" s="18" t="s">
        <v>647</v>
      </c>
      <c r="M127" s="18"/>
      <c r="N127" s="35">
        <v>118</v>
      </c>
      <c r="O127" s="35"/>
    </row>
    <row r="128" spans="1:15" ht="45" customHeight="1">
      <c r="A128" s="13" t="s">
        <v>18</v>
      </c>
      <c r="B128" s="36" t="s">
        <v>1398</v>
      </c>
      <c r="C128" s="36"/>
      <c r="D128" s="37">
        <f t="shared" si="1"/>
        <v>1</v>
      </c>
      <c r="E128" s="37"/>
      <c r="F128" s="37" t="s">
        <v>28</v>
      </c>
      <c r="G128" s="37"/>
      <c r="H128" s="38">
        <v>42999</v>
      </c>
      <c r="I128" s="38"/>
      <c r="J128" s="38">
        <v>42999</v>
      </c>
      <c r="K128" s="38"/>
      <c r="L128" s="18" t="s">
        <v>647</v>
      </c>
      <c r="M128" s="18"/>
      <c r="N128" s="35">
        <v>111</v>
      </c>
      <c r="O128" s="35"/>
    </row>
    <row r="129" spans="1:15" ht="45" customHeight="1">
      <c r="A129" s="13" t="s">
        <v>18</v>
      </c>
      <c r="B129" s="36" t="s">
        <v>1400</v>
      </c>
      <c r="C129" s="36"/>
      <c r="D129" s="37">
        <f t="shared" si="1"/>
        <v>1</v>
      </c>
      <c r="E129" s="37"/>
      <c r="F129" s="37" t="s">
        <v>11</v>
      </c>
      <c r="G129" s="37"/>
      <c r="H129" s="38">
        <v>43040</v>
      </c>
      <c r="I129" s="38"/>
      <c r="J129" s="38">
        <v>43040</v>
      </c>
      <c r="K129" s="38"/>
      <c r="L129" s="18" t="s">
        <v>647</v>
      </c>
      <c r="M129" s="18"/>
      <c r="N129" s="35">
        <v>1487</v>
      </c>
      <c r="O129" s="35"/>
    </row>
    <row r="130" spans="1:15" ht="45" customHeight="1">
      <c r="A130" s="13" t="s">
        <v>18</v>
      </c>
      <c r="B130" s="36" t="s">
        <v>13</v>
      </c>
      <c r="C130" s="36"/>
      <c r="D130" s="37">
        <f t="shared" si="1"/>
        <v>1</v>
      </c>
      <c r="E130" s="37"/>
      <c r="F130" s="37" t="s">
        <v>14</v>
      </c>
      <c r="G130" s="37"/>
      <c r="H130" s="38">
        <v>43040</v>
      </c>
      <c r="I130" s="38"/>
      <c r="J130" s="38">
        <v>43040</v>
      </c>
      <c r="K130" s="38"/>
      <c r="L130" s="18" t="s">
        <v>647</v>
      </c>
      <c r="M130" s="18"/>
      <c r="N130" s="35">
        <v>165</v>
      </c>
      <c r="O130" s="35"/>
    </row>
    <row r="131" spans="1:15" ht="45" customHeight="1">
      <c r="A131" s="13" t="s">
        <v>18</v>
      </c>
      <c r="B131" s="36" t="s">
        <v>1400</v>
      </c>
      <c r="C131" s="36"/>
      <c r="D131" s="37">
        <f t="shared" si="1"/>
        <v>1</v>
      </c>
      <c r="E131" s="37"/>
      <c r="F131" s="37" t="s">
        <v>11</v>
      </c>
      <c r="G131" s="37"/>
      <c r="H131" s="38">
        <v>43040</v>
      </c>
      <c r="I131" s="38"/>
      <c r="J131" s="38">
        <v>43040</v>
      </c>
      <c r="K131" s="38"/>
      <c r="L131" s="18" t="s">
        <v>647</v>
      </c>
      <c r="M131" s="18"/>
      <c r="N131" s="35">
        <v>99</v>
      </c>
      <c r="O131" s="35"/>
    </row>
    <row r="132" spans="1:15" ht="45" customHeight="1">
      <c r="A132" s="13" t="s">
        <v>18</v>
      </c>
      <c r="B132" s="36" t="s">
        <v>1401</v>
      </c>
      <c r="C132" s="36"/>
      <c r="D132" s="37">
        <f t="shared" si="1"/>
        <v>1</v>
      </c>
      <c r="E132" s="37"/>
      <c r="F132" s="37" t="s">
        <v>11</v>
      </c>
      <c r="G132" s="37"/>
      <c r="H132" s="38">
        <v>43047</v>
      </c>
      <c r="I132" s="38"/>
      <c r="J132" s="38">
        <v>43047</v>
      </c>
      <c r="K132" s="38"/>
      <c r="L132" s="18" t="s">
        <v>647</v>
      </c>
      <c r="M132" s="18"/>
      <c r="N132" s="35">
        <v>1463</v>
      </c>
      <c r="O132" s="35"/>
    </row>
    <row r="133" spans="1:15" ht="45" customHeight="1">
      <c r="A133" s="13" t="s">
        <v>18</v>
      </c>
      <c r="B133" s="36" t="s">
        <v>13</v>
      </c>
      <c r="C133" s="36"/>
      <c r="D133" s="37">
        <f t="shared" si="1"/>
        <v>1</v>
      </c>
      <c r="E133" s="37"/>
      <c r="F133" s="37" t="s">
        <v>14</v>
      </c>
      <c r="G133" s="37"/>
      <c r="H133" s="38">
        <v>43047</v>
      </c>
      <c r="I133" s="38"/>
      <c r="J133" s="38">
        <v>43047</v>
      </c>
      <c r="K133" s="38"/>
      <c r="L133" s="18" t="s">
        <v>647</v>
      </c>
      <c r="M133" s="18"/>
      <c r="N133" s="35">
        <v>135</v>
      </c>
      <c r="O133" s="35"/>
    </row>
    <row r="134" spans="1:15" ht="45" customHeight="1">
      <c r="A134" s="13" t="s">
        <v>18</v>
      </c>
      <c r="B134" s="36" t="s">
        <v>1401</v>
      </c>
      <c r="C134" s="36"/>
      <c r="D134" s="37">
        <f t="shared" si="1"/>
        <v>1</v>
      </c>
      <c r="E134" s="37"/>
      <c r="F134" s="37" t="s">
        <v>11</v>
      </c>
      <c r="G134" s="37"/>
      <c r="H134" s="38">
        <v>43047</v>
      </c>
      <c r="I134" s="38"/>
      <c r="J134" s="38">
        <v>43047</v>
      </c>
      <c r="K134" s="38"/>
      <c r="L134" s="18" t="s">
        <v>647</v>
      </c>
      <c r="M134" s="18"/>
      <c r="N134" s="35">
        <v>158</v>
      </c>
      <c r="O134" s="35"/>
    </row>
    <row r="135" spans="1:15" ht="45" customHeight="1">
      <c r="A135" s="13" t="s">
        <v>18</v>
      </c>
      <c r="B135" s="36" t="s">
        <v>1402</v>
      </c>
      <c r="C135" s="36"/>
      <c r="D135" s="37">
        <f t="shared" si="1"/>
        <v>1</v>
      </c>
      <c r="E135" s="37"/>
      <c r="F135" s="37" t="s">
        <v>11</v>
      </c>
      <c r="G135" s="37"/>
      <c r="H135" s="38">
        <v>43056</v>
      </c>
      <c r="I135" s="38"/>
      <c r="J135" s="38">
        <v>43056</v>
      </c>
      <c r="K135" s="38"/>
      <c r="L135" s="18" t="s">
        <v>647</v>
      </c>
      <c r="M135" s="18"/>
      <c r="N135" s="35">
        <v>303</v>
      </c>
      <c r="O135" s="35"/>
    </row>
    <row r="136" spans="1:15" ht="45" customHeight="1">
      <c r="A136" s="13" t="s">
        <v>18</v>
      </c>
      <c r="B136" s="36" t="s">
        <v>13</v>
      </c>
      <c r="C136" s="36"/>
      <c r="D136" s="37">
        <f t="shared" si="1"/>
        <v>1</v>
      </c>
      <c r="E136" s="37"/>
      <c r="F136" s="37" t="s">
        <v>14</v>
      </c>
      <c r="G136" s="37"/>
      <c r="H136" s="38">
        <v>43056</v>
      </c>
      <c r="I136" s="38"/>
      <c r="J136" s="38">
        <v>43056</v>
      </c>
      <c r="K136" s="38"/>
      <c r="L136" s="18" t="s">
        <v>647</v>
      </c>
      <c r="M136" s="18"/>
      <c r="N136" s="35">
        <v>125</v>
      </c>
      <c r="O136" s="35"/>
    </row>
    <row r="137" spans="1:15" ht="45" customHeight="1">
      <c r="A137" s="13" t="s">
        <v>18</v>
      </c>
      <c r="B137" s="36" t="s">
        <v>1402</v>
      </c>
      <c r="C137" s="36"/>
      <c r="D137" s="37">
        <f t="shared" si="1"/>
        <v>1</v>
      </c>
      <c r="E137" s="37"/>
      <c r="F137" s="37" t="s">
        <v>11</v>
      </c>
      <c r="G137" s="37"/>
      <c r="H137" s="38">
        <v>43056</v>
      </c>
      <c r="I137" s="38"/>
      <c r="J137" s="38">
        <v>43056</v>
      </c>
      <c r="K137" s="38"/>
      <c r="L137" s="18" t="s">
        <v>647</v>
      </c>
      <c r="M137" s="18"/>
      <c r="N137" s="35">
        <v>1393</v>
      </c>
      <c r="O137" s="35"/>
    </row>
    <row r="138" spans="1:15" ht="45" customHeight="1">
      <c r="A138" s="13" t="s">
        <v>18</v>
      </c>
      <c r="B138" s="36" t="s">
        <v>1403</v>
      </c>
      <c r="C138" s="36"/>
      <c r="D138" s="37">
        <f t="shared" si="1"/>
        <v>1</v>
      </c>
      <c r="E138" s="37"/>
      <c r="F138" s="37" t="s">
        <v>11</v>
      </c>
      <c r="G138" s="37"/>
      <c r="H138" s="38">
        <v>43067</v>
      </c>
      <c r="I138" s="38"/>
      <c r="J138" s="38">
        <v>43067</v>
      </c>
      <c r="K138" s="38"/>
      <c r="L138" s="18" t="s">
        <v>647</v>
      </c>
      <c r="M138" s="18"/>
      <c r="N138" s="35">
        <v>1493</v>
      </c>
      <c r="O138" s="35"/>
    </row>
    <row r="139" spans="1:15" ht="45" customHeight="1">
      <c r="A139" s="13" t="s">
        <v>18</v>
      </c>
      <c r="B139" s="36" t="s">
        <v>13</v>
      </c>
      <c r="C139" s="36"/>
      <c r="D139" s="37">
        <f t="shared" si="1"/>
        <v>1</v>
      </c>
      <c r="E139" s="37"/>
      <c r="F139" s="37" t="s">
        <v>14</v>
      </c>
      <c r="G139" s="37"/>
      <c r="H139" s="38">
        <v>43067</v>
      </c>
      <c r="I139" s="38"/>
      <c r="J139" s="38">
        <v>43067</v>
      </c>
      <c r="K139" s="38"/>
      <c r="L139" s="18" t="s">
        <v>647</v>
      </c>
      <c r="M139" s="18"/>
      <c r="N139" s="35">
        <v>165</v>
      </c>
      <c r="O139" s="35"/>
    </row>
    <row r="140" spans="1:15" ht="45" customHeight="1">
      <c r="A140" s="13" t="s">
        <v>18</v>
      </c>
      <c r="B140" s="36" t="s">
        <v>1403</v>
      </c>
      <c r="C140" s="36"/>
      <c r="D140" s="37">
        <f t="shared" si="1"/>
        <v>1</v>
      </c>
      <c r="E140" s="37"/>
      <c r="F140" s="37" t="s">
        <v>11</v>
      </c>
      <c r="G140" s="37"/>
      <c r="H140" s="38">
        <v>43067</v>
      </c>
      <c r="I140" s="38"/>
      <c r="J140" s="38">
        <v>43067</v>
      </c>
      <c r="K140" s="38"/>
      <c r="L140" s="18" t="s">
        <v>647</v>
      </c>
      <c r="M140" s="18"/>
      <c r="N140" s="35">
        <v>203.44</v>
      </c>
      <c r="O140" s="35"/>
    </row>
    <row r="141" spans="1:15" ht="45" customHeight="1">
      <c r="A141" s="13" t="s">
        <v>18</v>
      </c>
      <c r="B141" s="36" t="s">
        <v>107</v>
      </c>
      <c r="C141" s="36"/>
      <c r="D141" s="37">
        <f t="shared" ref="D141:D204" si="2">C141+1</f>
        <v>1</v>
      </c>
      <c r="E141" s="37"/>
      <c r="F141" s="37" t="s">
        <v>11</v>
      </c>
      <c r="G141" s="37"/>
      <c r="H141" s="38">
        <v>43087</v>
      </c>
      <c r="I141" s="38"/>
      <c r="J141" s="38">
        <v>43087</v>
      </c>
      <c r="K141" s="38"/>
      <c r="L141" s="18" t="s">
        <v>647</v>
      </c>
      <c r="M141" s="18"/>
      <c r="N141" s="35">
        <v>1513</v>
      </c>
      <c r="O141" s="35"/>
    </row>
    <row r="142" spans="1:15" ht="45" customHeight="1">
      <c r="A142" s="13" t="s">
        <v>18</v>
      </c>
      <c r="B142" s="36" t="s">
        <v>13</v>
      </c>
      <c r="C142" s="36"/>
      <c r="D142" s="37">
        <f t="shared" si="2"/>
        <v>1</v>
      </c>
      <c r="E142" s="37"/>
      <c r="F142" s="37" t="s">
        <v>14</v>
      </c>
      <c r="G142" s="37"/>
      <c r="H142" s="38">
        <v>43056</v>
      </c>
      <c r="I142" s="38"/>
      <c r="J142" s="38">
        <v>43056</v>
      </c>
      <c r="K142" s="38"/>
      <c r="L142" s="18" t="s">
        <v>647</v>
      </c>
      <c r="M142" s="18"/>
      <c r="N142" s="35">
        <v>165</v>
      </c>
      <c r="O142" s="35"/>
    </row>
    <row r="143" spans="1:15" ht="45" customHeight="1">
      <c r="A143" s="13" t="s">
        <v>18</v>
      </c>
      <c r="B143" s="36" t="s">
        <v>107</v>
      </c>
      <c r="C143" s="36"/>
      <c r="D143" s="37">
        <f t="shared" si="2"/>
        <v>1</v>
      </c>
      <c r="E143" s="37"/>
      <c r="F143" s="37" t="s">
        <v>11</v>
      </c>
      <c r="G143" s="37"/>
      <c r="H143" s="38">
        <v>43090</v>
      </c>
      <c r="I143" s="38"/>
      <c r="J143" s="38">
        <v>43090</v>
      </c>
      <c r="K143" s="38"/>
      <c r="L143" s="18" t="s">
        <v>647</v>
      </c>
      <c r="M143" s="18"/>
      <c r="N143" s="35">
        <v>1473</v>
      </c>
      <c r="O143" s="35"/>
    </row>
    <row r="144" spans="1:15" ht="45" customHeight="1">
      <c r="A144" s="13" t="s">
        <v>18</v>
      </c>
      <c r="B144" s="36" t="s">
        <v>13</v>
      </c>
      <c r="C144" s="36"/>
      <c r="D144" s="37">
        <f t="shared" si="2"/>
        <v>1</v>
      </c>
      <c r="E144" s="37"/>
      <c r="F144" s="37" t="s">
        <v>14</v>
      </c>
      <c r="G144" s="37"/>
      <c r="H144" s="38">
        <v>43090</v>
      </c>
      <c r="I144" s="38"/>
      <c r="J144" s="38">
        <v>43090</v>
      </c>
      <c r="K144" s="38"/>
      <c r="L144" s="18" t="s">
        <v>647</v>
      </c>
      <c r="M144" s="18"/>
      <c r="N144" s="35">
        <v>150</v>
      </c>
      <c r="O144" s="35"/>
    </row>
    <row r="145" spans="1:15" ht="45" customHeight="1">
      <c r="A145" s="13" t="s">
        <v>18</v>
      </c>
      <c r="B145" s="36" t="s">
        <v>107</v>
      </c>
      <c r="C145" s="36"/>
      <c r="D145" s="37">
        <f t="shared" si="2"/>
        <v>1</v>
      </c>
      <c r="E145" s="37"/>
      <c r="F145" s="37" t="s">
        <v>11</v>
      </c>
      <c r="G145" s="37"/>
      <c r="H145" s="38">
        <v>43090</v>
      </c>
      <c r="I145" s="38"/>
      <c r="J145" s="38">
        <v>43090</v>
      </c>
      <c r="K145" s="38"/>
      <c r="L145" s="18" t="s">
        <v>647</v>
      </c>
      <c r="M145" s="18"/>
      <c r="N145" s="35">
        <v>159</v>
      </c>
      <c r="O145" s="35"/>
    </row>
    <row r="146" spans="1:15" ht="45" customHeight="1">
      <c r="A146" s="13" t="s">
        <v>1404</v>
      </c>
      <c r="B146" s="36" t="s">
        <v>1405</v>
      </c>
      <c r="C146" s="36"/>
      <c r="D146" s="37">
        <f t="shared" si="2"/>
        <v>1</v>
      </c>
      <c r="E146" s="37"/>
      <c r="F146" s="37" t="s">
        <v>1347</v>
      </c>
      <c r="G146" s="37"/>
      <c r="H146" s="38">
        <v>42766</v>
      </c>
      <c r="I146" s="38"/>
      <c r="J146" s="38">
        <v>42766</v>
      </c>
      <c r="K146" s="38"/>
      <c r="L146" s="18" t="s">
        <v>647</v>
      </c>
      <c r="M146" s="18"/>
      <c r="N146" s="35">
        <v>1911</v>
      </c>
      <c r="O146" s="35"/>
    </row>
    <row r="147" spans="1:15" ht="45" customHeight="1">
      <c r="A147" s="13" t="s">
        <v>1404</v>
      </c>
      <c r="B147" s="36" t="s">
        <v>1406</v>
      </c>
      <c r="C147" s="36"/>
      <c r="D147" s="37">
        <f t="shared" si="2"/>
        <v>1</v>
      </c>
      <c r="E147" s="37"/>
      <c r="F147" s="37" t="s">
        <v>28</v>
      </c>
      <c r="G147" s="37"/>
      <c r="H147" s="38">
        <v>42761</v>
      </c>
      <c r="I147" s="38"/>
      <c r="J147" s="38">
        <v>42761</v>
      </c>
      <c r="K147" s="38"/>
      <c r="L147" s="18" t="s">
        <v>647</v>
      </c>
      <c r="M147" s="18"/>
      <c r="N147" s="35">
        <v>644.12</v>
      </c>
      <c r="O147" s="35"/>
    </row>
    <row r="148" spans="1:15" ht="45" customHeight="1">
      <c r="A148" s="13" t="s">
        <v>1404</v>
      </c>
      <c r="B148" s="36" t="s">
        <v>1405</v>
      </c>
      <c r="C148" s="36"/>
      <c r="D148" s="37">
        <f t="shared" si="2"/>
        <v>1</v>
      </c>
      <c r="E148" s="37"/>
      <c r="F148" s="37" t="s">
        <v>1347</v>
      </c>
      <c r="G148" s="37"/>
      <c r="H148" s="38">
        <v>42766</v>
      </c>
      <c r="I148" s="38"/>
      <c r="J148" s="38">
        <v>42766</v>
      </c>
      <c r="K148" s="38"/>
      <c r="L148" s="18" t="s">
        <v>647</v>
      </c>
      <c r="M148" s="18"/>
      <c r="N148" s="35">
        <v>180</v>
      </c>
      <c r="O148" s="35"/>
    </row>
    <row r="149" spans="1:15" ht="45" customHeight="1">
      <c r="A149" s="13" t="s">
        <v>1404</v>
      </c>
      <c r="B149" s="36" t="s">
        <v>1407</v>
      </c>
      <c r="C149" s="36"/>
      <c r="D149" s="37">
        <f t="shared" si="2"/>
        <v>1</v>
      </c>
      <c r="E149" s="37"/>
      <c r="F149" s="37" t="s">
        <v>1347</v>
      </c>
      <c r="G149" s="37"/>
      <c r="H149" s="38">
        <v>42755</v>
      </c>
      <c r="I149" s="38"/>
      <c r="J149" s="38">
        <v>42755</v>
      </c>
      <c r="K149" s="38"/>
      <c r="L149" s="18" t="s">
        <v>647</v>
      </c>
      <c r="M149" s="18"/>
      <c r="N149" s="35">
        <v>1668</v>
      </c>
      <c r="O149" s="35"/>
    </row>
    <row r="150" spans="1:15" ht="45" customHeight="1">
      <c r="A150" s="13" t="s">
        <v>1404</v>
      </c>
      <c r="B150" s="36" t="s">
        <v>1408</v>
      </c>
      <c r="C150" s="36"/>
      <c r="D150" s="37">
        <f t="shared" si="2"/>
        <v>1</v>
      </c>
      <c r="E150" s="37"/>
      <c r="F150" s="37" t="s">
        <v>28</v>
      </c>
      <c r="G150" s="37"/>
      <c r="H150" s="38">
        <v>42748</v>
      </c>
      <c r="I150" s="38"/>
      <c r="J150" s="38">
        <v>42748</v>
      </c>
      <c r="K150" s="38"/>
      <c r="L150" s="18" t="s">
        <v>647</v>
      </c>
      <c r="M150" s="18"/>
      <c r="N150" s="35">
        <v>710.02</v>
      </c>
      <c r="O150" s="35"/>
    </row>
    <row r="151" spans="1:15" ht="45" customHeight="1">
      <c r="A151" s="13" t="s">
        <v>1404</v>
      </c>
      <c r="B151" s="36" t="s">
        <v>1409</v>
      </c>
      <c r="C151" s="36"/>
      <c r="D151" s="37">
        <f t="shared" si="2"/>
        <v>1</v>
      </c>
      <c r="E151" s="37"/>
      <c r="F151" s="37" t="s">
        <v>28</v>
      </c>
      <c r="G151" s="37"/>
      <c r="H151" s="38">
        <v>42740</v>
      </c>
      <c r="I151" s="38"/>
      <c r="J151" s="38">
        <v>42740</v>
      </c>
      <c r="K151" s="38"/>
      <c r="L151" s="18" t="s">
        <v>647</v>
      </c>
      <c r="M151" s="18"/>
      <c r="N151" s="35">
        <v>708.02</v>
      </c>
      <c r="O151" s="35"/>
    </row>
    <row r="152" spans="1:15" ht="45" customHeight="1">
      <c r="A152" s="13" t="s">
        <v>1404</v>
      </c>
      <c r="B152" s="36" t="s">
        <v>1410</v>
      </c>
      <c r="C152" s="36"/>
      <c r="D152" s="37">
        <f t="shared" si="2"/>
        <v>1</v>
      </c>
      <c r="E152" s="37"/>
      <c r="F152" s="37" t="s">
        <v>28</v>
      </c>
      <c r="G152" s="37"/>
      <c r="H152" s="38">
        <v>42760</v>
      </c>
      <c r="I152" s="38"/>
      <c r="J152" s="38">
        <v>42760</v>
      </c>
      <c r="K152" s="38"/>
      <c r="L152" s="18" t="s">
        <v>647</v>
      </c>
      <c r="M152" s="18"/>
      <c r="N152" s="35">
        <v>714</v>
      </c>
      <c r="O152" s="35"/>
    </row>
    <row r="153" spans="1:15" ht="45" customHeight="1">
      <c r="A153" s="13" t="s">
        <v>1404</v>
      </c>
      <c r="B153" s="36" t="s">
        <v>1411</v>
      </c>
      <c r="C153" s="36"/>
      <c r="D153" s="37">
        <f t="shared" si="2"/>
        <v>1</v>
      </c>
      <c r="E153" s="37"/>
      <c r="F153" s="37" t="s">
        <v>28</v>
      </c>
      <c r="G153" s="37"/>
      <c r="H153" s="38">
        <v>42761</v>
      </c>
      <c r="I153" s="38"/>
      <c r="J153" s="38">
        <v>42761</v>
      </c>
      <c r="K153" s="38"/>
      <c r="L153" s="18" t="s">
        <v>647</v>
      </c>
      <c r="M153" s="18"/>
      <c r="N153" s="35">
        <v>70</v>
      </c>
      <c r="O153" s="35"/>
    </row>
    <row r="154" spans="1:15" ht="45" customHeight="1">
      <c r="A154" s="13" t="s">
        <v>1404</v>
      </c>
      <c r="B154" s="36" t="s">
        <v>13</v>
      </c>
      <c r="C154" s="36"/>
      <c r="D154" s="37">
        <f t="shared" si="2"/>
        <v>1</v>
      </c>
      <c r="E154" s="37"/>
      <c r="F154" s="37" t="s">
        <v>14</v>
      </c>
      <c r="G154" s="37"/>
      <c r="H154" s="38">
        <v>42748</v>
      </c>
      <c r="I154" s="38"/>
      <c r="J154" s="38">
        <v>42748</v>
      </c>
      <c r="K154" s="38"/>
      <c r="L154" s="18" t="s">
        <v>647</v>
      </c>
      <c r="M154" s="18"/>
      <c r="N154" s="35">
        <v>12</v>
      </c>
      <c r="O154" s="35"/>
    </row>
    <row r="155" spans="1:15" ht="45" customHeight="1">
      <c r="A155" s="13" t="s">
        <v>1404</v>
      </c>
      <c r="B155" s="36" t="s">
        <v>1407</v>
      </c>
      <c r="C155" s="36"/>
      <c r="D155" s="37">
        <f t="shared" si="2"/>
        <v>1</v>
      </c>
      <c r="E155" s="37"/>
      <c r="F155" s="37" t="s">
        <v>1347</v>
      </c>
      <c r="G155" s="37"/>
      <c r="H155" s="38">
        <v>42755</v>
      </c>
      <c r="I155" s="38"/>
      <c r="J155" s="38">
        <v>42755</v>
      </c>
      <c r="K155" s="38"/>
      <c r="L155" s="18" t="s">
        <v>647</v>
      </c>
      <c r="M155" s="18"/>
      <c r="N155" s="35">
        <v>260.01</v>
      </c>
      <c r="O155" s="35"/>
    </row>
    <row r="156" spans="1:15" ht="45" customHeight="1">
      <c r="A156" s="13" t="s">
        <v>1404</v>
      </c>
      <c r="B156" s="36" t="s">
        <v>1408</v>
      </c>
      <c r="C156" s="36"/>
      <c r="D156" s="37">
        <f t="shared" si="2"/>
        <v>1</v>
      </c>
      <c r="E156" s="37"/>
      <c r="F156" s="37" t="s">
        <v>28</v>
      </c>
      <c r="G156" s="37"/>
      <c r="H156" s="38">
        <v>42748</v>
      </c>
      <c r="I156" s="38"/>
      <c r="J156" s="38">
        <v>42748</v>
      </c>
      <c r="K156" s="38"/>
      <c r="L156" s="18" t="s">
        <v>647</v>
      </c>
      <c r="M156" s="18"/>
      <c r="N156" s="35">
        <v>474</v>
      </c>
      <c r="O156" s="35"/>
    </row>
    <row r="157" spans="1:15" ht="45" customHeight="1">
      <c r="A157" s="13" t="s">
        <v>1404</v>
      </c>
      <c r="B157" s="36" t="s">
        <v>1409</v>
      </c>
      <c r="C157" s="36"/>
      <c r="D157" s="37">
        <f t="shared" si="2"/>
        <v>1</v>
      </c>
      <c r="E157" s="37"/>
      <c r="F157" s="37" t="s">
        <v>28</v>
      </c>
      <c r="G157" s="37"/>
      <c r="H157" s="38">
        <v>42740</v>
      </c>
      <c r="I157" s="38"/>
      <c r="J157" s="38">
        <v>42740</v>
      </c>
      <c r="K157" s="38"/>
      <c r="L157" s="18" t="s">
        <v>647</v>
      </c>
      <c r="M157" s="18"/>
      <c r="N157" s="35">
        <v>283</v>
      </c>
      <c r="O157" s="35"/>
    </row>
    <row r="158" spans="1:15" ht="45" customHeight="1">
      <c r="A158" s="13" t="s">
        <v>1404</v>
      </c>
      <c r="B158" s="36" t="s">
        <v>1411</v>
      </c>
      <c r="C158" s="36"/>
      <c r="D158" s="37">
        <f t="shared" si="2"/>
        <v>1</v>
      </c>
      <c r="E158" s="37"/>
      <c r="F158" s="37" t="s">
        <v>28</v>
      </c>
      <c r="G158" s="37"/>
      <c r="H158" s="38">
        <v>42761</v>
      </c>
      <c r="I158" s="38"/>
      <c r="J158" s="38">
        <v>42761</v>
      </c>
      <c r="K158" s="38"/>
      <c r="L158" s="18" t="s">
        <v>647</v>
      </c>
      <c r="M158" s="18"/>
      <c r="N158" s="35">
        <v>245</v>
      </c>
      <c r="O158" s="35"/>
    </row>
    <row r="159" spans="1:15" ht="45" customHeight="1">
      <c r="A159" s="13" t="s">
        <v>1404</v>
      </c>
      <c r="B159" s="36" t="s">
        <v>1349</v>
      </c>
      <c r="C159" s="36"/>
      <c r="D159" s="37">
        <f t="shared" si="2"/>
        <v>1</v>
      </c>
      <c r="E159" s="37"/>
      <c r="F159" s="37" t="s">
        <v>1347</v>
      </c>
      <c r="G159" s="37"/>
      <c r="H159" s="38">
        <v>42761</v>
      </c>
      <c r="I159" s="38"/>
      <c r="J159" s="38">
        <v>42762</v>
      </c>
      <c r="K159" s="38"/>
      <c r="L159" s="18" t="s">
        <v>647</v>
      </c>
      <c r="M159" s="18"/>
      <c r="N159" s="35">
        <v>7501</v>
      </c>
      <c r="O159" s="35"/>
    </row>
    <row r="160" spans="1:15" ht="45" customHeight="1">
      <c r="A160" s="13" t="s">
        <v>1404</v>
      </c>
      <c r="B160" s="36" t="s">
        <v>1412</v>
      </c>
      <c r="C160" s="36"/>
      <c r="D160" s="37">
        <f t="shared" si="2"/>
        <v>1</v>
      </c>
      <c r="E160" s="37"/>
      <c r="F160" s="37" t="s">
        <v>28</v>
      </c>
      <c r="G160" s="37"/>
      <c r="H160" s="38">
        <v>42748</v>
      </c>
      <c r="I160" s="38"/>
      <c r="J160" s="38">
        <v>42748</v>
      </c>
      <c r="K160" s="38"/>
      <c r="L160" s="18" t="s">
        <v>647</v>
      </c>
      <c r="M160" s="18"/>
      <c r="N160" s="35">
        <v>344.12</v>
      </c>
      <c r="O160" s="35"/>
    </row>
    <row r="161" spans="1:15" ht="45" customHeight="1">
      <c r="A161" s="13" t="s">
        <v>1404</v>
      </c>
      <c r="B161" s="36" t="s">
        <v>1413</v>
      </c>
      <c r="C161" s="36"/>
      <c r="D161" s="37">
        <f t="shared" si="2"/>
        <v>1</v>
      </c>
      <c r="E161" s="37"/>
      <c r="F161" s="37" t="s">
        <v>28</v>
      </c>
      <c r="G161" s="37"/>
      <c r="H161" s="38">
        <v>42768</v>
      </c>
      <c r="I161" s="38"/>
      <c r="J161" s="38">
        <v>42768</v>
      </c>
      <c r="K161" s="38"/>
      <c r="L161" s="18" t="s">
        <v>647</v>
      </c>
      <c r="M161" s="18"/>
      <c r="N161" s="35">
        <v>715</v>
      </c>
      <c r="O161" s="35"/>
    </row>
    <row r="162" spans="1:15" ht="45" customHeight="1">
      <c r="A162" s="13" t="s">
        <v>1404</v>
      </c>
      <c r="B162" s="36" t="s">
        <v>1412</v>
      </c>
      <c r="C162" s="36"/>
      <c r="D162" s="37">
        <f t="shared" si="2"/>
        <v>1</v>
      </c>
      <c r="E162" s="37"/>
      <c r="F162" s="37" t="s">
        <v>28</v>
      </c>
      <c r="G162" s="37"/>
      <c r="H162" s="38">
        <v>42748</v>
      </c>
      <c r="I162" s="38"/>
      <c r="J162" s="38">
        <v>42748</v>
      </c>
      <c r="K162" s="38"/>
      <c r="L162" s="18" t="s">
        <v>647</v>
      </c>
      <c r="M162" s="18"/>
      <c r="N162" s="35">
        <v>384</v>
      </c>
      <c r="O162" s="35"/>
    </row>
    <row r="163" spans="1:15" ht="45" customHeight="1">
      <c r="A163" s="13" t="s">
        <v>1404</v>
      </c>
      <c r="B163" s="36" t="s">
        <v>1413</v>
      </c>
      <c r="C163" s="36"/>
      <c r="D163" s="37">
        <f t="shared" si="2"/>
        <v>1</v>
      </c>
      <c r="E163" s="37"/>
      <c r="F163" s="37" t="s">
        <v>28</v>
      </c>
      <c r="G163" s="37"/>
      <c r="H163" s="38">
        <v>42768</v>
      </c>
      <c r="I163" s="38"/>
      <c r="J163" s="38">
        <v>42768</v>
      </c>
      <c r="K163" s="38"/>
      <c r="L163" s="18" t="s">
        <v>647</v>
      </c>
      <c r="M163" s="18"/>
      <c r="N163" s="35">
        <v>194</v>
      </c>
      <c r="O163" s="35"/>
    </row>
    <row r="164" spans="1:15" ht="45" customHeight="1">
      <c r="A164" s="13" t="s">
        <v>1404</v>
      </c>
      <c r="B164" s="36" t="s">
        <v>1414</v>
      </c>
      <c r="C164" s="36"/>
      <c r="D164" s="37">
        <f t="shared" si="2"/>
        <v>1</v>
      </c>
      <c r="E164" s="37"/>
      <c r="F164" s="37" t="s">
        <v>28</v>
      </c>
      <c r="G164" s="37"/>
      <c r="H164" s="38">
        <v>42769</v>
      </c>
      <c r="I164" s="38"/>
      <c r="J164" s="38">
        <v>42769</v>
      </c>
      <c r="K164" s="38"/>
      <c r="L164" s="18" t="s">
        <v>647</v>
      </c>
      <c r="M164" s="18"/>
      <c r="N164" s="35">
        <v>97</v>
      </c>
      <c r="O164" s="35"/>
    </row>
    <row r="165" spans="1:15" ht="45" customHeight="1">
      <c r="A165" s="13" t="s">
        <v>1404</v>
      </c>
      <c r="B165" s="36" t="s">
        <v>13</v>
      </c>
      <c r="C165" s="36"/>
      <c r="D165" s="37">
        <f t="shared" si="2"/>
        <v>1</v>
      </c>
      <c r="E165" s="37"/>
      <c r="F165" s="37" t="s">
        <v>14</v>
      </c>
      <c r="G165" s="37"/>
      <c r="H165" s="38">
        <v>42774</v>
      </c>
      <c r="I165" s="38"/>
      <c r="J165" s="38">
        <v>42774</v>
      </c>
      <c r="K165" s="38"/>
      <c r="L165" s="18" t="s">
        <v>647</v>
      </c>
      <c r="M165" s="18"/>
      <c r="N165" s="35">
        <v>445</v>
      </c>
      <c r="O165" s="35"/>
    </row>
    <row r="166" spans="1:15" ht="45" customHeight="1">
      <c r="A166" s="13" t="s">
        <v>1404</v>
      </c>
      <c r="B166" s="36" t="s">
        <v>1349</v>
      </c>
      <c r="C166" s="36"/>
      <c r="D166" s="37">
        <f t="shared" si="2"/>
        <v>1</v>
      </c>
      <c r="E166" s="37"/>
      <c r="F166" s="37" t="s">
        <v>28</v>
      </c>
      <c r="G166" s="37"/>
      <c r="H166" s="38">
        <v>42761</v>
      </c>
      <c r="I166" s="38"/>
      <c r="J166" s="38">
        <v>42761</v>
      </c>
      <c r="K166" s="38"/>
      <c r="L166" s="18" t="s">
        <v>647</v>
      </c>
      <c r="M166" s="18"/>
      <c r="N166" s="35">
        <v>710</v>
      </c>
      <c r="O166" s="35"/>
    </row>
    <row r="167" spans="1:15" ht="45" customHeight="1">
      <c r="A167" s="13" t="s">
        <v>1404</v>
      </c>
      <c r="B167" s="36" t="s">
        <v>13</v>
      </c>
      <c r="C167" s="36"/>
      <c r="D167" s="37">
        <f t="shared" si="2"/>
        <v>1</v>
      </c>
      <c r="E167" s="37"/>
      <c r="F167" s="37" t="s">
        <v>14</v>
      </c>
      <c r="G167" s="37"/>
      <c r="H167" s="38">
        <v>42762</v>
      </c>
      <c r="I167" s="38"/>
      <c r="J167" s="38">
        <v>42762</v>
      </c>
      <c r="K167" s="38"/>
      <c r="L167" s="18" t="s">
        <v>647</v>
      </c>
      <c r="M167" s="18"/>
      <c r="N167" s="35">
        <v>1741</v>
      </c>
      <c r="O167" s="35"/>
    </row>
    <row r="168" spans="1:15" ht="45" customHeight="1">
      <c r="A168" s="13" t="s">
        <v>1404</v>
      </c>
      <c r="B168" s="36" t="s">
        <v>1349</v>
      </c>
      <c r="C168" s="36"/>
      <c r="D168" s="37">
        <f t="shared" si="2"/>
        <v>1</v>
      </c>
      <c r="E168" s="37"/>
      <c r="F168" s="37" t="s">
        <v>28</v>
      </c>
      <c r="G168" s="37"/>
      <c r="H168" s="38">
        <v>42761</v>
      </c>
      <c r="I168" s="38"/>
      <c r="J168" s="38">
        <v>42761</v>
      </c>
      <c r="K168" s="38"/>
      <c r="L168" s="18" t="s">
        <v>647</v>
      </c>
      <c r="M168" s="18"/>
      <c r="N168" s="35">
        <v>392</v>
      </c>
      <c r="O168" s="35"/>
    </row>
    <row r="169" spans="1:15" ht="45" customHeight="1">
      <c r="A169" s="13" t="s">
        <v>1404</v>
      </c>
      <c r="B169" s="36" t="s">
        <v>13</v>
      </c>
      <c r="C169" s="36"/>
      <c r="D169" s="37">
        <f t="shared" si="2"/>
        <v>1</v>
      </c>
      <c r="E169" s="37"/>
      <c r="F169" s="37" t="s">
        <v>14</v>
      </c>
      <c r="G169" s="37"/>
      <c r="H169" s="38">
        <v>42781</v>
      </c>
      <c r="I169" s="38"/>
      <c r="J169" s="38">
        <v>42782</v>
      </c>
      <c r="K169" s="38"/>
      <c r="L169" s="18" t="s">
        <v>647</v>
      </c>
      <c r="M169" s="18"/>
      <c r="N169" s="35">
        <v>200</v>
      </c>
      <c r="O169" s="35"/>
    </row>
    <row r="170" spans="1:15" ht="45" customHeight="1">
      <c r="A170" s="13" t="s">
        <v>1404</v>
      </c>
      <c r="B170" s="36" t="s">
        <v>1415</v>
      </c>
      <c r="C170" s="36"/>
      <c r="D170" s="37">
        <f t="shared" si="2"/>
        <v>1</v>
      </c>
      <c r="E170" s="37"/>
      <c r="F170" s="37" t="s">
        <v>28</v>
      </c>
      <c r="G170" s="37"/>
      <c r="H170" s="38">
        <v>42788</v>
      </c>
      <c r="I170" s="38"/>
      <c r="J170" s="38">
        <v>42788</v>
      </c>
      <c r="K170" s="38"/>
      <c r="L170" s="18" t="s">
        <v>647</v>
      </c>
      <c r="M170" s="18"/>
      <c r="N170" s="35">
        <v>715</v>
      </c>
      <c r="O170" s="35"/>
    </row>
    <row r="171" spans="1:15" ht="45" customHeight="1">
      <c r="A171" s="13" t="s">
        <v>1404</v>
      </c>
      <c r="B171" s="36" t="s">
        <v>13</v>
      </c>
      <c r="C171" s="36"/>
      <c r="D171" s="37">
        <f t="shared" si="2"/>
        <v>1</v>
      </c>
      <c r="E171" s="37"/>
      <c r="F171" s="37" t="s">
        <v>14</v>
      </c>
      <c r="G171" s="37"/>
      <c r="H171" s="38">
        <v>42786</v>
      </c>
      <c r="I171" s="38"/>
      <c r="J171" s="38">
        <v>42786</v>
      </c>
      <c r="K171" s="38"/>
      <c r="L171" s="18" t="s">
        <v>647</v>
      </c>
      <c r="M171" s="18"/>
      <c r="N171" s="35">
        <v>4525</v>
      </c>
      <c r="O171" s="35"/>
    </row>
    <row r="172" spans="1:15" ht="45" customHeight="1">
      <c r="A172" s="13" t="s">
        <v>1404</v>
      </c>
      <c r="B172" s="36" t="s">
        <v>1415</v>
      </c>
      <c r="C172" s="36"/>
      <c r="D172" s="37">
        <f t="shared" si="2"/>
        <v>1</v>
      </c>
      <c r="E172" s="37"/>
      <c r="F172" s="37" t="s">
        <v>28</v>
      </c>
      <c r="G172" s="37"/>
      <c r="H172" s="38">
        <v>42788</v>
      </c>
      <c r="I172" s="38"/>
      <c r="J172" s="38">
        <v>42788</v>
      </c>
      <c r="K172" s="38"/>
      <c r="L172" s="18" t="s">
        <v>647</v>
      </c>
      <c r="M172" s="18"/>
      <c r="N172" s="35">
        <v>183</v>
      </c>
      <c r="O172" s="35"/>
    </row>
    <row r="173" spans="1:15" ht="45" customHeight="1">
      <c r="A173" s="13" t="s">
        <v>1404</v>
      </c>
      <c r="B173" s="36" t="s">
        <v>1416</v>
      </c>
      <c r="C173" s="36"/>
      <c r="D173" s="37">
        <f t="shared" si="2"/>
        <v>1</v>
      </c>
      <c r="E173" s="37"/>
      <c r="F173" s="37" t="s">
        <v>28</v>
      </c>
      <c r="G173" s="37"/>
      <c r="H173" s="38">
        <v>42795</v>
      </c>
      <c r="I173" s="38"/>
      <c r="J173" s="38">
        <v>42795</v>
      </c>
      <c r="K173" s="38"/>
      <c r="L173" s="18" t="s">
        <v>647</v>
      </c>
      <c r="M173" s="18"/>
      <c r="N173" s="35">
        <v>714</v>
      </c>
      <c r="O173" s="35"/>
    </row>
    <row r="174" spans="1:15" ht="45" customHeight="1">
      <c r="A174" s="13" t="s">
        <v>1404</v>
      </c>
      <c r="B174" s="36" t="s">
        <v>1417</v>
      </c>
      <c r="C174" s="36"/>
      <c r="D174" s="37">
        <f t="shared" si="2"/>
        <v>1</v>
      </c>
      <c r="E174" s="37"/>
      <c r="F174" s="37" t="s">
        <v>28</v>
      </c>
      <c r="G174" s="37"/>
      <c r="H174" s="38">
        <v>42779</v>
      </c>
      <c r="I174" s="38"/>
      <c r="J174" s="38">
        <v>42779</v>
      </c>
      <c r="K174" s="38"/>
      <c r="L174" s="18" t="s">
        <v>647</v>
      </c>
      <c r="M174" s="18"/>
      <c r="N174" s="35">
        <v>714.02</v>
      </c>
      <c r="O174" s="35"/>
    </row>
    <row r="175" spans="1:15" ht="45" customHeight="1">
      <c r="A175" s="13" t="s">
        <v>1404</v>
      </c>
      <c r="B175" s="36" t="s">
        <v>1418</v>
      </c>
      <c r="C175" s="36"/>
      <c r="D175" s="37">
        <f t="shared" si="2"/>
        <v>1</v>
      </c>
      <c r="E175" s="37"/>
      <c r="F175" s="37" t="s">
        <v>28</v>
      </c>
      <c r="G175" s="37"/>
      <c r="H175" s="38">
        <v>42789</v>
      </c>
      <c r="I175" s="38"/>
      <c r="J175" s="38">
        <v>42789</v>
      </c>
      <c r="K175" s="38"/>
      <c r="L175" s="18" t="s">
        <v>647</v>
      </c>
      <c r="M175" s="18"/>
      <c r="N175" s="35">
        <v>594.04</v>
      </c>
      <c r="O175" s="35"/>
    </row>
    <row r="176" spans="1:15" ht="45" customHeight="1">
      <c r="A176" s="13" t="s">
        <v>1404</v>
      </c>
      <c r="B176" s="36" t="s">
        <v>13</v>
      </c>
      <c r="C176" s="36"/>
      <c r="D176" s="37">
        <f t="shared" si="2"/>
        <v>1</v>
      </c>
      <c r="E176" s="37"/>
      <c r="F176" s="37" t="s">
        <v>14</v>
      </c>
      <c r="G176" s="37"/>
      <c r="H176" s="38">
        <v>42789</v>
      </c>
      <c r="I176" s="38"/>
      <c r="J176" s="38">
        <v>42789</v>
      </c>
      <c r="K176" s="38"/>
      <c r="L176" s="18" t="s">
        <v>647</v>
      </c>
      <c r="M176" s="18"/>
      <c r="N176" s="35">
        <v>4</v>
      </c>
      <c r="O176" s="35"/>
    </row>
    <row r="177" spans="1:15" ht="45" customHeight="1">
      <c r="A177" s="13" t="s">
        <v>1404</v>
      </c>
      <c r="B177" s="36" t="s">
        <v>1416</v>
      </c>
      <c r="C177" s="36"/>
      <c r="D177" s="37">
        <f t="shared" si="2"/>
        <v>1</v>
      </c>
      <c r="E177" s="37"/>
      <c r="F177" s="37" t="s">
        <v>28</v>
      </c>
      <c r="G177" s="37"/>
      <c r="H177" s="38">
        <v>42795</v>
      </c>
      <c r="I177" s="38"/>
      <c r="J177" s="38">
        <v>42795</v>
      </c>
      <c r="K177" s="38"/>
      <c r="L177" s="18" t="s">
        <v>647</v>
      </c>
      <c r="M177" s="18"/>
      <c r="N177" s="35">
        <v>434</v>
      </c>
      <c r="O177" s="35"/>
    </row>
    <row r="178" spans="1:15" ht="45" customHeight="1">
      <c r="A178" s="13" t="s">
        <v>1404</v>
      </c>
      <c r="B178" s="36" t="s">
        <v>1417</v>
      </c>
      <c r="C178" s="36"/>
      <c r="D178" s="37">
        <f t="shared" si="2"/>
        <v>1</v>
      </c>
      <c r="E178" s="37"/>
      <c r="F178" s="37" t="s">
        <v>28</v>
      </c>
      <c r="G178" s="37"/>
      <c r="H178" s="38">
        <v>42779</v>
      </c>
      <c r="I178" s="38"/>
      <c r="J178" s="38">
        <v>42779</v>
      </c>
      <c r="K178" s="38"/>
      <c r="L178" s="18" t="s">
        <v>647</v>
      </c>
      <c r="M178" s="18"/>
      <c r="N178" s="35">
        <v>140</v>
      </c>
      <c r="O178" s="35"/>
    </row>
    <row r="179" spans="1:15" ht="45" customHeight="1">
      <c r="A179" s="13" t="s">
        <v>1404</v>
      </c>
      <c r="B179" s="36" t="s">
        <v>1418</v>
      </c>
      <c r="C179" s="36"/>
      <c r="D179" s="37">
        <f t="shared" si="2"/>
        <v>1</v>
      </c>
      <c r="E179" s="37"/>
      <c r="F179" s="37" t="s">
        <v>28</v>
      </c>
      <c r="G179" s="37"/>
      <c r="H179" s="38">
        <v>42789</v>
      </c>
      <c r="I179" s="38"/>
      <c r="J179" s="38">
        <v>42789</v>
      </c>
      <c r="K179" s="38"/>
      <c r="L179" s="18" t="s">
        <v>647</v>
      </c>
      <c r="M179" s="18"/>
      <c r="N179" s="35">
        <v>276</v>
      </c>
      <c r="O179" s="35"/>
    </row>
    <row r="180" spans="1:15" ht="45" customHeight="1">
      <c r="A180" s="13" t="s">
        <v>1404</v>
      </c>
      <c r="B180" s="36" t="s">
        <v>1418</v>
      </c>
      <c r="C180" s="36"/>
      <c r="D180" s="37">
        <f t="shared" si="2"/>
        <v>1</v>
      </c>
      <c r="E180" s="37"/>
      <c r="F180" s="37" t="s">
        <v>28</v>
      </c>
      <c r="G180" s="37"/>
      <c r="H180" s="38">
        <v>42789</v>
      </c>
      <c r="I180" s="38"/>
      <c r="J180" s="38">
        <v>42789</v>
      </c>
      <c r="K180" s="38"/>
      <c r="L180" s="18" t="s">
        <v>647</v>
      </c>
      <c r="M180" s="18"/>
      <c r="N180" s="35">
        <v>227</v>
      </c>
      <c r="O180" s="35"/>
    </row>
    <row r="181" spans="1:15" ht="45" customHeight="1">
      <c r="A181" s="13" t="s">
        <v>1404</v>
      </c>
      <c r="B181" s="36" t="s">
        <v>1419</v>
      </c>
      <c r="C181" s="36"/>
      <c r="D181" s="37">
        <f t="shared" si="2"/>
        <v>1</v>
      </c>
      <c r="E181" s="37"/>
      <c r="F181" s="37" t="s">
        <v>14</v>
      </c>
      <c r="G181" s="37"/>
      <c r="H181" s="38">
        <v>42830</v>
      </c>
      <c r="I181" s="38"/>
      <c r="J181" s="38">
        <v>42831</v>
      </c>
      <c r="K181" s="38"/>
      <c r="L181" s="18" t="s">
        <v>647</v>
      </c>
      <c r="M181" s="18"/>
      <c r="N181" s="35">
        <v>70</v>
      </c>
      <c r="O181" s="35"/>
    </row>
    <row r="182" spans="1:15" ht="45" customHeight="1">
      <c r="A182" s="13" t="s">
        <v>1404</v>
      </c>
      <c r="B182" s="36" t="s">
        <v>1420</v>
      </c>
      <c r="C182" s="36"/>
      <c r="D182" s="37">
        <f t="shared" si="2"/>
        <v>1</v>
      </c>
      <c r="E182" s="37"/>
      <c r="F182" s="37" t="s">
        <v>14</v>
      </c>
      <c r="G182" s="37"/>
      <c r="H182" s="38">
        <v>42828</v>
      </c>
      <c r="I182" s="38"/>
      <c r="J182" s="38">
        <v>42828</v>
      </c>
      <c r="K182" s="38"/>
      <c r="L182" s="18" t="s">
        <v>647</v>
      </c>
      <c r="M182" s="18"/>
      <c r="N182" s="35">
        <v>145</v>
      </c>
      <c r="O182" s="35"/>
    </row>
    <row r="183" spans="1:15" ht="45" customHeight="1">
      <c r="A183" s="13" t="s">
        <v>1404</v>
      </c>
      <c r="B183" s="36" t="s">
        <v>1421</v>
      </c>
      <c r="C183" s="36"/>
      <c r="D183" s="37">
        <f t="shared" si="2"/>
        <v>1</v>
      </c>
      <c r="E183" s="37"/>
      <c r="F183" s="37" t="s">
        <v>28</v>
      </c>
      <c r="G183" s="37"/>
      <c r="H183" s="38">
        <v>42831</v>
      </c>
      <c r="I183" s="38"/>
      <c r="J183" s="38">
        <v>42831</v>
      </c>
      <c r="K183" s="38"/>
      <c r="L183" s="18" t="s">
        <v>647</v>
      </c>
      <c r="M183" s="18"/>
      <c r="N183" s="35">
        <v>694</v>
      </c>
      <c r="O183" s="35"/>
    </row>
    <row r="184" spans="1:15" ht="45" customHeight="1">
      <c r="A184" s="13" t="s">
        <v>1404</v>
      </c>
      <c r="B184" s="36" t="s">
        <v>13</v>
      </c>
      <c r="C184" s="36"/>
      <c r="D184" s="37">
        <f t="shared" si="2"/>
        <v>1</v>
      </c>
      <c r="E184" s="37"/>
      <c r="F184" s="37" t="s">
        <v>14</v>
      </c>
      <c r="G184" s="37"/>
      <c r="H184" s="38">
        <v>42875</v>
      </c>
      <c r="I184" s="38"/>
      <c r="J184" s="38">
        <v>42876</v>
      </c>
      <c r="K184" s="38"/>
      <c r="L184" s="18" t="s">
        <v>647</v>
      </c>
      <c r="M184" s="18"/>
      <c r="N184" s="35">
        <v>2400</v>
      </c>
      <c r="O184" s="35"/>
    </row>
    <row r="185" spans="1:15" ht="45" customHeight="1">
      <c r="A185" s="13" t="s">
        <v>1404</v>
      </c>
      <c r="B185" s="36" t="s">
        <v>1421</v>
      </c>
      <c r="C185" s="36"/>
      <c r="D185" s="37">
        <f t="shared" si="2"/>
        <v>1</v>
      </c>
      <c r="E185" s="37"/>
      <c r="F185" s="37" t="s">
        <v>28</v>
      </c>
      <c r="G185" s="37"/>
      <c r="H185" s="38">
        <v>42831</v>
      </c>
      <c r="I185" s="38"/>
      <c r="J185" s="38">
        <v>42831</v>
      </c>
      <c r="K185" s="38"/>
      <c r="L185" s="18" t="s">
        <v>647</v>
      </c>
      <c r="M185" s="18"/>
      <c r="N185" s="35">
        <v>521</v>
      </c>
      <c r="O185" s="35"/>
    </row>
    <row r="186" spans="1:15" ht="45" customHeight="1">
      <c r="A186" s="13" t="s">
        <v>1404</v>
      </c>
      <c r="B186" s="36" t="s">
        <v>1414</v>
      </c>
      <c r="C186" s="36"/>
      <c r="D186" s="37">
        <f t="shared" si="2"/>
        <v>1</v>
      </c>
      <c r="E186" s="37"/>
      <c r="F186" s="37" t="s">
        <v>28</v>
      </c>
      <c r="G186" s="37"/>
      <c r="H186" s="38">
        <v>42811</v>
      </c>
      <c r="I186" s="38"/>
      <c r="J186" s="38">
        <v>42811</v>
      </c>
      <c r="K186" s="38"/>
      <c r="L186" s="18" t="s">
        <v>647</v>
      </c>
      <c r="M186" s="18"/>
      <c r="N186" s="35">
        <v>597</v>
      </c>
      <c r="O186" s="35"/>
    </row>
    <row r="187" spans="1:15" ht="45" customHeight="1">
      <c r="A187" s="13" t="s">
        <v>1404</v>
      </c>
      <c r="B187" s="36" t="s">
        <v>1414</v>
      </c>
      <c r="C187" s="36"/>
      <c r="D187" s="37">
        <f t="shared" si="2"/>
        <v>1</v>
      </c>
      <c r="E187" s="37"/>
      <c r="F187" s="37" t="s">
        <v>28</v>
      </c>
      <c r="G187" s="37"/>
      <c r="H187" s="38">
        <v>42811</v>
      </c>
      <c r="I187" s="38"/>
      <c r="J187" s="38">
        <v>42811</v>
      </c>
      <c r="K187" s="38"/>
      <c r="L187" s="18" t="s">
        <v>647</v>
      </c>
      <c r="M187" s="18"/>
      <c r="N187" s="35">
        <v>206</v>
      </c>
      <c r="O187" s="35"/>
    </row>
    <row r="188" spans="1:15" ht="45" customHeight="1">
      <c r="A188" s="13" t="s">
        <v>1404</v>
      </c>
      <c r="B188" s="36" t="s">
        <v>1422</v>
      </c>
      <c r="C188" s="36"/>
      <c r="D188" s="37">
        <f t="shared" si="2"/>
        <v>1</v>
      </c>
      <c r="E188" s="37"/>
      <c r="F188" s="37" t="s">
        <v>28</v>
      </c>
      <c r="G188" s="37"/>
      <c r="H188" s="38">
        <v>42818</v>
      </c>
      <c r="I188" s="38"/>
      <c r="J188" s="38">
        <v>42818</v>
      </c>
      <c r="K188" s="38"/>
      <c r="L188" s="18" t="s">
        <v>647</v>
      </c>
      <c r="M188" s="18"/>
      <c r="N188" s="35">
        <v>617</v>
      </c>
      <c r="O188" s="35"/>
    </row>
    <row r="189" spans="1:15" ht="45" customHeight="1">
      <c r="A189" s="13" t="s">
        <v>1404</v>
      </c>
      <c r="B189" s="36" t="s">
        <v>1423</v>
      </c>
      <c r="C189" s="36"/>
      <c r="D189" s="37">
        <f t="shared" si="2"/>
        <v>1</v>
      </c>
      <c r="E189" s="37"/>
      <c r="F189" s="37" t="s">
        <v>28</v>
      </c>
      <c r="G189" s="37"/>
      <c r="H189" s="38">
        <v>42820</v>
      </c>
      <c r="I189" s="38"/>
      <c r="J189" s="38">
        <v>42820</v>
      </c>
      <c r="K189" s="38"/>
      <c r="L189" s="18" t="s">
        <v>647</v>
      </c>
      <c r="M189" s="18"/>
      <c r="N189" s="35">
        <v>534.04999999999995</v>
      </c>
      <c r="O189" s="35"/>
    </row>
    <row r="190" spans="1:15" ht="45" customHeight="1">
      <c r="A190" s="13" t="s">
        <v>1404</v>
      </c>
      <c r="B190" s="36" t="s">
        <v>1424</v>
      </c>
      <c r="C190" s="36"/>
      <c r="D190" s="37">
        <f t="shared" si="2"/>
        <v>1</v>
      </c>
      <c r="E190" s="37"/>
      <c r="F190" s="37" t="s">
        <v>28</v>
      </c>
      <c r="G190" s="37"/>
      <c r="H190" s="38">
        <v>42809</v>
      </c>
      <c r="I190" s="38"/>
      <c r="J190" s="38">
        <v>42809</v>
      </c>
      <c r="K190" s="38"/>
      <c r="L190" s="18" t="s">
        <v>647</v>
      </c>
      <c r="M190" s="18"/>
      <c r="N190" s="35">
        <v>714</v>
      </c>
      <c r="O190" s="35"/>
    </row>
    <row r="191" spans="1:15" ht="45" customHeight="1">
      <c r="A191" s="13" t="s">
        <v>1404</v>
      </c>
      <c r="B191" s="36" t="s">
        <v>1425</v>
      </c>
      <c r="C191" s="36"/>
      <c r="D191" s="37">
        <f t="shared" si="2"/>
        <v>1</v>
      </c>
      <c r="E191" s="37"/>
      <c r="F191" s="37" t="s">
        <v>28</v>
      </c>
      <c r="G191" s="37"/>
      <c r="H191" s="38">
        <v>42825</v>
      </c>
      <c r="I191" s="38"/>
      <c r="J191" s="38">
        <v>42825</v>
      </c>
      <c r="K191" s="38"/>
      <c r="L191" s="18" t="s">
        <v>647</v>
      </c>
      <c r="M191" s="18"/>
      <c r="N191" s="35">
        <v>401.8</v>
      </c>
      <c r="O191" s="35"/>
    </row>
    <row r="192" spans="1:15" ht="45" customHeight="1">
      <c r="A192" s="13" t="s">
        <v>1404</v>
      </c>
      <c r="B192" s="36" t="s">
        <v>1426</v>
      </c>
      <c r="C192" s="36"/>
      <c r="D192" s="37">
        <f t="shared" si="2"/>
        <v>1</v>
      </c>
      <c r="E192" s="37"/>
      <c r="F192" s="37" t="s">
        <v>28</v>
      </c>
      <c r="G192" s="37"/>
      <c r="H192" s="38">
        <v>42804</v>
      </c>
      <c r="I192" s="38"/>
      <c r="J192" s="38">
        <v>42804</v>
      </c>
      <c r="K192" s="38"/>
      <c r="L192" s="18" t="s">
        <v>647</v>
      </c>
      <c r="M192" s="18"/>
      <c r="N192" s="35">
        <v>714.03</v>
      </c>
      <c r="O192" s="35"/>
    </row>
    <row r="193" spans="1:15" ht="45" customHeight="1">
      <c r="A193" s="13" t="s">
        <v>1404</v>
      </c>
      <c r="B193" s="36" t="s">
        <v>1427</v>
      </c>
      <c r="C193" s="36"/>
      <c r="D193" s="37">
        <f t="shared" si="2"/>
        <v>1</v>
      </c>
      <c r="E193" s="37"/>
      <c r="F193" s="37" t="s">
        <v>28</v>
      </c>
      <c r="G193" s="37"/>
      <c r="H193" s="38">
        <v>42817</v>
      </c>
      <c r="I193" s="38"/>
      <c r="J193" s="38">
        <v>42817</v>
      </c>
      <c r="K193" s="38"/>
      <c r="L193" s="18" t="s">
        <v>647</v>
      </c>
      <c r="M193" s="18"/>
      <c r="N193" s="35">
        <v>713.99</v>
      </c>
      <c r="O193" s="35"/>
    </row>
    <row r="194" spans="1:15" ht="45" customHeight="1">
      <c r="A194" s="13" t="s">
        <v>1404</v>
      </c>
      <c r="B194" s="36" t="s">
        <v>1428</v>
      </c>
      <c r="C194" s="36"/>
      <c r="D194" s="37">
        <f t="shared" si="2"/>
        <v>1</v>
      </c>
      <c r="E194" s="37"/>
      <c r="F194" s="37" t="s">
        <v>28</v>
      </c>
      <c r="G194" s="37"/>
      <c r="H194" s="38">
        <v>42818</v>
      </c>
      <c r="I194" s="38"/>
      <c r="J194" s="38">
        <v>42818</v>
      </c>
      <c r="K194" s="38"/>
      <c r="L194" s="18" t="s">
        <v>647</v>
      </c>
      <c r="M194" s="18"/>
      <c r="N194" s="35">
        <v>697.39</v>
      </c>
      <c r="O194" s="35"/>
    </row>
    <row r="195" spans="1:15" ht="45" customHeight="1">
      <c r="A195" s="13" t="s">
        <v>1404</v>
      </c>
      <c r="B195" s="36" t="s">
        <v>1424</v>
      </c>
      <c r="C195" s="36"/>
      <c r="D195" s="37">
        <f t="shared" si="2"/>
        <v>1</v>
      </c>
      <c r="E195" s="37"/>
      <c r="F195" s="37" t="s">
        <v>28</v>
      </c>
      <c r="G195" s="37"/>
      <c r="H195" s="38">
        <v>42809</v>
      </c>
      <c r="I195" s="38"/>
      <c r="J195" s="38">
        <v>42809</v>
      </c>
      <c r="K195" s="38"/>
      <c r="L195" s="18" t="s">
        <v>647</v>
      </c>
      <c r="M195" s="18"/>
      <c r="N195" s="35">
        <v>1000</v>
      </c>
      <c r="O195" s="35"/>
    </row>
    <row r="196" spans="1:15" ht="45" customHeight="1">
      <c r="A196" s="13" t="s">
        <v>1404</v>
      </c>
      <c r="B196" s="36" t="s">
        <v>1425</v>
      </c>
      <c r="C196" s="36"/>
      <c r="D196" s="37">
        <f t="shared" si="2"/>
        <v>1</v>
      </c>
      <c r="E196" s="37"/>
      <c r="F196" s="37" t="s">
        <v>28</v>
      </c>
      <c r="G196" s="37"/>
      <c r="H196" s="38">
        <v>42825</v>
      </c>
      <c r="I196" s="38"/>
      <c r="J196" s="38">
        <v>42825</v>
      </c>
      <c r="K196" s="38"/>
      <c r="L196" s="18" t="s">
        <v>647</v>
      </c>
      <c r="M196" s="18"/>
      <c r="N196" s="35">
        <v>90</v>
      </c>
      <c r="O196" s="35"/>
    </row>
    <row r="197" spans="1:15" ht="45" customHeight="1">
      <c r="A197" s="13" t="s">
        <v>1404</v>
      </c>
      <c r="B197" s="36" t="s">
        <v>1426</v>
      </c>
      <c r="C197" s="36"/>
      <c r="D197" s="37">
        <f t="shared" si="2"/>
        <v>1</v>
      </c>
      <c r="E197" s="37"/>
      <c r="F197" s="37" t="s">
        <v>28</v>
      </c>
      <c r="G197" s="37"/>
      <c r="H197" s="38">
        <v>42804</v>
      </c>
      <c r="I197" s="38"/>
      <c r="J197" s="38">
        <v>42804</v>
      </c>
      <c r="K197" s="38"/>
      <c r="L197" s="18" t="s">
        <v>647</v>
      </c>
      <c r="M197" s="18"/>
      <c r="N197" s="35">
        <v>400</v>
      </c>
      <c r="O197" s="35"/>
    </row>
    <row r="198" spans="1:15" ht="45" customHeight="1">
      <c r="A198" s="13" t="s">
        <v>1404</v>
      </c>
      <c r="B198" s="36" t="s">
        <v>1427</v>
      </c>
      <c r="C198" s="36"/>
      <c r="D198" s="37">
        <f t="shared" si="2"/>
        <v>1</v>
      </c>
      <c r="E198" s="37"/>
      <c r="F198" s="37" t="s">
        <v>28</v>
      </c>
      <c r="G198" s="37"/>
      <c r="H198" s="38">
        <v>42817</v>
      </c>
      <c r="I198" s="38"/>
      <c r="J198" s="38">
        <v>42817</v>
      </c>
      <c r="K198" s="38"/>
      <c r="L198" s="18" t="s">
        <v>647</v>
      </c>
      <c r="M198" s="18"/>
      <c r="N198" s="35">
        <v>181</v>
      </c>
      <c r="O198" s="35"/>
    </row>
    <row r="199" spans="1:15" ht="45" customHeight="1">
      <c r="A199" s="13" t="s">
        <v>1404</v>
      </c>
      <c r="B199" s="36" t="s">
        <v>1428</v>
      </c>
      <c r="C199" s="36"/>
      <c r="D199" s="37">
        <f t="shared" si="2"/>
        <v>1</v>
      </c>
      <c r="E199" s="37"/>
      <c r="F199" s="37" t="s">
        <v>28</v>
      </c>
      <c r="G199" s="37"/>
      <c r="H199" s="38">
        <v>42818</v>
      </c>
      <c r="I199" s="38"/>
      <c r="J199" s="38">
        <v>42818</v>
      </c>
      <c r="K199" s="38"/>
      <c r="L199" s="18" t="s">
        <v>647</v>
      </c>
      <c r="M199" s="18"/>
      <c r="N199" s="35">
        <v>1322.4</v>
      </c>
      <c r="O199" s="35"/>
    </row>
    <row r="200" spans="1:15" ht="45" customHeight="1">
      <c r="A200" s="13" t="s">
        <v>1404</v>
      </c>
      <c r="B200" s="36" t="s">
        <v>13</v>
      </c>
      <c r="C200" s="36"/>
      <c r="D200" s="37">
        <f t="shared" si="2"/>
        <v>1</v>
      </c>
      <c r="E200" s="37"/>
      <c r="F200" s="37" t="s">
        <v>14</v>
      </c>
      <c r="G200" s="37"/>
      <c r="H200" s="38">
        <v>42808</v>
      </c>
      <c r="I200" s="38"/>
      <c r="J200" s="38">
        <v>42822</v>
      </c>
      <c r="K200" s="38"/>
      <c r="L200" s="18" t="s">
        <v>647</v>
      </c>
      <c r="M200" s="18"/>
      <c r="N200" s="35">
        <v>2250</v>
      </c>
      <c r="O200" s="35"/>
    </row>
    <row r="201" spans="1:15" ht="45" customHeight="1">
      <c r="A201" s="13" t="s">
        <v>1404</v>
      </c>
      <c r="B201" s="36" t="s">
        <v>1429</v>
      </c>
      <c r="C201" s="36"/>
      <c r="D201" s="37">
        <f t="shared" si="2"/>
        <v>1</v>
      </c>
      <c r="E201" s="37"/>
      <c r="F201" s="37" t="s">
        <v>28</v>
      </c>
      <c r="G201" s="37"/>
      <c r="H201" s="38">
        <v>42849</v>
      </c>
      <c r="I201" s="38"/>
      <c r="J201" s="38">
        <v>42849</v>
      </c>
      <c r="K201" s="38"/>
      <c r="L201" s="18" t="s">
        <v>647</v>
      </c>
      <c r="M201" s="18"/>
      <c r="N201" s="35">
        <v>594</v>
      </c>
      <c r="O201" s="35"/>
    </row>
    <row r="202" spans="1:15" ht="45" customHeight="1">
      <c r="A202" s="13" t="s">
        <v>1404</v>
      </c>
      <c r="B202" s="36" t="s">
        <v>1430</v>
      </c>
      <c r="C202" s="36"/>
      <c r="D202" s="37">
        <f t="shared" si="2"/>
        <v>1</v>
      </c>
      <c r="E202" s="37"/>
      <c r="F202" s="37" t="s">
        <v>28</v>
      </c>
      <c r="G202" s="37"/>
      <c r="H202" s="38">
        <v>42857</v>
      </c>
      <c r="I202" s="38"/>
      <c r="J202" s="38">
        <v>42857</v>
      </c>
      <c r="K202" s="38"/>
      <c r="L202" s="18" t="s">
        <v>647</v>
      </c>
      <c r="M202" s="18"/>
      <c r="N202" s="35">
        <v>584.82000000000005</v>
      </c>
      <c r="O202" s="35"/>
    </row>
    <row r="203" spans="1:15" ht="45" customHeight="1">
      <c r="A203" s="13" t="s">
        <v>1404</v>
      </c>
      <c r="B203" s="36" t="s">
        <v>1431</v>
      </c>
      <c r="C203" s="36"/>
      <c r="D203" s="37">
        <f t="shared" si="2"/>
        <v>1</v>
      </c>
      <c r="E203" s="37"/>
      <c r="F203" s="37" t="s">
        <v>28</v>
      </c>
      <c r="G203" s="37"/>
      <c r="H203" s="38">
        <v>42858</v>
      </c>
      <c r="I203" s="38"/>
      <c r="J203" s="38">
        <v>42858</v>
      </c>
      <c r="K203" s="38"/>
      <c r="L203" s="18" t="s">
        <v>647</v>
      </c>
      <c r="M203" s="18"/>
      <c r="N203" s="35">
        <v>714</v>
      </c>
      <c r="O203" s="35"/>
    </row>
    <row r="204" spans="1:15" ht="45" customHeight="1">
      <c r="A204" s="13" t="s">
        <v>1404</v>
      </c>
      <c r="B204" s="36" t="s">
        <v>13</v>
      </c>
      <c r="C204" s="36"/>
      <c r="D204" s="37">
        <f t="shared" si="2"/>
        <v>1</v>
      </c>
      <c r="E204" s="37"/>
      <c r="F204" s="37" t="s">
        <v>14</v>
      </c>
      <c r="G204" s="37"/>
      <c r="H204" s="38">
        <v>42835</v>
      </c>
      <c r="I204" s="38"/>
      <c r="J204" s="38">
        <v>42849</v>
      </c>
      <c r="K204" s="38"/>
      <c r="L204" s="18" t="s">
        <v>647</v>
      </c>
      <c r="M204" s="18"/>
      <c r="N204" s="35">
        <v>600</v>
      </c>
      <c r="O204" s="35"/>
    </row>
    <row r="205" spans="1:15" ht="45" customHeight="1">
      <c r="A205" s="13" t="s">
        <v>1404</v>
      </c>
      <c r="B205" s="36" t="s">
        <v>1430</v>
      </c>
      <c r="C205" s="36"/>
      <c r="D205" s="37">
        <f t="shared" ref="D205:D268" si="3">C205+1</f>
        <v>1</v>
      </c>
      <c r="E205" s="37"/>
      <c r="F205" s="37" t="s">
        <v>28</v>
      </c>
      <c r="G205" s="37"/>
      <c r="H205" s="38">
        <v>42857</v>
      </c>
      <c r="I205" s="38"/>
      <c r="J205" s="38">
        <v>42857</v>
      </c>
      <c r="K205" s="38"/>
      <c r="L205" s="18" t="s">
        <v>647</v>
      </c>
      <c r="M205" s="18"/>
      <c r="N205" s="35">
        <v>290</v>
      </c>
      <c r="O205" s="35"/>
    </row>
    <row r="206" spans="1:15" ht="45" customHeight="1">
      <c r="A206" s="13" t="s">
        <v>1404</v>
      </c>
      <c r="B206" s="36" t="s">
        <v>1431</v>
      </c>
      <c r="C206" s="36"/>
      <c r="D206" s="37">
        <f t="shared" si="3"/>
        <v>1</v>
      </c>
      <c r="E206" s="37"/>
      <c r="F206" s="37" t="s">
        <v>28</v>
      </c>
      <c r="G206" s="37"/>
      <c r="H206" s="38">
        <v>42858</v>
      </c>
      <c r="I206" s="38"/>
      <c r="J206" s="38">
        <v>42858</v>
      </c>
      <c r="K206" s="38"/>
      <c r="L206" s="18" t="s">
        <v>647</v>
      </c>
      <c r="M206" s="18"/>
      <c r="N206" s="35">
        <v>600</v>
      </c>
      <c r="O206" s="35"/>
    </row>
    <row r="207" spans="1:15" ht="45" customHeight="1">
      <c r="A207" s="13" t="s">
        <v>1404</v>
      </c>
      <c r="B207" s="36" t="s">
        <v>13</v>
      </c>
      <c r="C207" s="36"/>
      <c r="D207" s="37">
        <f t="shared" si="3"/>
        <v>1</v>
      </c>
      <c r="E207" s="37"/>
      <c r="F207" s="37" t="s">
        <v>14</v>
      </c>
      <c r="G207" s="37"/>
      <c r="H207" s="38">
        <v>42797</v>
      </c>
      <c r="I207" s="38"/>
      <c r="J207" s="38">
        <v>42832</v>
      </c>
      <c r="K207" s="38"/>
      <c r="L207" s="18" t="s">
        <v>647</v>
      </c>
      <c r="M207" s="18"/>
      <c r="N207" s="35">
        <v>4330</v>
      </c>
      <c r="O207" s="35"/>
    </row>
    <row r="208" spans="1:15" ht="45" customHeight="1">
      <c r="A208" s="13" t="s">
        <v>1404</v>
      </c>
      <c r="B208" s="36" t="s">
        <v>1432</v>
      </c>
      <c r="C208" s="36"/>
      <c r="D208" s="37">
        <f t="shared" si="3"/>
        <v>1</v>
      </c>
      <c r="E208" s="37"/>
      <c r="F208" s="37" t="s">
        <v>28</v>
      </c>
      <c r="G208" s="37"/>
      <c r="H208" s="38">
        <v>42832</v>
      </c>
      <c r="I208" s="38"/>
      <c r="J208" s="38">
        <v>42832</v>
      </c>
      <c r="K208" s="38"/>
      <c r="L208" s="18" t="s">
        <v>647</v>
      </c>
      <c r="M208" s="18"/>
      <c r="N208" s="35">
        <v>518.16</v>
      </c>
      <c r="O208" s="35"/>
    </row>
    <row r="209" spans="1:15" ht="45" customHeight="1">
      <c r="A209" s="13" t="s">
        <v>1404</v>
      </c>
      <c r="B209" s="36" t="s">
        <v>1433</v>
      </c>
      <c r="C209" s="36"/>
      <c r="D209" s="37">
        <f t="shared" si="3"/>
        <v>1</v>
      </c>
      <c r="E209" s="37"/>
      <c r="F209" s="37" t="s">
        <v>14</v>
      </c>
      <c r="G209" s="37"/>
      <c r="H209" s="38">
        <v>42835</v>
      </c>
      <c r="I209" s="38"/>
      <c r="J209" s="38">
        <v>42836</v>
      </c>
      <c r="K209" s="38"/>
      <c r="L209" s="18" t="s">
        <v>647</v>
      </c>
      <c r="M209" s="18"/>
      <c r="N209" s="35">
        <v>490</v>
      </c>
      <c r="O209" s="35"/>
    </row>
    <row r="210" spans="1:15" ht="45" customHeight="1">
      <c r="A210" s="13" t="s">
        <v>1404</v>
      </c>
      <c r="B210" s="36" t="s">
        <v>13</v>
      </c>
      <c r="C210" s="36"/>
      <c r="D210" s="37">
        <f t="shared" si="3"/>
        <v>1</v>
      </c>
      <c r="E210" s="37"/>
      <c r="F210" s="37" t="s">
        <v>14</v>
      </c>
      <c r="G210" s="37"/>
      <c r="H210" s="38">
        <v>42843</v>
      </c>
      <c r="I210" s="38"/>
      <c r="J210" s="38">
        <v>42849</v>
      </c>
      <c r="K210" s="38"/>
      <c r="L210" s="18" t="s">
        <v>647</v>
      </c>
      <c r="M210" s="18"/>
      <c r="N210" s="35">
        <v>215</v>
      </c>
      <c r="O210" s="35"/>
    </row>
    <row r="211" spans="1:15" ht="45" customHeight="1">
      <c r="A211" s="13" t="s">
        <v>1404</v>
      </c>
      <c r="B211" s="36" t="s">
        <v>1434</v>
      </c>
      <c r="C211" s="36"/>
      <c r="D211" s="37">
        <f t="shared" si="3"/>
        <v>1</v>
      </c>
      <c r="E211" s="37"/>
      <c r="F211" s="37" t="s">
        <v>28</v>
      </c>
      <c r="G211" s="37"/>
      <c r="H211" s="38">
        <v>42858</v>
      </c>
      <c r="I211" s="38"/>
      <c r="J211" s="38">
        <v>42859</v>
      </c>
      <c r="K211" s="38"/>
      <c r="L211" s="18" t="s">
        <v>647</v>
      </c>
      <c r="M211" s="18"/>
      <c r="N211" s="35">
        <v>715</v>
      </c>
      <c r="O211" s="35"/>
    </row>
    <row r="212" spans="1:15" ht="45" customHeight="1">
      <c r="A212" s="13" t="s">
        <v>1404</v>
      </c>
      <c r="B212" s="36" t="s">
        <v>1435</v>
      </c>
      <c r="C212" s="36"/>
      <c r="D212" s="37">
        <f t="shared" si="3"/>
        <v>1</v>
      </c>
      <c r="E212" s="37"/>
      <c r="F212" s="37" t="s">
        <v>28</v>
      </c>
      <c r="G212" s="37"/>
      <c r="H212" s="38">
        <v>42866</v>
      </c>
      <c r="I212" s="38"/>
      <c r="J212" s="38">
        <v>42866</v>
      </c>
      <c r="K212" s="38"/>
      <c r="L212" s="18" t="s">
        <v>647</v>
      </c>
      <c r="M212" s="18"/>
      <c r="N212" s="35">
        <v>715</v>
      </c>
      <c r="O212" s="35"/>
    </row>
    <row r="213" spans="1:15" ht="45" customHeight="1">
      <c r="A213" s="13" t="s">
        <v>1404</v>
      </c>
      <c r="B213" s="36" t="s">
        <v>13</v>
      </c>
      <c r="C213" s="36"/>
      <c r="D213" s="37">
        <f t="shared" si="3"/>
        <v>1</v>
      </c>
      <c r="E213" s="37"/>
      <c r="F213" s="37" t="s">
        <v>14</v>
      </c>
      <c r="G213" s="37"/>
      <c r="H213" s="38">
        <v>42870</v>
      </c>
      <c r="I213" s="38"/>
      <c r="J213" s="38">
        <v>42870</v>
      </c>
      <c r="K213" s="38"/>
      <c r="L213" s="18" t="s">
        <v>647</v>
      </c>
      <c r="M213" s="18"/>
      <c r="N213" s="35">
        <v>1440</v>
      </c>
      <c r="O213" s="35"/>
    </row>
    <row r="214" spans="1:15" ht="45" customHeight="1">
      <c r="A214" s="13" t="s">
        <v>1404</v>
      </c>
      <c r="B214" s="36" t="s">
        <v>1435</v>
      </c>
      <c r="C214" s="36"/>
      <c r="D214" s="37">
        <f t="shared" si="3"/>
        <v>1</v>
      </c>
      <c r="E214" s="37"/>
      <c r="F214" s="37" t="s">
        <v>28</v>
      </c>
      <c r="G214" s="37"/>
      <c r="H214" s="38">
        <v>42866</v>
      </c>
      <c r="I214" s="38"/>
      <c r="J214" s="38">
        <v>42866</v>
      </c>
      <c r="K214" s="38"/>
      <c r="L214" s="18" t="s">
        <v>647</v>
      </c>
      <c r="M214" s="18"/>
      <c r="N214" s="35">
        <v>310</v>
      </c>
      <c r="O214" s="35"/>
    </row>
    <row r="215" spans="1:15" ht="45" customHeight="1">
      <c r="A215" s="13" t="s">
        <v>1404</v>
      </c>
      <c r="B215" s="36" t="s">
        <v>1434</v>
      </c>
      <c r="C215" s="36"/>
      <c r="D215" s="37">
        <f t="shared" si="3"/>
        <v>1</v>
      </c>
      <c r="E215" s="37"/>
      <c r="F215" s="37" t="s">
        <v>28</v>
      </c>
      <c r="G215" s="37"/>
      <c r="H215" s="38">
        <v>42858</v>
      </c>
      <c r="I215" s="38"/>
      <c r="J215" s="38">
        <v>42859</v>
      </c>
      <c r="K215" s="38"/>
      <c r="L215" s="18" t="s">
        <v>647</v>
      </c>
      <c r="M215" s="18"/>
      <c r="N215" s="35">
        <v>416</v>
      </c>
      <c r="O215" s="35"/>
    </row>
    <row r="216" spans="1:15" ht="45" customHeight="1">
      <c r="A216" s="13" t="s">
        <v>1404</v>
      </c>
      <c r="B216" s="36" t="s">
        <v>1436</v>
      </c>
      <c r="C216" s="36"/>
      <c r="D216" s="37">
        <f t="shared" si="3"/>
        <v>1</v>
      </c>
      <c r="E216" s="37"/>
      <c r="F216" s="37" t="s">
        <v>28</v>
      </c>
      <c r="G216" s="37"/>
      <c r="H216" s="38">
        <v>42872</v>
      </c>
      <c r="I216" s="38"/>
      <c r="J216" s="38">
        <v>42872</v>
      </c>
      <c r="K216" s="38"/>
      <c r="L216" s="18" t="s">
        <v>647</v>
      </c>
      <c r="M216" s="18"/>
      <c r="N216" s="35">
        <v>714</v>
      </c>
      <c r="O216" s="35"/>
    </row>
    <row r="217" spans="1:15" ht="45" customHeight="1">
      <c r="A217" s="13" t="s">
        <v>1404</v>
      </c>
      <c r="B217" s="36" t="s">
        <v>1436</v>
      </c>
      <c r="C217" s="36"/>
      <c r="D217" s="37">
        <f t="shared" si="3"/>
        <v>1</v>
      </c>
      <c r="E217" s="37"/>
      <c r="F217" s="37" t="s">
        <v>28</v>
      </c>
      <c r="G217" s="37"/>
      <c r="H217" s="38">
        <v>42872</v>
      </c>
      <c r="I217" s="38"/>
      <c r="J217" s="38">
        <v>42872</v>
      </c>
      <c r="K217" s="38"/>
      <c r="L217" s="18" t="s">
        <v>647</v>
      </c>
      <c r="M217" s="18"/>
      <c r="N217" s="35">
        <v>694.13</v>
      </c>
      <c r="O217" s="35"/>
    </row>
    <row r="218" spans="1:15" ht="45" customHeight="1">
      <c r="A218" s="13" t="s">
        <v>1404</v>
      </c>
      <c r="B218" s="36" t="s">
        <v>1436</v>
      </c>
      <c r="C218" s="36"/>
      <c r="D218" s="37">
        <f t="shared" si="3"/>
        <v>1</v>
      </c>
      <c r="E218" s="37"/>
      <c r="F218" s="37" t="s">
        <v>28</v>
      </c>
      <c r="G218" s="37"/>
      <c r="H218" s="38">
        <v>42872</v>
      </c>
      <c r="I218" s="38"/>
      <c r="J218" s="38">
        <v>42872</v>
      </c>
      <c r="K218" s="38"/>
      <c r="L218" s="18" t="s">
        <v>647</v>
      </c>
      <c r="M218" s="18"/>
      <c r="N218" s="35">
        <v>239.9</v>
      </c>
      <c r="O218" s="35"/>
    </row>
    <row r="219" spans="1:15" ht="45" customHeight="1">
      <c r="A219" s="13" t="s">
        <v>1404</v>
      </c>
      <c r="B219" s="36" t="s">
        <v>1436</v>
      </c>
      <c r="C219" s="36"/>
      <c r="D219" s="37">
        <f t="shared" si="3"/>
        <v>1</v>
      </c>
      <c r="E219" s="37"/>
      <c r="F219" s="37" t="s">
        <v>28</v>
      </c>
      <c r="G219" s="37"/>
      <c r="H219" s="38">
        <v>42872</v>
      </c>
      <c r="I219" s="38"/>
      <c r="J219" s="38">
        <v>42872</v>
      </c>
      <c r="K219" s="38"/>
      <c r="L219" s="18" t="s">
        <v>647</v>
      </c>
      <c r="M219" s="18"/>
      <c r="N219" s="35">
        <v>239.9</v>
      </c>
      <c r="O219" s="35"/>
    </row>
    <row r="220" spans="1:15" ht="45" customHeight="1">
      <c r="A220" s="13" t="s">
        <v>1404</v>
      </c>
      <c r="B220" s="36" t="s">
        <v>1436</v>
      </c>
      <c r="C220" s="36"/>
      <c r="D220" s="37">
        <f t="shared" si="3"/>
        <v>1</v>
      </c>
      <c r="E220" s="37"/>
      <c r="F220" s="37" t="s">
        <v>28</v>
      </c>
      <c r="G220" s="37"/>
      <c r="H220" s="38">
        <v>42872</v>
      </c>
      <c r="I220" s="38"/>
      <c r="J220" s="38">
        <v>42872</v>
      </c>
      <c r="K220" s="38"/>
      <c r="L220" s="18" t="s">
        <v>647</v>
      </c>
      <c r="M220" s="18"/>
      <c r="N220" s="35">
        <v>417</v>
      </c>
      <c r="O220" s="35"/>
    </row>
    <row r="221" spans="1:15" ht="45" customHeight="1">
      <c r="A221" s="13" t="s">
        <v>1404</v>
      </c>
      <c r="B221" s="36" t="s">
        <v>1436</v>
      </c>
      <c r="C221" s="36"/>
      <c r="D221" s="37">
        <f t="shared" si="3"/>
        <v>1</v>
      </c>
      <c r="E221" s="37"/>
      <c r="F221" s="37" t="s">
        <v>28</v>
      </c>
      <c r="G221" s="37"/>
      <c r="H221" s="38">
        <v>42872</v>
      </c>
      <c r="I221" s="38"/>
      <c r="J221" s="38">
        <v>42872</v>
      </c>
      <c r="K221" s="38"/>
      <c r="L221" s="18" t="s">
        <v>647</v>
      </c>
      <c r="M221" s="18"/>
      <c r="N221" s="35">
        <v>239.9</v>
      </c>
      <c r="O221" s="35"/>
    </row>
    <row r="222" spans="1:15" ht="45" customHeight="1">
      <c r="A222" s="13" t="s">
        <v>1404</v>
      </c>
      <c r="B222" s="36" t="s">
        <v>1436</v>
      </c>
      <c r="C222" s="36"/>
      <c r="D222" s="37">
        <f t="shared" si="3"/>
        <v>1</v>
      </c>
      <c r="E222" s="37"/>
      <c r="F222" s="37" t="s">
        <v>28</v>
      </c>
      <c r="G222" s="37"/>
      <c r="H222" s="38">
        <v>42872</v>
      </c>
      <c r="I222" s="38"/>
      <c r="J222" s="38">
        <v>42872</v>
      </c>
      <c r="K222" s="38"/>
      <c r="L222" s="18" t="s">
        <v>647</v>
      </c>
      <c r="M222" s="18"/>
      <c r="N222" s="35">
        <v>239.9</v>
      </c>
      <c r="O222" s="35"/>
    </row>
    <row r="223" spans="1:15" ht="45" customHeight="1">
      <c r="A223" s="13" t="s">
        <v>1404</v>
      </c>
      <c r="B223" s="36" t="s">
        <v>13</v>
      </c>
      <c r="C223" s="36"/>
      <c r="D223" s="37">
        <f t="shared" si="3"/>
        <v>1</v>
      </c>
      <c r="E223" s="37"/>
      <c r="F223" s="37" t="s">
        <v>14</v>
      </c>
      <c r="G223" s="37"/>
      <c r="H223" s="38">
        <v>42864</v>
      </c>
      <c r="I223" s="38"/>
      <c r="J223" s="38">
        <v>42867</v>
      </c>
      <c r="K223" s="38"/>
      <c r="L223" s="18" t="s">
        <v>647</v>
      </c>
      <c r="M223" s="18"/>
      <c r="N223" s="35">
        <v>3040</v>
      </c>
      <c r="O223" s="35"/>
    </row>
    <row r="224" spans="1:15" ht="45" customHeight="1">
      <c r="A224" s="13" t="s">
        <v>1404</v>
      </c>
      <c r="B224" s="36" t="s">
        <v>1437</v>
      </c>
      <c r="C224" s="36"/>
      <c r="D224" s="37">
        <f t="shared" si="3"/>
        <v>1</v>
      </c>
      <c r="E224" s="37"/>
      <c r="F224" s="37" t="s">
        <v>28</v>
      </c>
      <c r="G224" s="37"/>
      <c r="H224" s="38">
        <v>42873</v>
      </c>
      <c r="I224" s="38"/>
      <c r="J224" s="38">
        <v>42873</v>
      </c>
      <c r="K224" s="38"/>
      <c r="L224" s="18" t="s">
        <v>647</v>
      </c>
      <c r="M224" s="18"/>
      <c r="N224" s="35">
        <v>715</v>
      </c>
      <c r="O224" s="35"/>
    </row>
    <row r="225" spans="1:15" ht="45" customHeight="1">
      <c r="A225" s="13" t="s">
        <v>1404</v>
      </c>
      <c r="B225" s="36" t="s">
        <v>1437</v>
      </c>
      <c r="C225" s="36"/>
      <c r="D225" s="37">
        <f t="shared" si="3"/>
        <v>1</v>
      </c>
      <c r="E225" s="37"/>
      <c r="F225" s="37" t="s">
        <v>28</v>
      </c>
      <c r="G225" s="37"/>
      <c r="H225" s="38">
        <v>42885</v>
      </c>
      <c r="I225" s="38"/>
      <c r="J225" s="38">
        <v>42885</v>
      </c>
      <c r="K225" s="38"/>
      <c r="L225" s="18" t="s">
        <v>647</v>
      </c>
      <c r="M225" s="18"/>
      <c r="N225" s="35">
        <v>681.44</v>
      </c>
      <c r="O225" s="35"/>
    </row>
    <row r="226" spans="1:15" ht="45" customHeight="1">
      <c r="A226" s="13" t="s">
        <v>1404</v>
      </c>
      <c r="B226" s="36" t="s">
        <v>1438</v>
      </c>
      <c r="C226" s="36"/>
      <c r="D226" s="37">
        <f t="shared" si="3"/>
        <v>1</v>
      </c>
      <c r="E226" s="37"/>
      <c r="F226" s="37" t="s">
        <v>11</v>
      </c>
      <c r="G226" s="37"/>
      <c r="H226" s="38">
        <v>42894</v>
      </c>
      <c r="I226" s="38"/>
      <c r="J226" s="38">
        <v>42894</v>
      </c>
      <c r="K226" s="38"/>
      <c r="L226" s="18" t="s">
        <v>647</v>
      </c>
      <c r="M226" s="18"/>
      <c r="N226" s="35">
        <v>1600</v>
      </c>
      <c r="O226" s="35"/>
    </row>
    <row r="227" spans="1:15" ht="45" customHeight="1">
      <c r="A227" s="13" t="s">
        <v>1404</v>
      </c>
      <c r="B227" s="36" t="s">
        <v>1438</v>
      </c>
      <c r="C227" s="36"/>
      <c r="D227" s="37">
        <f t="shared" si="3"/>
        <v>1</v>
      </c>
      <c r="E227" s="37"/>
      <c r="F227" s="37" t="s">
        <v>11</v>
      </c>
      <c r="G227" s="37"/>
      <c r="H227" s="38">
        <v>42884</v>
      </c>
      <c r="I227" s="38"/>
      <c r="J227" s="38">
        <v>42884</v>
      </c>
      <c r="K227" s="38"/>
      <c r="L227" s="18" t="s">
        <v>647</v>
      </c>
      <c r="M227" s="18"/>
      <c r="N227" s="35">
        <v>1844</v>
      </c>
      <c r="O227" s="35"/>
    </row>
    <row r="228" spans="1:15" ht="45" customHeight="1">
      <c r="A228" s="13" t="s">
        <v>1404</v>
      </c>
      <c r="B228" s="36" t="s">
        <v>1439</v>
      </c>
      <c r="C228" s="36"/>
      <c r="D228" s="37">
        <f t="shared" si="3"/>
        <v>1</v>
      </c>
      <c r="E228" s="37"/>
      <c r="F228" s="37" t="s">
        <v>28</v>
      </c>
      <c r="G228" s="37"/>
      <c r="H228" s="38">
        <v>42878</v>
      </c>
      <c r="I228" s="38"/>
      <c r="J228" s="38">
        <v>42878</v>
      </c>
      <c r="K228" s="38"/>
      <c r="L228" s="18" t="s">
        <v>647</v>
      </c>
      <c r="M228" s="18"/>
      <c r="N228" s="35">
        <v>714</v>
      </c>
      <c r="O228" s="35"/>
    </row>
    <row r="229" spans="1:15" ht="45" customHeight="1">
      <c r="A229" s="13" t="s">
        <v>1404</v>
      </c>
      <c r="B229" s="36" t="s">
        <v>13</v>
      </c>
      <c r="C229" s="36"/>
      <c r="D229" s="37">
        <f t="shared" si="3"/>
        <v>1</v>
      </c>
      <c r="E229" s="37"/>
      <c r="F229" s="37" t="s">
        <v>14</v>
      </c>
      <c r="G229" s="37"/>
      <c r="H229" s="38">
        <v>42887</v>
      </c>
      <c r="I229" s="38"/>
      <c r="J229" s="38">
        <v>42900</v>
      </c>
      <c r="K229" s="38"/>
      <c r="L229" s="18" t="s">
        <v>647</v>
      </c>
      <c r="M229" s="18"/>
      <c r="N229" s="35">
        <v>746</v>
      </c>
      <c r="O229" s="35"/>
    </row>
    <row r="230" spans="1:15" ht="45" customHeight="1">
      <c r="A230" s="13" t="s">
        <v>1404</v>
      </c>
      <c r="B230" s="36" t="s">
        <v>1437</v>
      </c>
      <c r="C230" s="36"/>
      <c r="D230" s="37">
        <f t="shared" si="3"/>
        <v>1</v>
      </c>
      <c r="E230" s="37"/>
      <c r="F230" s="37" t="s">
        <v>28</v>
      </c>
      <c r="G230" s="37"/>
      <c r="H230" s="38">
        <v>42873</v>
      </c>
      <c r="I230" s="38"/>
      <c r="J230" s="38">
        <v>42873</v>
      </c>
      <c r="K230" s="38"/>
      <c r="L230" s="18" t="s">
        <v>647</v>
      </c>
      <c r="M230" s="18"/>
      <c r="N230" s="35">
        <v>233</v>
      </c>
      <c r="O230" s="35"/>
    </row>
    <row r="231" spans="1:15" ht="45" customHeight="1">
      <c r="A231" s="13" t="s">
        <v>1404</v>
      </c>
      <c r="B231" s="36" t="s">
        <v>1438</v>
      </c>
      <c r="C231" s="36"/>
      <c r="D231" s="37">
        <f t="shared" si="3"/>
        <v>1</v>
      </c>
      <c r="E231" s="37"/>
      <c r="F231" s="37" t="s">
        <v>11</v>
      </c>
      <c r="G231" s="37"/>
      <c r="H231" s="38">
        <v>42894</v>
      </c>
      <c r="I231" s="38"/>
      <c r="J231" s="38">
        <v>42894</v>
      </c>
      <c r="K231" s="38"/>
      <c r="L231" s="18" t="s">
        <v>647</v>
      </c>
      <c r="M231" s="18"/>
      <c r="N231" s="35">
        <v>292</v>
      </c>
      <c r="O231" s="35"/>
    </row>
    <row r="232" spans="1:15" ht="45" customHeight="1">
      <c r="A232" s="13" t="s">
        <v>1404</v>
      </c>
      <c r="B232" s="36" t="s">
        <v>1438</v>
      </c>
      <c r="C232" s="36"/>
      <c r="D232" s="37">
        <f t="shared" si="3"/>
        <v>1</v>
      </c>
      <c r="E232" s="37"/>
      <c r="F232" s="37" t="s">
        <v>11</v>
      </c>
      <c r="G232" s="37"/>
      <c r="H232" s="38">
        <v>42884</v>
      </c>
      <c r="I232" s="38"/>
      <c r="J232" s="38">
        <v>42884</v>
      </c>
      <c r="K232" s="38"/>
      <c r="L232" s="18" t="s">
        <v>647</v>
      </c>
      <c r="M232" s="18"/>
      <c r="N232" s="35">
        <v>183</v>
      </c>
      <c r="O232" s="35"/>
    </row>
    <row r="233" spans="1:15" ht="45" customHeight="1">
      <c r="A233" s="13" t="s">
        <v>1404</v>
      </c>
      <c r="B233" s="36" t="s">
        <v>1439</v>
      </c>
      <c r="C233" s="36"/>
      <c r="D233" s="37">
        <f t="shared" si="3"/>
        <v>1</v>
      </c>
      <c r="E233" s="37"/>
      <c r="F233" s="37" t="s">
        <v>28</v>
      </c>
      <c r="G233" s="37"/>
      <c r="H233" s="38">
        <v>42878</v>
      </c>
      <c r="I233" s="38"/>
      <c r="J233" s="38">
        <v>42878</v>
      </c>
      <c r="K233" s="38"/>
      <c r="L233" s="18" t="s">
        <v>647</v>
      </c>
      <c r="M233" s="18"/>
      <c r="N233" s="35">
        <v>362</v>
      </c>
      <c r="O233" s="35"/>
    </row>
    <row r="234" spans="1:15" ht="45" customHeight="1">
      <c r="A234" s="13" t="s">
        <v>1404</v>
      </c>
      <c r="B234" s="36" t="s">
        <v>107</v>
      </c>
      <c r="C234" s="36"/>
      <c r="D234" s="37">
        <f t="shared" si="3"/>
        <v>1</v>
      </c>
      <c r="E234" s="37"/>
      <c r="F234" s="37" t="s">
        <v>28</v>
      </c>
      <c r="G234" s="37"/>
      <c r="H234" s="38">
        <v>42887</v>
      </c>
      <c r="I234" s="38"/>
      <c r="J234" s="38">
        <v>42887</v>
      </c>
      <c r="K234" s="38"/>
      <c r="L234" s="18" t="s">
        <v>647</v>
      </c>
      <c r="M234" s="18"/>
      <c r="N234" s="35">
        <v>660</v>
      </c>
      <c r="O234" s="35"/>
    </row>
    <row r="235" spans="1:15" ht="45" customHeight="1">
      <c r="A235" s="13" t="s">
        <v>1404</v>
      </c>
      <c r="B235" s="36" t="s">
        <v>13</v>
      </c>
      <c r="C235" s="36"/>
      <c r="D235" s="37">
        <f t="shared" si="3"/>
        <v>1</v>
      </c>
      <c r="E235" s="37"/>
      <c r="F235" s="37" t="s">
        <v>14</v>
      </c>
      <c r="G235" s="37"/>
      <c r="H235" s="38">
        <v>42887</v>
      </c>
      <c r="I235" s="38"/>
      <c r="J235" s="38">
        <v>42887</v>
      </c>
      <c r="K235" s="38"/>
      <c r="L235" s="18" t="s">
        <v>647</v>
      </c>
      <c r="M235" s="18"/>
      <c r="N235" s="35">
        <v>3470</v>
      </c>
      <c r="O235" s="35"/>
    </row>
    <row r="236" spans="1:15" ht="45" customHeight="1">
      <c r="A236" s="13" t="s">
        <v>1404</v>
      </c>
      <c r="B236" s="36" t="s">
        <v>107</v>
      </c>
      <c r="C236" s="36"/>
      <c r="D236" s="37">
        <f t="shared" si="3"/>
        <v>1</v>
      </c>
      <c r="E236" s="37"/>
      <c r="F236" s="37" t="s">
        <v>28</v>
      </c>
      <c r="G236" s="37"/>
      <c r="H236" s="38">
        <v>42887</v>
      </c>
      <c r="I236" s="38"/>
      <c r="J236" s="38">
        <v>42887</v>
      </c>
      <c r="K236" s="38"/>
      <c r="L236" s="18" t="s">
        <v>647</v>
      </c>
      <c r="M236" s="18"/>
      <c r="N236" s="35">
        <v>68</v>
      </c>
      <c r="O236" s="35"/>
    </row>
    <row r="237" spans="1:15" ht="45" customHeight="1">
      <c r="A237" s="13" t="s">
        <v>1404</v>
      </c>
      <c r="B237" s="36" t="s">
        <v>1440</v>
      </c>
      <c r="C237" s="36"/>
      <c r="D237" s="37">
        <f t="shared" si="3"/>
        <v>1</v>
      </c>
      <c r="E237" s="37"/>
      <c r="F237" s="37" t="s">
        <v>11</v>
      </c>
      <c r="G237" s="37"/>
      <c r="H237" s="38">
        <v>42907</v>
      </c>
      <c r="I237" s="38"/>
      <c r="J237" s="38">
        <v>42907</v>
      </c>
      <c r="K237" s="38"/>
      <c r="L237" s="18" t="s">
        <v>647</v>
      </c>
      <c r="M237" s="18"/>
      <c r="N237" s="35">
        <v>2248</v>
      </c>
      <c r="O237" s="35"/>
    </row>
    <row r="238" spans="1:15" ht="45" customHeight="1">
      <c r="A238" s="13" t="s">
        <v>1404</v>
      </c>
      <c r="B238" s="36" t="s">
        <v>13</v>
      </c>
      <c r="C238" s="36"/>
      <c r="D238" s="37">
        <f t="shared" si="3"/>
        <v>1</v>
      </c>
      <c r="E238" s="37"/>
      <c r="F238" s="37" t="s">
        <v>14</v>
      </c>
      <c r="G238" s="37"/>
      <c r="H238" s="38">
        <v>42887</v>
      </c>
      <c r="I238" s="38"/>
      <c r="J238" s="38">
        <v>42887</v>
      </c>
      <c r="K238" s="38"/>
      <c r="L238" s="18" t="s">
        <v>647</v>
      </c>
      <c r="M238" s="18"/>
      <c r="N238" s="35">
        <v>535</v>
      </c>
      <c r="O238" s="35"/>
    </row>
    <row r="239" spans="1:15" ht="45" customHeight="1">
      <c r="A239" s="13" t="s">
        <v>1404</v>
      </c>
      <c r="B239" s="36" t="s">
        <v>1440</v>
      </c>
      <c r="C239" s="36"/>
      <c r="D239" s="37">
        <f t="shared" si="3"/>
        <v>1</v>
      </c>
      <c r="E239" s="37"/>
      <c r="F239" s="37" t="s">
        <v>11</v>
      </c>
      <c r="G239" s="37"/>
      <c r="H239" s="38">
        <v>42907</v>
      </c>
      <c r="I239" s="38"/>
      <c r="J239" s="38">
        <v>42907</v>
      </c>
      <c r="K239" s="38"/>
      <c r="L239" s="18" t="s">
        <v>647</v>
      </c>
      <c r="M239" s="18"/>
      <c r="N239" s="35">
        <v>245</v>
      </c>
      <c r="O239" s="35"/>
    </row>
    <row r="240" spans="1:15" ht="45" customHeight="1">
      <c r="A240" s="13" t="s">
        <v>1404</v>
      </c>
      <c r="B240" s="36" t="s">
        <v>1441</v>
      </c>
      <c r="C240" s="36"/>
      <c r="D240" s="37">
        <f t="shared" si="3"/>
        <v>1</v>
      </c>
      <c r="E240" s="37"/>
      <c r="F240" s="37" t="s">
        <v>11</v>
      </c>
      <c r="G240" s="37"/>
      <c r="H240" s="38">
        <v>42962</v>
      </c>
      <c r="I240" s="38"/>
      <c r="J240" s="38">
        <v>42962</v>
      </c>
      <c r="K240" s="38"/>
      <c r="L240" s="18" t="s">
        <v>647</v>
      </c>
      <c r="M240" s="18"/>
      <c r="N240" s="35">
        <v>1902</v>
      </c>
      <c r="O240" s="35"/>
    </row>
    <row r="241" spans="1:15" ht="45" customHeight="1">
      <c r="A241" s="13" t="s">
        <v>1404</v>
      </c>
      <c r="B241" s="36" t="s">
        <v>13</v>
      </c>
      <c r="C241" s="36"/>
      <c r="D241" s="37">
        <f t="shared" si="3"/>
        <v>1</v>
      </c>
      <c r="E241" s="37"/>
      <c r="F241" s="37" t="s">
        <v>14</v>
      </c>
      <c r="G241" s="37"/>
      <c r="H241" s="38">
        <v>42962</v>
      </c>
      <c r="I241" s="38"/>
      <c r="J241" s="38">
        <v>42962</v>
      </c>
      <c r="K241" s="38"/>
      <c r="L241" s="18" t="s">
        <v>647</v>
      </c>
      <c r="M241" s="18"/>
      <c r="N241" s="35">
        <v>4290</v>
      </c>
      <c r="O241" s="35"/>
    </row>
    <row r="242" spans="1:15" ht="45" customHeight="1">
      <c r="A242" s="13" t="s">
        <v>1404</v>
      </c>
      <c r="B242" s="36" t="s">
        <v>1441</v>
      </c>
      <c r="C242" s="36"/>
      <c r="D242" s="37">
        <f t="shared" si="3"/>
        <v>1</v>
      </c>
      <c r="E242" s="37"/>
      <c r="F242" s="37" t="s">
        <v>11</v>
      </c>
      <c r="G242" s="37"/>
      <c r="H242" s="38">
        <v>42962</v>
      </c>
      <c r="I242" s="38"/>
      <c r="J242" s="38">
        <v>42962</v>
      </c>
      <c r="K242" s="38"/>
      <c r="L242" s="18" t="s">
        <v>647</v>
      </c>
      <c r="M242" s="18"/>
      <c r="N242" s="35">
        <v>541</v>
      </c>
      <c r="O242" s="35"/>
    </row>
    <row r="243" spans="1:15" ht="45" customHeight="1">
      <c r="A243" s="13" t="s">
        <v>1404</v>
      </c>
      <c r="B243" s="36" t="s">
        <v>13</v>
      </c>
      <c r="C243" s="36"/>
      <c r="D243" s="37">
        <f t="shared" si="3"/>
        <v>1</v>
      </c>
      <c r="E243" s="37"/>
      <c r="F243" s="37" t="s">
        <v>14</v>
      </c>
      <c r="G243" s="37"/>
      <c r="H243" s="38">
        <v>42900</v>
      </c>
      <c r="I243" s="38"/>
      <c r="J243" s="38">
        <v>42906</v>
      </c>
      <c r="K243" s="38"/>
      <c r="L243" s="18" t="s">
        <v>647</v>
      </c>
      <c r="M243" s="18"/>
      <c r="N243" s="35">
        <v>945</v>
      </c>
      <c r="O243" s="35"/>
    </row>
    <row r="244" spans="1:15" ht="45" customHeight="1">
      <c r="A244" s="13" t="s">
        <v>1404</v>
      </c>
      <c r="B244" s="36" t="s">
        <v>1442</v>
      </c>
      <c r="C244" s="36"/>
      <c r="D244" s="37">
        <f t="shared" si="3"/>
        <v>1</v>
      </c>
      <c r="E244" s="37"/>
      <c r="F244" s="37" t="s">
        <v>28</v>
      </c>
      <c r="G244" s="37"/>
      <c r="H244" s="38">
        <v>42919</v>
      </c>
      <c r="I244" s="38"/>
      <c r="J244" s="38">
        <v>42919</v>
      </c>
      <c r="K244" s="38"/>
      <c r="L244" s="18" t="s">
        <v>647</v>
      </c>
      <c r="M244" s="18"/>
      <c r="N244" s="35">
        <v>494</v>
      </c>
      <c r="O244" s="35"/>
    </row>
    <row r="245" spans="1:15" ht="45" customHeight="1">
      <c r="A245" s="13" t="s">
        <v>1404</v>
      </c>
      <c r="B245" s="36" t="s">
        <v>1443</v>
      </c>
      <c r="C245" s="36"/>
      <c r="D245" s="37">
        <f t="shared" si="3"/>
        <v>1</v>
      </c>
      <c r="E245" s="37"/>
      <c r="F245" s="37" t="s">
        <v>28</v>
      </c>
      <c r="G245" s="37"/>
      <c r="H245" s="38">
        <v>42927</v>
      </c>
      <c r="I245" s="38"/>
      <c r="J245" s="38">
        <v>42927</v>
      </c>
      <c r="K245" s="38"/>
      <c r="L245" s="18" t="s">
        <v>647</v>
      </c>
      <c r="M245" s="18"/>
      <c r="N245" s="35">
        <v>403</v>
      </c>
      <c r="O245" s="35"/>
    </row>
    <row r="246" spans="1:15" ht="45" customHeight="1">
      <c r="A246" s="13" t="s">
        <v>1404</v>
      </c>
      <c r="B246" s="36" t="s">
        <v>1444</v>
      </c>
      <c r="C246" s="36"/>
      <c r="D246" s="37">
        <f t="shared" si="3"/>
        <v>1</v>
      </c>
      <c r="E246" s="37"/>
      <c r="F246" s="37" t="s">
        <v>28</v>
      </c>
      <c r="G246" s="37"/>
      <c r="H246" s="38">
        <v>42909</v>
      </c>
      <c r="I246" s="38"/>
      <c r="J246" s="38">
        <v>42909</v>
      </c>
      <c r="K246" s="38"/>
      <c r="L246" s="18" t="s">
        <v>647</v>
      </c>
      <c r="M246" s="18"/>
      <c r="N246" s="35">
        <v>452.2</v>
      </c>
      <c r="O246" s="35"/>
    </row>
    <row r="247" spans="1:15" ht="45" customHeight="1">
      <c r="A247" s="13" t="s">
        <v>1404</v>
      </c>
      <c r="B247" s="36" t="s">
        <v>1445</v>
      </c>
      <c r="C247" s="36"/>
      <c r="D247" s="37">
        <f t="shared" si="3"/>
        <v>1</v>
      </c>
      <c r="E247" s="37"/>
      <c r="F247" s="37" t="s">
        <v>28</v>
      </c>
      <c r="G247" s="37"/>
      <c r="H247" s="38">
        <v>42901</v>
      </c>
      <c r="I247" s="38"/>
      <c r="J247" s="38">
        <v>42901</v>
      </c>
      <c r="K247" s="38"/>
      <c r="L247" s="18" t="s">
        <v>647</v>
      </c>
      <c r="M247" s="18"/>
      <c r="N247" s="35">
        <v>301.2</v>
      </c>
      <c r="O247" s="35"/>
    </row>
    <row r="248" spans="1:15" ht="45" customHeight="1">
      <c r="A248" s="13" t="s">
        <v>1404</v>
      </c>
      <c r="B248" s="36" t="s">
        <v>1442</v>
      </c>
      <c r="C248" s="36"/>
      <c r="D248" s="37">
        <f t="shared" si="3"/>
        <v>1</v>
      </c>
      <c r="E248" s="37"/>
      <c r="F248" s="37" t="s">
        <v>28</v>
      </c>
      <c r="G248" s="37"/>
      <c r="H248" s="38">
        <v>42919</v>
      </c>
      <c r="I248" s="38"/>
      <c r="J248" s="38">
        <v>42919</v>
      </c>
      <c r="K248" s="38"/>
      <c r="L248" s="18" t="s">
        <v>647</v>
      </c>
      <c r="M248" s="18"/>
      <c r="N248" s="35">
        <v>846.7</v>
      </c>
      <c r="O248" s="35"/>
    </row>
    <row r="249" spans="1:15" ht="45" customHeight="1">
      <c r="A249" s="13" t="s">
        <v>1404</v>
      </c>
      <c r="B249" s="36" t="s">
        <v>1443</v>
      </c>
      <c r="C249" s="36"/>
      <c r="D249" s="37">
        <f t="shared" si="3"/>
        <v>1</v>
      </c>
      <c r="E249" s="37"/>
      <c r="F249" s="37" t="s">
        <v>28</v>
      </c>
      <c r="G249" s="37"/>
      <c r="H249" s="38">
        <v>42927</v>
      </c>
      <c r="I249" s="38"/>
      <c r="J249" s="38">
        <v>42927</v>
      </c>
      <c r="K249" s="38"/>
      <c r="L249" s="18" t="s">
        <v>647</v>
      </c>
      <c r="M249" s="18"/>
      <c r="N249" s="35">
        <v>176</v>
      </c>
      <c r="O249" s="35"/>
    </row>
    <row r="250" spans="1:15" ht="45" customHeight="1">
      <c r="A250" s="13" t="s">
        <v>1404</v>
      </c>
      <c r="B250" s="36" t="s">
        <v>1446</v>
      </c>
      <c r="C250" s="36"/>
      <c r="D250" s="37">
        <f t="shared" si="3"/>
        <v>1</v>
      </c>
      <c r="E250" s="37"/>
      <c r="F250" s="37" t="s">
        <v>28</v>
      </c>
      <c r="G250" s="37"/>
      <c r="H250" s="38">
        <v>42920</v>
      </c>
      <c r="I250" s="38"/>
      <c r="J250" s="38">
        <v>42920</v>
      </c>
      <c r="K250" s="38"/>
      <c r="L250" s="18" t="s">
        <v>647</v>
      </c>
      <c r="M250" s="18"/>
      <c r="N250" s="35">
        <v>690.66</v>
      </c>
      <c r="O250" s="35"/>
    </row>
    <row r="251" spans="1:15" ht="45" customHeight="1">
      <c r="A251" s="13" t="s">
        <v>1404</v>
      </c>
      <c r="B251" s="36" t="s">
        <v>1447</v>
      </c>
      <c r="C251" s="36"/>
      <c r="D251" s="37">
        <f t="shared" si="3"/>
        <v>1</v>
      </c>
      <c r="E251" s="37"/>
      <c r="F251" s="37" t="s">
        <v>28</v>
      </c>
      <c r="G251" s="37"/>
      <c r="H251" s="38">
        <v>42934</v>
      </c>
      <c r="I251" s="38"/>
      <c r="J251" s="38">
        <v>42924</v>
      </c>
      <c r="K251" s="38"/>
      <c r="L251" s="18" t="s">
        <v>647</v>
      </c>
      <c r="M251" s="18"/>
      <c r="N251" s="35">
        <v>715</v>
      </c>
      <c r="O251" s="35"/>
    </row>
    <row r="252" spans="1:15" ht="45" customHeight="1">
      <c r="A252" s="13" t="s">
        <v>1404</v>
      </c>
      <c r="B252" s="36" t="s">
        <v>1446</v>
      </c>
      <c r="C252" s="36"/>
      <c r="D252" s="37">
        <f t="shared" si="3"/>
        <v>1</v>
      </c>
      <c r="E252" s="37"/>
      <c r="F252" s="37" t="s">
        <v>28</v>
      </c>
      <c r="G252" s="37"/>
      <c r="H252" s="38">
        <v>42920</v>
      </c>
      <c r="I252" s="38"/>
      <c r="J252" s="38">
        <v>42920</v>
      </c>
      <c r="K252" s="38"/>
      <c r="L252" s="18" t="s">
        <v>647</v>
      </c>
      <c r="M252" s="18"/>
      <c r="N252" s="35">
        <v>395</v>
      </c>
      <c r="O252" s="35"/>
    </row>
    <row r="253" spans="1:15" ht="45" customHeight="1">
      <c r="A253" s="13" t="s">
        <v>1404</v>
      </c>
      <c r="B253" s="36" t="s">
        <v>1447</v>
      </c>
      <c r="C253" s="36"/>
      <c r="D253" s="37">
        <f t="shared" si="3"/>
        <v>1</v>
      </c>
      <c r="E253" s="37"/>
      <c r="F253" s="37" t="s">
        <v>28</v>
      </c>
      <c r="G253" s="37"/>
      <c r="H253" s="38">
        <v>42934</v>
      </c>
      <c r="I253" s="38"/>
      <c r="J253" s="38">
        <v>42924</v>
      </c>
      <c r="K253" s="38"/>
      <c r="L253" s="18" t="s">
        <v>647</v>
      </c>
      <c r="M253" s="18"/>
      <c r="N253" s="35">
        <v>445</v>
      </c>
      <c r="O253" s="35"/>
    </row>
    <row r="254" spans="1:15" ht="45" customHeight="1">
      <c r="A254" s="13" t="s">
        <v>1404</v>
      </c>
      <c r="B254" s="36" t="s">
        <v>1448</v>
      </c>
      <c r="C254" s="36"/>
      <c r="D254" s="37">
        <f t="shared" si="3"/>
        <v>1</v>
      </c>
      <c r="E254" s="37"/>
      <c r="F254" s="37" t="s">
        <v>28</v>
      </c>
      <c r="G254" s="37"/>
      <c r="H254" s="38">
        <v>42948</v>
      </c>
      <c r="I254" s="38"/>
      <c r="J254" s="38">
        <v>42948</v>
      </c>
      <c r="K254" s="38"/>
      <c r="L254" s="18" t="s">
        <v>647</v>
      </c>
      <c r="M254" s="18"/>
      <c r="N254" s="35">
        <v>458</v>
      </c>
      <c r="O254" s="35"/>
    </row>
    <row r="255" spans="1:15" ht="45" customHeight="1">
      <c r="A255" s="13" t="s">
        <v>1404</v>
      </c>
      <c r="B255" s="36" t="s">
        <v>1448</v>
      </c>
      <c r="C255" s="36"/>
      <c r="D255" s="37">
        <f t="shared" si="3"/>
        <v>1</v>
      </c>
      <c r="E255" s="37"/>
      <c r="F255" s="37" t="s">
        <v>28</v>
      </c>
      <c r="G255" s="37"/>
      <c r="H255" s="38">
        <v>42943</v>
      </c>
      <c r="I255" s="38"/>
      <c r="J255" s="38">
        <v>42943</v>
      </c>
      <c r="K255" s="38"/>
      <c r="L255" s="18" t="s">
        <v>647</v>
      </c>
      <c r="M255" s="18"/>
      <c r="N255" s="35">
        <v>304</v>
      </c>
      <c r="O255" s="35"/>
    </row>
    <row r="256" spans="1:15" ht="45" customHeight="1">
      <c r="A256" s="13" t="s">
        <v>1404</v>
      </c>
      <c r="B256" s="36" t="s">
        <v>13</v>
      </c>
      <c r="C256" s="36"/>
      <c r="D256" s="37">
        <f t="shared" si="3"/>
        <v>1</v>
      </c>
      <c r="E256" s="37"/>
      <c r="F256" s="37" t="s">
        <v>14</v>
      </c>
      <c r="G256" s="37"/>
      <c r="H256" s="38">
        <v>42948</v>
      </c>
      <c r="I256" s="38"/>
      <c r="J256" s="38">
        <v>42948</v>
      </c>
      <c r="K256" s="38"/>
      <c r="L256" s="18" t="s">
        <v>647</v>
      </c>
      <c r="M256" s="18"/>
      <c r="N256" s="35">
        <v>80</v>
      </c>
      <c r="O256" s="35"/>
    </row>
    <row r="257" spans="1:15" ht="45" customHeight="1">
      <c r="A257" s="13" t="s">
        <v>1404</v>
      </c>
      <c r="B257" s="36" t="s">
        <v>1448</v>
      </c>
      <c r="C257" s="36"/>
      <c r="D257" s="37">
        <f t="shared" si="3"/>
        <v>1</v>
      </c>
      <c r="E257" s="37"/>
      <c r="F257" s="37" t="s">
        <v>28</v>
      </c>
      <c r="G257" s="37"/>
      <c r="H257" s="38">
        <v>42948</v>
      </c>
      <c r="I257" s="38"/>
      <c r="J257" s="38">
        <v>42948</v>
      </c>
      <c r="K257" s="38"/>
      <c r="L257" s="18" t="s">
        <v>647</v>
      </c>
      <c r="M257" s="18"/>
      <c r="N257" s="35">
        <v>292</v>
      </c>
      <c r="O257" s="35"/>
    </row>
    <row r="258" spans="1:15" ht="45" customHeight="1">
      <c r="A258" s="13" t="s">
        <v>1404</v>
      </c>
      <c r="B258" s="36" t="s">
        <v>1448</v>
      </c>
      <c r="C258" s="36"/>
      <c r="D258" s="37">
        <f t="shared" si="3"/>
        <v>1</v>
      </c>
      <c r="E258" s="37"/>
      <c r="F258" s="37" t="s">
        <v>28</v>
      </c>
      <c r="G258" s="37"/>
      <c r="H258" s="38">
        <v>42943</v>
      </c>
      <c r="I258" s="38"/>
      <c r="J258" s="38">
        <v>42943</v>
      </c>
      <c r="K258" s="38"/>
      <c r="L258" s="18" t="s">
        <v>647</v>
      </c>
      <c r="M258" s="18"/>
      <c r="N258" s="35">
        <v>292</v>
      </c>
      <c r="O258" s="35"/>
    </row>
    <row r="259" spans="1:15" ht="45" customHeight="1">
      <c r="A259" s="13" t="s">
        <v>1404</v>
      </c>
      <c r="B259" s="36" t="s">
        <v>1449</v>
      </c>
      <c r="C259" s="36"/>
      <c r="D259" s="37">
        <f t="shared" si="3"/>
        <v>1</v>
      </c>
      <c r="E259" s="37"/>
      <c r="F259" s="37" t="s">
        <v>11</v>
      </c>
      <c r="G259" s="37"/>
      <c r="H259" s="38">
        <v>42936</v>
      </c>
      <c r="I259" s="38"/>
      <c r="J259" s="38">
        <v>42936</v>
      </c>
      <c r="K259" s="38"/>
      <c r="L259" s="18" t="s">
        <v>647</v>
      </c>
      <c r="M259" s="18"/>
      <c r="N259" s="35">
        <v>1688</v>
      </c>
      <c r="O259" s="35"/>
    </row>
    <row r="260" spans="1:15" ht="45" customHeight="1">
      <c r="A260" s="13" t="s">
        <v>1404</v>
      </c>
      <c r="B260" s="36" t="s">
        <v>13</v>
      </c>
      <c r="C260" s="36"/>
      <c r="D260" s="37">
        <f t="shared" si="3"/>
        <v>1</v>
      </c>
      <c r="E260" s="37"/>
      <c r="F260" s="37" t="s">
        <v>14</v>
      </c>
      <c r="G260" s="37"/>
      <c r="H260" s="38">
        <v>42936</v>
      </c>
      <c r="I260" s="38"/>
      <c r="J260" s="38">
        <v>42936</v>
      </c>
      <c r="K260" s="38"/>
      <c r="L260" s="18" t="s">
        <v>647</v>
      </c>
      <c r="M260" s="18"/>
      <c r="N260" s="35">
        <v>875</v>
      </c>
      <c r="O260" s="35"/>
    </row>
    <row r="261" spans="1:15" ht="45" customHeight="1">
      <c r="A261" s="13" t="s">
        <v>1404</v>
      </c>
      <c r="B261" s="36" t="s">
        <v>1449</v>
      </c>
      <c r="C261" s="36"/>
      <c r="D261" s="37">
        <f t="shared" si="3"/>
        <v>1</v>
      </c>
      <c r="E261" s="37"/>
      <c r="F261" s="37" t="s">
        <v>11</v>
      </c>
      <c r="G261" s="37"/>
      <c r="H261" s="38">
        <v>42936</v>
      </c>
      <c r="I261" s="38"/>
      <c r="J261" s="38">
        <v>42936</v>
      </c>
      <c r="K261" s="38"/>
      <c r="L261" s="18" t="s">
        <v>647</v>
      </c>
      <c r="M261" s="18"/>
      <c r="N261" s="35">
        <v>144.5</v>
      </c>
      <c r="O261" s="35"/>
    </row>
    <row r="262" spans="1:15" ht="45" customHeight="1">
      <c r="A262" s="13" t="s">
        <v>1404</v>
      </c>
      <c r="B262" s="36" t="s">
        <v>1450</v>
      </c>
      <c r="C262" s="36"/>
      <c r="D262" s="37">
        <f t="shared" si="3"/>
        <v>1</v>
      </c>
      <c r="E262" s="37"/>
      <c r="F262" s="37" t="s">
        <v>28</v>
      </c>
      <c r="G262" s="37"/>
      <c r="H262" s="38">
        <v>42921</v>
      </c>
      <c r="I262" s="38"/>
      <c r="J262" s="38">
        <v>42922</v>
      </c>
      <c r="K262" s="38"/>
      <c r="L262" s="18" t="s">
        <v>647</v>
      </c>
      <c r="M262" s="18"/>
      <c r="N262" s="35">
        <v>388</v>
      </c>
      <c r="O262" s="35"/>
    </row>
    <row r="263" spans="1:15" ht="45" customHeight="1">
      <c r="A263" s="13" t="s">
        <v>1404</v>
      </c>
      <c r="B263" s="36" t="s">
        <v>1451</v>
      </c>
      <c r="C263" s="36"/>
      <c r="D263" s="37">
        <f t="shared" si="3"/>
        <v>1</v>
      </c>
      <c r="E263" s="37"/>
      <c r="F263" s="37" t="s">
        <v>28</v>
      </c>
      <c r="G263" s="37"/>
      <c r="H263" s="38">
        <v>42908</v>
      </c>
      <c r="I263" s="38"/>
      <c r="J263" s="38">
        <v>42908</v>
      </c>
      <c r="K263" s="38"/>
      <c r="L263" s="18" t="s">
        <v>647</v>
      </c>
      <c r="M263" s="18"/>
      <c r="N263" s="35">
        <v>582.6</v>
      </c>
      <c r="O263" s="35"/>
    </row>
    <row r="264" spans="1:15" ht="45" customHeight="1">
      <c r="A264" s="13" t="s">
        <v>1404</v>
      </c>
      <c r="B264" s="36" t="s">
        <v>13</v>
      </c>
      <c r="C264" s="36"/>
      <c r="D264" s="37">
        <f t="shared" si="3"/>
        <v>1</v>
      </c>
      <c r="E264" s="37"/>
      <c r="F264" s="37" t="s">
        <v>14</v>
      </c>
      <c r="G264" s="37"/>
      <c r="H264" s="38">
        <v>42955</v>
      </c>
      <c r="I264" s="38"/>
      <c r="J264" s="38">
        <v>42962</v>
      </c>
      <c r="K264" s="38"/>
      <c r="L264" s="18" t="s">
        <v>647</v>
      </c>
      <c r="M264" s="18"/>
      <c r="N264" s="35">
        <v>590</v>
      </c>
      <c r="O264" s="35"/>
    </row>
    <row r="265" spans="1:15" ht="45" customHeight="1">
      <c r="A265" s="13" t="s">
        <v>1404</v>
      </c>
      <c r="B265" s="36" t="s">
        <v>1451</v>
      </c>
      <c r="C265" s="36"/>
      <c r="D265" s="37">
        <f t="shared" si="3"/>
        <v>1</v>
      </c>
      <c r="E265" s="37"/>
      <c r="F265" s="37" t="s">
        <v>28</v>
      </c>
      <c r="G265" s="37"/>
      <c r="H265" s="38">
        <v>42908</v>
      </c>
      <c r="I265" s="38"/>
      <c r="J265" s="38">
        <v>42908</v>
      </c>
      <c r="K265" s="38"/>
      <c r="L265" s="18" t="s">
        <v>647</v>
      </c>
      <c r="M265" s="18"/>
      <c r="N265" s="35">
        <v>171</v>
      </c>
      <c r="O265" s="35"/>
    </row>
    <row r="266" spans="1:15" ht="45" customHeight="1">
      <c r="A266" s="13" t="s">
        <v>1404</v>
      </c>
      <c r="B266" s="36" t="s">
        <v>1452</v>
      </c>
      <c r="C266" s="36"/>
      <c r="D266" s="37">
        <f t="shared" si="3"/>
        <v>1</v>
      </c>
      <c r="E266" s="37"/>
      <c r="F266" s="37" t="s">
        <v>28</v>
      </c>
      <c r="G266" s="37"/>
      <c r="H266" s="38">
        <v>42985</v>
      </c>
      <c r="I266" s="38"/>
      <c r="J266" s="38">
        <v>42985</v>
      </c>
      <c r="K266" s="38"/>
      <c r="L266" s="18" t="s">
        <v>647</v>
      </c>
      <c r="M266" s="18"/>
      <c r="N266" s="35">
        <v>494</v>
      </c>
      <c r="O266" s="35"/>
    </row>
    <row r="267" spans="1:15" ht="45" customHeight="1">
      <c r="A267" s="13" t="s">
        <v>1404</v>
      </c>
      <c r="B267" s="36" t="s">
        <v>13</v>
      </c>
      <c r="C267" s="36"/>
      <c r="D267" s="37">
        <f t="shared" si="3"/>
        <v>1</v>
      </c>
      <c r="E267" s="37"/>
      <c r="F267" s="37" t="s">
        <v>14</v>
      </c>
      <c r="G267" s="37"/>
      <c r="H267" s="38">
        <v>42985</v>
      </c>
      <c r="I267" s="38"/>
      <c r="J267" s="38">
        <v>42985</v>
      </c>
      <c r="K267" s="38"/>
      <c r="L267" s="18" t="s">
        <v>647</v>
      </c>
      <c r="M267" s="18"/>
      <c r="N267" s="35">
        <v>320</v>
      </c>
      <c r="O267" s="35"/>
    </row>
    <row r="268" spans="1:15" ht="45" customHeight="1">
      <c r="A268" s="13" t="s">
        <v>1404</v>
      </c>
      <c r="B268" s="36" t="s">
        <v>1452</v>
      </c>
      <c r="C268" s="36"/>
      <c r="D268" s="37">
        <f t="shared" si="3"/>
        <v>1</v>
      </c>
      <c r="E268" s="37"/>
      <c r="F268" s="37" t="s">
        <v>28</v>
      </c>
      <c r="G268" s="37"/>
      <c r="H268" s="38">
        <v>42985</v>
      </c>
      <c r="I268" s="38"/>
      <c r="J268" s="38">
        <v>42985</v>
      </c>
      <c r="K268" s="38"/>
      <c r="L268" s="18" t="s">
        <v>647</v>
      </c>
      <c r="M268" s="18"/>
      <c r="N268" s="35">
        <v>194</v>
      </c>
      <c r="O268" s="35"/>
    </row>
    <row r="269" spans="1:15" ht="45" customHeight="1">
      <c r="A269" s="13" t="s">
        <v>1404</v>
      </c>
      <c r="B269" s="36" t="s">
        <v>1453</v>
      </c>
      <c r="C269" s="36"/>
      <c r="D269" s="37">
        <f t="shared" ref="D269:D332" si="4">C269+1</f>
        <v>1</v>
      </c>
      <c r="E269" s="37"/>
      <c r="F269" s="37" t="s">
        <v>28</v>
      </c>
      <c r="G269" s="37"/>
      <c r="H269" s="38">
        <v>43012</v>
      </c>
      <c r="I269" s="38"/>
      <c r="J269" s="38">
        <v>43012</v>
      </c>
      <c r="K269" s="38"/>
      <c r="L269" s="18" t="s">
        <v>647</v>
      </c>
      <c r="M269" s="18"/>
      <c r="N269" s="35">
        <v>729</v>
      </c>
      <c r="O269" s="35"/>
    </row>
    <row r="270" spans="1:15" ht="45" customHeight="1">
      <c r="A270" s="13" t="s">
        <v>1404</v>
      </c>
      <c r="B270" s="36" t="s">
        <v>1454</v>
      </c>
      <c r="C270" s="36"/>
      <c r="D270" s="37">
        <f t="shared" si="4"/>
        <v>1</v>
      </c>
      <c r="E270" s="37"/>
      <c r="F270" s="37" t="s">
        <v>1347</v>
      </c>
      <c r="G270" s="37"/>
      <c r="H270" s="38">
        <v>43007</v>
      </c>
      <c r="I270" s="38"/>
      <c r="J270" s="38">
        <v>43007</v>
      </c>
      <c r="K270" s="38"/>
      <c r="L270" s="18" t="s">
        <v>647</v>
      </c>
      <c r="M270" s="18"/>
      <c r="N270" s="35">
        <v>1929</v>
      </c>
      <c r="O270" s="35"/>
    </row>
    <row r="271" spans="1:15" ht="45" customHeight="1">
      <c r="A271" s="13" t="s">
        <v>1404</v>
      </c>
      <c r="B271" s="36" t="s">
        <v>1455</v>
      </c>
      <c r="C271" s="36"/>
      <c r="D271" s="37">
        <f t="shared" si="4"/>
        <v>1</v>
      </c>
      <c r="E271" s="37"/>
      <c r="F271" s="37" t="s">
        <v>28</v>
      </c>
      <c r="G271" s="37"/>
      <c r="H271" s="38">
        <v>43011</v>
      </c>
      <c r="I271" s="38"/>
      <c r="J271" s="38">
        <v>43011</v>
      </c>
      <c r="K271" s="38"/>
      <c r="L271" s="18" t="s">
        <v>647</v>
      </c>
      <c r="M271" s="18"/>
      <c r="N271" s="35">
        <v>664.05</v>
      </c>
      <c r="O271" s="35"/>
    </row>
    <row r="272" spans="1:15" ht="45" customHeight="1">
      <c r="A272" s="13" t="s">
        <v>1404</v>
      </c>
      <c r="B272" s="36" t="s">
        <v>13</v>
      </c>
      <c r="C272" s="36"/>
      <c r="D272" s="37">
        <f t="shared" si="4"/>
        <v>1</v>
      </c>
      <c r="E272" s="37"/>
      <c r="F272" s="37" t="s">
        <v>14</v>
      </c>
      <c r="G272" s="37"/>
      <c r="H272" s="38">
        <v>43001</v>
      </c>
      <c r="I272" s="38"/>
      <c r="J272" s="38">
        <v>43004</v>
      </c>
      <c r="K272" s="38"/>
      <c r="L272" s="18" t="s">
        <v>647</v>
      </c>
      <c r="M272" s="18"/>
      <c r="N272" s="35">
        <v>1300</v>
      </c>
      <c r="O272" s="35"/>
    </row>
    <row r="273" spans="1:15" ht="45" customHeight="1">
      <c r="A273" s="13" t="s">
        <v>1404</v>
      </c>
      <c r="B273" s="36" t="s">
        <v>1453</v>
      </c>
      <c r="C273" s="36"/>
      <c r="D273" s="37">
        <f t="shared" si="4"/>
        <v>1</v>
      </c>
      <c r="E273" s="37"/>
      <c r="F273" s="37" t="s">
        <v>28</v>
      </c>
      <c r="G273" s="37"/>
      <c r="H273" s="38">
        <v>43012</v>
      </c>
      <c r="I273" s="38"/>
      <c r="J273" s="38">
        <v>43012</v>
      </c>
      <c r="K273" s="38"/>
      <c r="L273" s="18" t="s">
        <v>647</v>
      </c>
      <c r="M273" s="18"/>
      <c r="N273" s="35">
        <v>458</v>
      </c>
      <c r="O273" s="35"/>
    </row>
    <row r="274" spans="1:15" ht="45" customHeight="1">
      <c r="A274" s="13" t="s">
        <v>1404</v>
      </c>
      <c r="B274" s="36" t="s">
        <v>1454</v>
      </c>
      <c r="C274" s="36"/>
      <c r="D274" s="37">
        <f t="shared" si="4"/>
        <v>1</v>
      </c>
      <c r="E274" s="37"/>
      <c r="F274" s="37" t="s">
        <v>1347</v>
      </c>
      <c r="G274" s="37"/>
      <c r="H274" s="38">
        <v>43007</v>
      </c>
      <c r="I274" s="38"/>
      <c r="J274" s="38">
        <v>43007</v>
      </c>
      <c r="K274" s="38"/>
      <c r="L274" s="18" t="s">
        <v>647</v>
      </c>
      <c r="M274" s="18"/>
      <c r="N274" s="35">
        <v>749.99</v>
      </c>
      <c r="O274" s="35"/>
    </row>
    <row r="275" spans="1:15" ht="45" customHeight="1">
      <c r="A275" s="13" t="s">
        <v>1404</v>
      </c>
      <c r="B275" s="36" t="s">
        <v>1455</v>
      </c>
      <c r="C275" s="36"/>
      <c r="D275" s="37">
        <f t="shared" si="4"/>
        <v>1</v>
      </c>
      <c r="E275" s="37"/>
      <c r="F275" s="37" t="s">
        <v>28</v>
      </c>
      <c r="G275" s="37"/>
      <c r="H275" s="38">
        <v>43011</v>
      </c>
      <c r="I275" s="38"/>
      <c r="J275" s="38">
        <v>43011</v>
      </c>
      <c r="K275" s="38"/>
      <c r="L275" s="18" t="s">
        <v>647</v>
      </c>
      <c r="M275" s="18"/>
      <c r="N275" s="35">
        <v>614</v>
      </c>
      <c r="O275" s="35"/>
    </row>
    <row r="276" spans="1:15" ht="45" customHeight="1">
      <c r="A276" s="13" t="s">
        <v>1404</v>
      </c>
      <c r="B276" s="36" t="s">
        <v>1456</v>
      </c>
      <c r="C276" s="36"/>
      <c r="D276" s="37">
        <f t="shared" si="4"/>
        <v>1</v>
      </c>
      <c r="E276" s="37"/>
      <c r="F276" s="37" t="s">
        <v>28</v>
      </c>
      <c r="G276" s="37"/>
      <c r="H276" s="38">
        <v>43014</v>
      </c>
      <c r="I276" s="38"/>
      <c r="J276" s="38">
        <v>43014</v>
      </c>
      <c r="K276" s="38"/>
      <c r="L276" s="18" t="s">
        <v>647</v>
      </c>
      <c r="M276" s="18"/>
      <c r="N276" s="35">
        <v>715</v>
      </c>
      <c r="O276" s="35"/>
    </row>
    <row r="277" spans="1:15" ht="45" customHeight="1">
      <c r="A277" s="13" t="s">
        <v>1404</v>
      </c>
      <c r="B277" s="36" t="s">
        <v>1457</v>
      </c>
      <c r="C277" s="36"/>
      <c r="D277" s="37">
        <f t="shared" si="4"/>
        <v>1</v>
      </c>
      <c r="E277" s="37"/>
      <c r="F277" s="37" t="s">
        <v>28</v>
      </c>
      <c r="G277" s="37"/>
      <c r="H277" s="38">
        <v>43020</v>
      </c>
      <c r="I277" s="38"/>
      <c r="J277" s="38">
        <v>43020</v>
      </c>
      <c r="K277" s="38"/>
      <c r="L277" s="18" t="s">
        <v>647</v>
      </c>
      <c r="M277" s="18"/>
      <c r="N277" s="35">
        <v>734</v>
      </c>
      <c r="O277" s="35"/>
    </row>
    <row r="278" spans="1:15" ht="45" customHeight="1">
      <c r="A278" s="13" t="s">
        <v>1404</v>
      </c>
      <c r="B278" s="36" t="s">
        <v>13</v>
      </c>
      <c r="C278" s="36"/>
      <c r="D278" s="37">
        <f t="shared" si="4"/>
        <v>1</v>
      </c>
      <c r="E278" s="37"/>
      <c r="F278" s="37" t="s">
        <v>14</v>
      </c>
      <c r="G278" s="37"/>
      <c r="H278" s="38">
        <v>43025</v>
      </c>
      <c r="I278" s="38"/>
      <c r="J278" s="38">
        <v>43025</v>
      </c>
      <c r="K278" s="38"/>
      <c r="L278" s="18" t="s">
        <v>647</v>
      </c>
      <c r="M278" s="18"/>
      <c r="N278" s="35">
        <v>800</v>
      </c>
      <c r="O278" s="35"/>
    </row>
    <row r="279" spans="1:15" ht="45" customHeight="1">
      <c r="A279" s="13" t="s">
        <v>1404</v>
      </c>
      <c r="B279" s="36" t="s">
        <v>1456</v>
      </c>
      <c r="C279" s="36"/>
      <c r="D279" s="37">
        <f t="shared" si="4"/>
        <v>1</v>
      </c>
      <c r="E279" s="37"/>
      <c r="F279" s="37" t="s">
        <v>28</v>
      </c>
      <c r="G279" s="37"/>
      <c r="H279" s="38">
        <v>43014</v>
      </c>
      <c r="I279" s="38"/>
      <c r="J279" s="38">
        <v>43014</v>
      </c>
      <c r="K279" s="38"/>
      <c r="L279" s="18" t="s">
        <v>647</v>
      </c>
      <c r="M279" s="18"/>
      <c r="N279" s="35">
        <v>403</v>
      </c>
      <c r="O279" s="35"/>
    </row>
    <row r="280" spans="1:15" ht="45" customHeight="1">
      <c r="A280" s="13" t="s">
        <v>1404</v>
      </c>
      <c r="B280" s="36" t="s">
        <v>1457</v>
      </c>
      <c r="C280" s="36"/>
      <c r="D280" s="37">
        <f t="shared" si="4"/>
        <v>1</v>
      </c>
      <c r="E280" s="37"/>
      <c r="F280" s="37" t="s">
        <v>28</v>
      </c>
      <c r="G280" s="37"/>
      <c r="H280" s="38">
        <v>43020</v>
      </c>
      <c r="I280" s="38"/>
      <c r="J280" s="38">
        <v>43020</v>
      </c>
      <c r="K280" s="38"/>
      <c r="L280" s="18" t="s">
        <v>647</v>
      </c>
      <c r="M280" s="18"/>
      <c r="N280" s="35">
        <v>376</v>
      </c>
      <c r="O280" s="35"/>
    </row>
    <row r="281" spans="1:15" ht="45" customHeight="1">
      <c r="A281" s="13" t="s">
        <v>1404</v>
      </c>
      <c r="B281" s="36" t="s">
        <v>1458</v>
      </c>
      <c r="C281" s="36"/>
      <c r="D281" s="37">
        <f t="shared" si="4"/>
        <v>1</v>
      </c>
      <c r="E281" s="37"/>
      <c r="F281" s="37" t="s">
        <v>28</v>
      </c>
      <c r="G281" s="37"/>
      <c r="H281" s="38">
        <v>42984</v>
      </c>
      <c r="I281" s="38"/>
      <c r="J281" s="38">
        <v>42984</v>
      </c>
      <c r="K281" s="38"/>
      <c r="L281" s="18" t="s">
        <v>647</v>
      </c>
      <c r="M281" s="18"/>
      <c r="N281" s="35">
        <v>542.51</v>
      </c>
      <c r="O281" s="35"/>
    </row>
    <row r="282" spans="1:15" ht="45" customHeight="1">
      <c r="A282" s="13" t="s">
        <v>1404</v>
      </c>
      <c r="B282" s="36" t="s">
        <v>1459</v>
      </c>
      <c r="C282" s="36"/>
      <c r="D282" s="37">
        <f t="shared" si="4"/>
        <v>1</v>
      </c>
      <c r="E282" s="37"/>
      <c r="F282" s="37" t="s">
        <v>11</v>
      </c>
      <c r="G282" s="37"/>
      <c r="H282" s="38">
        <v>42982</v>
      </c>
      <c r="I282" s="38"/>
      <c r="J282" s="38">
        <v>42982</v>
      </c>
      <c r="K282" s="38"/>
      <c r="L282" s="18" t="s">
        <v>647</v>
      </c>
      <c r="M282" s="18"/>
      <c r="N282" s="35">
        <v>1610</v>
      </c>
      <c r="O282" s="35"/>
    </row>
    <row r="283" spans="1:15" ht="45" customHeight="1">
      <c r="A283" s="13" t="s">
        <v>1404</v>
      </c>
      <c r="B283" s="36" t="s">
        <v>1460</v>
      </c>
      <c r="C283" s="36"/>
      <c r="D283" s="37">
        <f t="shared" si="4"/>
        <v>1</v>
      </c>
      <c r="E283" s="37"/>
      <c r="F283" s="37" t="s">
        <v>28</v>
      </c>
      <c r="G283" s="37"/>
      <c r="H283" s="38">
        <v>42965</v>
      </c>
      <c r="I283" s="38"/>
      <c r="J283" s="38">
        <v>42965</v>
      </c>
      <c r="K283" s="38"/>
      <c r="L283" s="18" t="s">
        <v>647</v>
      </c>
      <c r="M283" s="18"/>
      <c r="N283" s="35">
        <v>244</v>
      </c>
      <c r="O283" s="35"/>
    </row>
    <row r="284" spans="1:15" ht="45" customHeight="1">
      <c r="A284" s="13" t="s">
        <v>1404</v>
      </c>
      <c r="B284" s="36" t="s">
        <v>1461</v>
      </c>
      <c r="C284" s="36"/>
      <c r="D284" s="37">
        <f t="shared" si="4"/>
        <v>1</v>
      </c>
      <c r="E284" s="37"/>
      <c r="F284" s="37" t="s">
        <v>11</v>
      </c>
      <c r="G284" s="37"/>
      <c r="H284" s="38">
        <v>42950</v>
      </c>
      <c r="I284" s="38"/>
      <c r="J284" s="38">
        <v>42950</v>
      </c>
      <c r="K284" s="38"/>
      <c r="L284" s="18" t="s">
        <v>647</v>
      </c>
      <c r="M284" s="18"/>
      <c r="N284" s="35">
        <v>2951.32</v>
      </c>
      <c r="O284" s="35"/>
    </row>
    <row r="285" spans="1:15" ht="45" customHeight="1">
      <c r="A285" s="13" t="s">
        <v>1404</v>
      </c>
      <c r="B285" s="36" t="s">
        <v>13</v>
      </c>
      <c r="C285" s="36"/>
      <c r="D285" s="37">
        <f t="shared" si="4"/>
        <v>1</v>
      </c>
      <c r="E285" s="37"/>
      <c r="F285" s="37" t="s">
        <v>14</v>
      </c>
      <c r="G285" s="37"/>
      <c r="H285" s="38">
        <v>42985</v>
      </c>
      <c r="I285" s="38"/>
      <c r="J285" s="38">
        <v>42985</v>
      </c>
      <c r="K285" s="38"/>
      <c r="L285" s="18" t="s">
        <v>647</v>
      </c>
      <c r="M285" s="18"/>
      <c r="N285" s="35">
        <v>810</v>
      </c>
      <c r="O285" s="35"/>
    </row>
    <row r="286" spans="1:15" ht="45" customHeight="1">
      <c r="A286" s="13" t="s">
        <v>1404</v>
      </c>
      <c r="B286" s="36" t="s">
        <v>1458</v>
      </c>
      <c r="C286" s="36"/>
      <c r="D286" s="37">
        <f t="shared" si="4"/>
        <v>1</v>
      </c>
      <c r="E286" s="37"/>
      <c r="F286" s="37" t="s">
        <v>28</v>
      </c>
      <c r="G286" s="37"/>
      <c r="H286" s="38">
        <v>42984</v>
      </c>
      <c r="I286" s="38"/>
      <c r="J286" s="38">
        <v>42984</v>
      </c>
      <c r="K286" s="38"/>
      <c r="L286" s="18" t="s">
        <v>647</v>
      </c>
      <c r="M286" s="18"/>
      <c r="N286" s="35">
        <v>910</v>
      </c>
      <c r="O286" s="35"/>
    </row>
    <row r="287" spans="1:15" ht="45" customHeight="1">
      <c r="A287" s="13" t="s">
        <v>1404</v>
      </c>
      <c r="B287" s="36" t="s">
        <v>1459</v>
      </c>
      <c r="C287" s="36"/>
      <c r="D287" s="37">
        <f t="shared" si="4"/>
        <v>1</v>
      </c>
      <c r="E287" s="37"/>
      <c r="F287" s="37" t="s">
        <v>11</v>
      </c>
      <c r="G287" s="37"/>
      <c r="H287" s="38">
        <v>42982</v>
      </c>
      <c r="I287" s="38"/>
      <c r="J287" s="38">
        <v>42982</v>
      </c>
      <c r="K287" s="38"/>
      <c r="L287" s="18" t="s">
        <v>647</v>
      </c>
      <c r="M287" s="18"/>
      <c r="N287" s="35">
        <v>369</v>
      </c>
      <c r="O287" s="35"/>
    </row>
    <row r="288" spans="1:15" ht="45" customHeight="1">
      <c r="A288" s="13" t="s">
        <v>1404</v>
      </c>
      <c r="B288" s="36" t="s">
        <v>1460</v>
      </c>
      <c r="C288" s="36"/>
      <c r="D288" s="37">
        <f t="shared" si="4"/>
        <v>1</v>
      </c>
      <c r="E288" s="37"/>
      <c r="F288" s="37" t="s">
        <v>28</v>
      </c>
      <c r="G288" s="37"/>
      <c r="H288" s="38">
        <v>42965</v>
      </c>
      <c r="I288" s="38"/>
      <c r="J288" s="38">
        <v>42965</v>
      </c>
      <c r="K288" s="38"/>
      <c r="L288" s="18" t="s">
        <v>647</v>
      </c>
      <c r="M288" s="18"/>
      <c r="N288" s="35">
        <v>159</v>
      </c>
      <c r="O288" s="35"/>
    </row>
    <row r="289" spans="1:15" ht="45" customHeight="1">
      <c r="A289" s="13" t="s">
        <v>1404</v>
      </c>
      <c r="B289" s="36" t="s">
        <v>1461</v>
      </c>
      <c r="C289" s="36"/>
      <c r="D289" s="37">
        <f t="shared" si="4"/>
        <v>1</v>
      </c>
      <c r="E289" s="37"/>
      <c r="F289" s="37" t="s">
        <v>11</v>
      </c>
      <c r="G289" s="37"/>
      <c r="H289" s="38">
        <v>42950</v>
      </c>
      <c r="I289" s="38"/>
      <c r="J289" s="38">
        <v>42950</v>
      </c>
      <c r="K289" s="38"/>
      <c r="L289" s="18" t="s">
        <v>647</v>
      </c>
      <c r="M289" s="18"/>
      <c r="N289" s="35">
        <v>298</v>
      </c>
      <c r="O289" s="35"/>
    </row>
    <row r="290" spans="1:15" ht="45" customHeight="1">
      <c r="A290" s="13" t="s">
        <v>1404</v>
      </c>
      <c r="B290" s="36" t="s">
        <v>1462</v>
      </c>
      <c r="C290" s="36"/>
      <c r="D290" s="37">
        <f t="shared" si="4"/>
        <v>1</v>
      </c>
      <c r="E290" s="37"/>
      <c r="F290" s="37" t="s">
        <v>28</v>
      </c>
      <c r="G290" s="37"/>
      <c r="H290" s="38">
        <v>42999</v>
      </c>
      <c r="I290" s="38"/>
      <c r="J290" s="38">
        <v>42999</v>
      </c>
      <c r="K290" s="38"/>
      <c r="L290" s="18" t="s">
        <v>647</v>
      </c>
      <c r="M290" s="18"/>
      <c r="N290" s="35">
        <v>594</v>
      </c>
      <c r="O290" s="35"/>
    </row>
    <row r="291" spans="1:15" ht="45" customHeight="1">
      <c r="A291" s="13" t="s">
        <v>1404</v>
      </c>
      <c r="B291" s="36" t="s">
        <v>1463</v>
      </c>
      <c r="C291" s="36"/>
      <c r="D291" s="37">
        <f t="shared" si="4"/>
        <v>1</v>
      </c>
      <c r="E291" s="37"/>
      <c r="F291" s="37" t="s">
        <v>11</v>
      </c>
      <c r="G291" s="37"/>
      <c r="H291" s="38">
        <v>42993</v>
      </c>
      <c r="I291" s="38"/>
      <c r="J291" s="38">
        <v>42993</v>
      </c>
      <c r="K291" s="38"/>
      <c r="L291" s="18" t="s">
        <v>647</v>
      </c>
      <c r="M291" s="18"/>
      <c r="N291" s="35">
        <v>1810</v>
      </c>
      <c r="O291" s="35"/>
    </row>
    <row r="292" spans="1:15" ht="45" customHeight="1">
      <c r="A292" s="13" t="s">
        <v>1404</v>
      </c>
      <c r="B292" s="36" t="s">
        <v>742</v>
      </c>
      <c r="C292" s="36"/>
      <c r="D292" s="37">
        <f t="shared" si="4"/>
        <v>1</v>
      </c>
      <c r="E292" s="37"/>
      <c r="F292" s="37" t="s">
        <v>28</v>
      </c>
      <c r="G292" s="37"/>
      <c r="H292" s="38">
        <v>42955</v>
      </c>
      <c r="I292" s="38"/>
      <c r="J292" s="38">
        <v>42955</v>
      </c>
      <c r="K292" s="38"/>
      <c r="L292" s="18" t="s">
        <v>647</v>
      </c>
      <c r="M292" s="18"/>
      <c r="N292" s="35">
        <v>496.8</v>
      </c>
      <c r="O292" s="35"/>
    </row>
    <row r="293" spans="1:15" ht="45" customHeight="1">
      <c r="A293" s="13" t="s">
        <v>1404</v>
      </c>
      <c r="B293" s="36" t="s">
        <v>1464</v>
      </c>
      <c r="C293" s="36"/>
      <c r="D293" s="37">
        <f t="shared" si="4"/>
        <v>1</v>
      </c>
      <c r="E293" s="37"/>
      <c r="F293" s="37" t="s">
        <v>28</v>
      </c>
      <c r="G293" s="37"/>
      <c r="H293" s="38">
        <v>42977</v>
      </c>
      <c r="I293" s="38"/>
      <c r="J293" s="38">
        <v>42977</v>
      </c>
      <c r="K293" s="38"/>
      <c r="L293" s="18" t="s">
        <v>647</v>
      </c>
      <c r="M293" s="18"/>
      <c r="N293" s="35">
        <v>496.8</v>
      </c>
      <c r="O293" s="35"/>
    </row>
    <row r="294" spans="1:15" ht="45" customHeight="1">
      <c r="A294" s="13" t="s">
        <v>1404</v>
      </c>
      <c r="B294" s="36" t="s">
        <v>1271</v>
      </c>
      <c r="C294" s="36"/>
      <c r="D294" s="37">
        <f t="shared" si="4"/>
        <v>1</v>
      </c>
      <c r="E294" s="37"/>
      <c r="F294" s="37" t="s">
        <v>28</v>
      </c>
      <c r="G294" s="37"/>
      <c r="H294" s="38">
        <v>42947</v>
      </c>
      <c r="I294" s="38"/>
      <c r="J294" s="38">
        <v>42947</v>
      </c>
      <c r="K294" s="38"/>
      <c r="L294" s="18" t="s">
        <v>647</v>
      </c>
      <c r="M294" s="18"/>
      <c r="N294" s="35">
        <v>694</v>
      </c>
      <c r="O294" s="35"/>
    </row>
    <row r="295" spans="1:15" ht="45" customHeight="1">
      <c r="A295" s="13" t="s">
        <v>1404</v>
      </c>
      <c r="B295" s="36" t="s">
        <v>1465</v>
      </c>
      <c r="C295" s="36"/>
      <c r="D295" s="37">
        <f t="shared" si="4"/>
        <v>1</v>
      </c>
      <c r="E295" s="37"/>
      <c r="F295" s="37" t="s">
        <v>28</v>
      </c>
      <c r="G295" s="37"/>
      <c r="H295" s="38">
        <v>42975</v>
      </c>
      <c r="I295" s="38"/>
      <c r="J295" s="38">
        <v>42975</v>
      </c>
      <c r="K295" s="38"/>
      <c r="L295" s="18" t="s">
        <v>647</v>
      </c>
      <c r="M295" s="18"/>
      <c r="N295" s="35">
        <v>714</v>
      </c>
      <c r="O295" s="35"/>
    </row>
    <row r="296" spans="1:15" ht="45" customHeight="1">
      <c r="A296" s="13" t="s">
        <v>1404</v>
      </c>
      <c r="B296" s="36" t="s">
        <v>1466</v>
      </c>
      <c r="C296" s="36"/>
      <c r="D296" s="37">
        <f t="shared" si="4"/>
        <v>1</v>
      </c>
      <c r="E296" s="37"/>
      <c r="F296" s="37" t="s">
        <v>28</v>
      </c>
      <c r="G296" s="37"/>
      <c r="H296" s="38">
        <v>42991</v>
      </c>
      <c r="I296" s="38"/>
      <c r="J296" s="38">
        <v>42991</v>
      </c>
      <c r="K296" s="38"/>
      <c r="L296" s="18" t="s">
        <v>647</v>
      </c>
      <c r="M296" s="18"/>
      <c r="N296" s="35">
        <v>714</v>
      </c>
      <c r="O296" s="35"/>
    </row>
    <row r="297" spans="1:15" ht="45" customHeight="1">
      <c r="A297" s="13" t="s">
        <v>1404</v>
      </c>
      <c r="B297" s="36" t="s">
        <v>1465</v>
      </c>
      <c r="C297" s="36"/>
      <c r="D297" s="37">
        <f t="shared" si="4"/>
        <v>1</v>
      </c>
      <c r="E297" s="37"/>
      <c r="F297" s="37" t="s">
        <v>28</v>
      </c>
      <c r="G297" s="37"/>
      <c r="H297" s="38">
        <v>43006</v>
      </c>
      <c r="I297" s="38"/>
      <c r="J297" s="38">
        <v>43006</v>
      </c>
      <c r="K297" s="38"/>
      <c r="L297" s="18" t="s">
        <v>647</v>
      </c>
      <c r="M297" s="18"/>
      <c r="N297" s="35">
        <v>714</v>
      </c>
      <c r="O297" s="35"/>
    </row>
    <row r="298" spans="1:15" ht="45" customHeight="1">
      <c r="A298" s="13" t="s">
        <v>1404</v>
      </c>
      <c r="B298" s="36" t="s">
        <v>1467</v>
      </c>
      <c r="C298" s="36"/>
      <c r="D298" s="37">
        <f t="shared" si="4"/>
        <v>1</v>
      </c>
      <c r="E298" s="37"/>
      <c r="F298" s="37" t="s">
        <v>28</v>
      </c>
      <c r="G298" s="37"/>
      <c r="H298" s="38">
        <v>42972</v>
      </c>
      <c r="I298" s="38"/>
      <c r="J298" s="38">
        <v>42972</v>
      </c>
      <c r="K298" s="38"/>
      <c r="L298" s="18" t="s">
        <v>647</v>
      </c>
      <c r="M298" s="18"/>
      <c r="N298" s="35">
        <v>715</v>
      </c>
      <c r="O298" s="35"/>
    </row>
    <row r="299" spans="1:15" ht="45" customHeight="1">
      <c r="A299" s="13" t="s">
        <v>1404</v>
      </c>
      <c r="B299" s="36" t="s">
        <v>13</v>
      </c>
      <c r="C299" s="36"/>
      <c r="D299" s="37">
        <f t="shared" si="4"/>
        <v>1</v>
      </c>
      <c r="E299" s="37"/>
      <c r="F299" s="37" t="s">
        <v>14</v>
      </c>
      <c r="G299" s="37"/>
      <c r="H299" s="38">
        <v>42983</v>
      </c>
      <c r="I299" s="38"/>
      <c r="J299" s="38">
        <v>42998</v>
      </c>
      <c r="K299" s="38"/>
      <c r="L299" s="18" t="s">
        <v>647</v>
      </c>
      <c r="M299" s="18"/>
      <c r="N299" s="35">
        <v>500</v>
      </c>
      <c r="O299" s="35"/>
    </row>
    <row r="300" spans="1:15" ht="45" customHeight="1">
      <c r="A300" s="13" t="s">
        <v>1404</v>
      </c>
      <c r="B300" s="36" t="s">
        <v>111</v>
      </c>
      <c r="C300" s="36"/>
      <c r="D300" s="37">
        <f t="shared" si="4"/>
        <v>1</v>
      </c>
      <c r="E300" s="37"/>
      <c r="F300" s="37" t="s">
        <v>28</v>
      </c>
      <c r="G300" s="37"/>
      <c r="H300" s="38">
        <v>42999</v>
      </c>
      <c r="I300" s="38"/>
      <c r="J300" s="38">
        <v>42999</v>
      </c>
      <c r="K300" s="38"/>
      <c r="L300" s="18" t="s">
        <v>647</v>
      </c>
      <c r="M300" s="18"/>
      <c r="N300" s="35">
        <v>685</v>
      </c>
      <c r="O300" s="35"/>
    </row>
    <row r="301" spans="1:15" ht="45" customHeight="1">
      <c r="A301" s="13" t="s">
        <v>1404</v>
      </c>
      <c r="B301" s="36" t="s">
        <v>1463</v>
      </c>
      <c r="C301" s="36"/>
      <c r="D301" s="37">
        <f t="shared" si="4"/>
        <v>1</v>
      </c>
      <c r="E301" s="37"/>
      <c r="F301" s="37" t="s">
        <v>11</v>
      </c>
      <c r="G301" s="37"/>
      <c r="H301" s="38">
        <v>42993</v>
      </c>
      <c r="I301" s="38"/>
      <c r="J301" s="38">
        <v>42993</v>
      </c>
      <c r="K301" s="38"/>
      <c r="L301" s="18" t="s">
        <v>647</v>
      </c>
      <c r="M301" s="18"/>
      <c r="N301" s="35">
        <v>488</v>
      </c>
      <c r="O301" s="35"/>
    </row>
    <row r="302" spans="1:15" ht="45" customHeight="1">
      <c r="A302" s="13" t="s">
        <v>1404</v>
      </c>
      <c r="B302" s="36" t="s">
        <v>742</v>
      </c>
      <c r="C302" s="36"/>
      <c r="D302" s="37">
        <f t="shared" si="4"/>
        <v>1</v>
      </c>
      <c r="E302" s="37"/>
      <c r="F302" s="37" t="s">
        <v>28</v>
      </c>
      <c r="G302" s="37"/>
      <c r="H302" s="38">
        <v>42955</v>
      </c>
      <c r="I302" s="38"/>
      <c r="J302" s="38">
        <v>42955</v>
      </c>
      <c r="K302" s="38"/>
      <c r="L302" s="18" t="s">
        <v>647</v>
      </c>
      <c r="M302" s="18"/>
      <c r="N302" s="35">
        <v>197</v>
      </c>
      <c r="O302" s="35"/>
    </row>
    <row r="303" spans="1:15" ht="45" customHeight="1">
      <c r="A303" s="13" t="s">
        <v>1404</v>
      </c>
      <c r="B303" s="36" t="s">
        <v>1464</v>
      </c>
      <c r="C303" s="36"/>
      <c r="D303" s="37">
        <f t="shared" si="4"/>
        <v>1</v>
      </c>
      <c r="E303" s="37"/>
      <c r="F303" s="37" t="s">
        <v>28</v>
      </c>
      <c r="G303" s="37"/>
      <c r="H303" s="38">
        <v>42977</v>
      </c>
      <c r="I303" s="38"/>
      <c r="J303" s="38">
        <v>42977</v>
      </c>
      <c r="K303" s="38"/>
      <c r="L303" s="18" t="s">
        <v>647</v>
      </c>
      <c r="M303" s="18"/>
      <c r="N303" s="35">
        <v>374</v>
      </c>
      <c r="O303" s="35"/>
    </row>
    <row r="304" spans="1:15" ht="45" customHeight="1">
      <c r="A304" s="13" t="s">
        <v>1404</v>
      </c>
      <c r="B304" s="36" t="s">
        <v>1467</v>
      </c>
      <c r="C304" s="36"/>
      <c r="D304" s="37">
        <f t="shared" si="4"/>
        <v>1</v>
      </c>
      <c r="E304" s="37"/>
      <c r="F304" s="37" t="s">
        <v>28</v>
      </c>
      <c r="G304" s="37"/>
      <c r="H304" s="38">
        <v>42972</v>
      </c>
      <c r="I304" s="38"/>
      <c r="J304" s="38">
        <v>42972</v>
      </c>
      <c r="K304" s="38"/>
      <c r="L304" s="18" t="s">
        <v>647</v>
      </c>
      <c r="M304" s="18"/>
      <c r="N304" s="35">
        <v>521</v>
      </c>
      <c r="O304" s="35"/>
    </row>
    <row r="305" spans="1:15" ht="45" customHeight="1">
      <c r="A305" s="13" t="s">
        <v>1404</v>
      </c>
      <c r="B305" s="36" t="s">
        <v>1452</v>
      </c>
      <c r="C305" s="36"/>
      <c r="D305" s="37">
        <f t="shared" si="4"/>
        <v>1</v>
      </c>
      <c r="E305" s="37"/>
      <c r="F305" s="37" t="s">
        <v>28</v>
      </c>
      <c r="G305" s="37"/>
      <c r="H305" s="38">
        <v>43033</v>
      </c>
      <c r="I305" s="38"/>
      <c r="J305" s="38">
        <v>43033</v>
      </c>
      <c r="K305" s="38"/>
      <c r="L305" s="18" t="s">
        <v>647</v>
      </c>
      <c r="M305" s="18"/>
      <c r="N305" s="35">
        <v>714</v>
      </c>
      <c r="O305" s="35"/>
    </row>
    <row r="306" spans="1:15" ht="45" customHeight="1">
      <c r="A306" s="13" t="s">
        <v>1404</v>
      </c>
      <c r="B306" s="36" t="s">
        <v>1452</v>
      </c>
      <c r="C306" s="36"/>
      <c r="D306" s="37">
        <f t="shared" si="4"/>
        <v>1</v>
      </c>
      <c r="E306" s="37"/>
      <c r="F306" s="37" t="s">
        <v>1347</v>
      </c>
      <c r="G306" s="37"/>
      <c r="H306" s="38">
        <v>43028</v>
      </c>
      <c r="I306" s="38"/>
      <c r="J306" s="38">
        <v>43028</v>
      </c>
      <c r="K306" s="38"/>
      <c r="L306" s="18" t="s">
        <v>647</v>
      </c>
      <c r="M306" s="18"/>
      <c r="N306" s="35">
        <v>1579.28</v>
      </c>
      <c r="O306" s="35"/>
    </row>
    <row r="307" spans="1:15" ht="45" customHeight="1">
      <c r="A307" s="13" t="s">
        <v>1404</v>
      </c>
      <c r="B307" s="36" t="s">
        <v>1468</v>
      </c>
      <c r="C307" s="36"/>
      <c r="D307" s="37">
        <f t="shared" si="4"/>
        <v>1</v>
      </c>
      <c r="E307" s="37"/>
      <c r="F307" s="37" t="s">
        <v>28</v>
      </c>
      <c r="G307" s="37"/>
      <c r="H307" s="38">
        <v>42867</v>
      </c>
      <c r="I307" s="38"/>
      <c r="J307" s="38">
        <v>42867</v>
      </c>
      <c r="K307" s="38"/>
      <c r="L307" s="18" t="s">
        <v>647</v>
      </c>
      <c r="M307" s="18"/>
      <c r="N307" s="35">
        <v>269</v>
      </c>
      <c r="O307" s="35"/>
    </row>
    <row r="308" spans="1:15" ht="45" customHeight="1">
      <c r="A308" s="13" t="s">
        <v>1404</v>
      </c>
      <c r="B308" s="36" t="s">
        <v>13</v>
      </c>
      <c r="C308" s="36"/>
      <c r="D308" s="37">
        <f t="shared" si="4"/>
        <v>1</v>
      </c>
      <c r="E308" s="37"/>
      <c r="F308" s="37" t="s">
        <v>14</v>
      </c>
      <c r="G308" s="37"/>
      <c r="H308" s="38">
        <v>43020</v>
      </c>
      <c r="I308" s="38"/>
      <c r="J308" s="38">
        <v>43020</v>
      </c>
      <c r="K308" s="38"/>
      <c r="L308" s="18" t="s">
        <v>647</v>
      </c>
      <c r="M308" s="18"/>
      <c r="N308" s="35">
        <v>90</v>
      </c>
      <c r="O308" s="35"/>
    </row>
    <row r="309" spans="1:15" ht="45" customHeight="1">
      <c r="A309" s="13" t="s">
        <v>1404</v>
      </c>
      <c r="B309" s="36" t="s">
        <v>1452</v>
      </c>
      <c r="C309" s="36"/>
      <c r="D309" s="37">
        <f t="shared" si="4"/>
        <v>1</v>
      </c>
      <c r="E309" s="37"/>
      <c r="F309" s="37" t="s">
        <v>28</v>
      </c>
      <c r="G309" s="37"/>
      <c r="H309" s="38">
        <v>43033</v>
      </c>
      <c r="I309" s="38"/>
      <c r="J309" s="38">
        <v>43033</v>
      </c>
      <c r="K309" s="38"/>
      <c r="L309" s="18" t="s">
        <v>647</v>
      </c>
      <c r="M309" s="18"/>
      <c r="N309" s="35">
        <v>396</v>
      </c>
      <c r="O309" s="35"/>
    </row>
    <row r="310" spans="1:15" ht="45" customHeight="1">
      <c r="A310" s="13" t="s">
        <v>1404</v>
      </c>
      <c r="B310" s="36" t="s">
        <v>1452</v>
      </c>
      <c r="C310" s="36"/>
      <c r="D310" s="37">
        <f t="shared" si="4"/>
        <v>1</v>
      </c>
      <c r="E310" s="37"/>
      <c r="F310" s="37" t="s">
        <v>1347</v>
      </c>
      <c r="G310" s="37"/>
      <c r="H310" s="38">
        <v>43028</v>
      </c>
      <c r="I310" s="38"/>
      <c r="J310" s="38">
        <v>43028</v>
      </c>
      <c r="K310" s="38"/>
      <c r="L310" s="18" t="s">
        <v>647</v>
      </c>
      <c r="M310" s="18"/>
      <c r="N310" s="35">
        <v>750</v>
      </c>
      <c r="O310" s="35"/>
    </row>
    <row r="311" spans="1:15" ht="45" customHeight="1">
      <c r="A311" s="13" t="s">
        <v>1404</v>
      </c>
      <c r="B311" s="36" t="s">
        <v>1468</v>
      </c>
      <c r="C311" s="36"/>
      <c r="D311" s="37">
        <f t="shared" si="4"/>
        <v>1</v>
      </c>
      <c r="E311" s="37"/>
      <c r="F311" s="37" t="s">
        <v>28</v>
      </c>
      <c r="G311" s="37"/>
      <c r="H311" s="38">
        <v>42867</v>
      </c>
      <c r="I311" s="38"/>
      <c r="J311" s="38">
        <v>42867</v>
      </c>
      <c r="K311" s="38"/>
      <c r="L311" s="18" t="s">
        <v>647</v>
      </c>
      <c r="M311" s="18"/>
      <c r="N311" s="35">
        <v>139</v>
      </c>
      <c r="O311" s="35"/>
    </row>
    <row r="312" spans="1:15" ht="45" customHeight="1">
      <c r="A312" s="13" t="s">
        <v>1404</v>
      </c>
      <c r="B312" s="36" t="s">
        <v>1469</v>
      </c>
      <c r="C312" s="36"/>
      <c r="D312" s="37">
        <f t="shared" si="4"/>
        <v>1</v>
      </c>
      <c r="E312" s="37"/>
      <c r="F312" s="37" t="s">
        <v>28</v>
      </c>
      <c r="G312" s="37"/>
      <c r="H312" s="38">
        <v>43047</v>
      </c>
      <c r="I312" s="38"/>
      <c r="J312" s="38">
        <v>43047</v>
      </c>
      <c r="K312" s="38"/>
      <c r="L312" s="18" t="s">
        <v>647</v>
      </c>
      <c r="M312" s="18"/>
      <c r="N312" s="35">
        <v>714</v>
      </c>
      <c r="O312" s="35"/>
    </row>
    <row r="313" spans="1:15" ht="45" customHeight="1">
      <c r="A313" s="13" t="s">
        <v>1404</v>
      </c>
      <c r="B313" s="36" t="s">
        <v>13</v>
      </c>
      <c r="C313" s="36"/>
      <c r="D313" s="37">
        <f t="shared" si="4"/>
        <v>1</v>
      </c>
      <c r="E313" s="37"/>
      <c r="F313" s="37" t="s">
        <v>14</v>
      </c>
      <c r="G313" s="37"/>
      <c r="H313" s="38">
        <v>43020</v>
      </c>
      <c r="I313" s="38"/>
      <c r="J313" s="38">
        <v>43021</v>
      </c>
      <c r="K313" s="38"/>
      <c r="L313" s="18" t="s">
        <v>647</v>
      </c>
      <c r="M313" s="18"/>
      <c r="N313" s="35">
        <v>1620</v>
      </c>
      <c r="O313" s="35"/>
    </row>
    <row r="314" spans="1:15" ht="45" customHeight="1">
      <c r="A314" s="13" t="s">
        <v>1404</v>
      </c>
      <c r="B314" s="36" t="s">
        <v>1469</v>
      </c>
      <c r="C314" s="36"/>
      <c r="D314" s="37">
        <f t="shared" si="4"/>
        <v>1</v>
      </c>
      <c r="E314" s="37"/>
      <c r="F314" s="37" t="s">
        <v>28</v>
      </c>
      <c r="G314" s="37"/>
      <c r="H314" s="38">
        <v>43047</v>
      </c>
      <c r="I314" s="38"/>
      <c r="J314" s="38">
        <v>43047</v>
      </c>
      <c r="K314" s="38"/>
      <c r="L314" s="18" t="s">
        <v>647</v>
      </c>
      <c r="M314" s="18"/>
      <c r="N314" s="35">
        <v>377</v>
      </c>
      <c r="O314" s="35"/>
    </row>
    <row r="315" spans="1:15" ht="45" customHeight="1">
      <c r="A315" s="13" t="s">
        <v>1404</v>
      </c>
      <c r="B315" s="36" t="s">
        <v>1470</v>
      </c>
      <c r="C315" s="36"/>
      <c r="D315" s="37">
        <f t="shared" si="4"/>
        <v>1</v>
      </c>
      <c r="E315" s="37"/>
      <c r="F315" s="37" t="s">
        <v>28</v>
      </c>
      <c r="G315" s="37"/>
      <c r="H315" s="38">
        <v>42964</v>
      </c>
      <c r="I315" s="38"/>
      <c r="J315" s="38">
        <v>42964</v>
      </c>
      <c r="K315" s="38"/>
      <c r="L315" s="18" t="s">
        <v>647</v>
      </c>
      <c r="M315" s="18"/>
      <c r="N315" s="35">
        <v>714</v>
      </c>
      <c r="O315" s="35"/>
    </row>
    <row r="316" spans="1:15" ht="45" customHeight="1">
      <c r="A316" s="13" t="s">
        <v>1404</v>
      </c>
      <c r="B316" s="36" t="s">
        <v>1471</v>
      </c>
      <c r="C316" s="36"/>
      <c r="D316" s="37">
        <f t="shared" si="4"/>
        <v>1</v>
      </c>
      <c r="E316" s="37"/>
      <c r="F316" s="37" t="s">
        <v>1347</v>
      </c>
      <c r="G316" s="37"/>
      <c r="H316" s="38">
        <v>43053</v>
      </c>
      <c r="I316" s="38"/>
      <c r="J316" s="38">
        <v>43053</v>
      </c>
      <c r="K316" s="38"/>
      <c r="L316" s="18" t="s">
        <v>647</v>
      </c>
      <c r="M316" s="18"/>
      <c r="N316" s="35">
        <v>1790</v>
      </c>
      <c r="O316" s="35"/>
    </row>
    <row r="317" spans="1:15" ht="45" customHeight="1">
      <c r="A317" s="13" t="s">
        <v>1404</v>
      </c>
      <c r="B317" s="36" t="s">
        <v>1472</v>
      </c>
      <c r="C317" s="36"/>
      <c r="D317" s="37">
        <f t="shared" si="4"/>
        <v>1</v>
      </c>
      <c r="E317" s="37"/>
      <c r="F317" s="37" t="s">
        <v>28</v>
      </c>
      <c r="G317" s="37"/>
      <c r="H317" s="38">
        <v>43026</v>
      </c>
      <c r="I317" s="38"/>
      <c r="J317" s="38">
        <v>43026</v>
      </c>
      <c r="K317" s="38"/>
      <c r="L317" s="18" t="s">
        <v>647</v>
      </c>
      <c r="M317" s="18"/>
      <c r="N317" s="35">
        <v>714</v>
      </c>
      <c r="O317" s="35"/>
    </row>
    <row r="318" spans="1:15" ht="45" customHeight="1">
      <c r="A318" s="13" t="s">
        <v>1404</v>
      </c>
      <c r="B318" s="36" t="s">
        <v>13</v>
      </c>
      <c r="C318" s="36"/>
      <c r="D318" s="37">
        <f t="shared" si="4"/>
        <v>1</v>
      </c>
      <c r="E318" s="37"/>
      <c r="F318" s="37" t="s">
        <v>14</v>
      </c>
      <c r="G318" s="37"/>
      <c r="H318" s="38">
        <v>43018</v>
      </c>
      <c r="I318" s="38"/>
      <c r="J318" s="38">
        <v>43018</v>
      </c>
      <c r="K318" s="38"/>
      <c r="L318" s="18" t="s">
        <v>647</v>
      </c>
      <c r="M318" s="18"/>
      <c r="N318" s="35">
        <v>310</v>
      </c>
      <c r="O318" s="35"/>
    </row>
    <row r="319" spans="1:15" ht="45" customHeight="1">
      <c r="A319" s="13" t="s">
        <v>1404</v>
      </c>
      <c r="B319" s="36" t="s">
        <v>1470</v>
      </c>
      <c r="C319" s="36"/>
      <c r="D319" s="37">
        <f t="shared" si="4"/>
        <v>1</v>
      </c>
      <c r="E319" s="37"/>
      <c r="F319" s="37" t="s">
        <v>28</v>
      </c>
      <c r="G319" s="37"/>
      <c r="H319" s="38">
        <v>42964</v>
      </c>
      <c r="I319" s="38"/>
      <c r="J319" s="38">
        <v>42964</v>
      </c>
      <c r="K319" s="38"/>
      <c r="L319" s="18" t="s">
        <v>647</v>
      </c>
      <c r="M319" s="18"/>
      <c r="N319" s="35">
        <v>320</v>
      </c>
      <c r="O319" s="35"/>
    </row>
    <row r="320" spans="1:15" ht="45" customHeight="1">
      <c r="A320" s="13" t="s">
        <v>1404</v>
      </c>
      <c r="B320" s="36" t="s">
        <v>1471</v>
      </c>
      <c r="C320" s="36"/>
      <c r="D320" s="37">
        <f t="shared" si="4"/>
        <v>1</v>
      </c>
      <c r="E320" s="37"/>
      <c r="F320" s="37" t="s">
        <v>1347</v>
      </c>
      <c r="G320" s="37"/>
      <c r="H320" s="38">
        <v>43053</v>
      </c>
      <c r="I320" s="38"/>
      <c r="J320" s="38">
        <v>43053</v>
      </c>
      <c r="K320" s="38"/>
      <c r="L320" s="18" t="s">
        <v>647</v>
      </c>
      <c r="M320" s="18"/>
      <c r="N320" s="35">
        <v>166</v>
      </c>
      <c r="O320" s="35"/>
    </row>
    <row r="321" spans="1:15" ht="45" customHeight="1">
      <c r="A321" s="13" t="s">
        <v>1404</v>
      </c>
      <c r="B321" s="36" t="s">
        <v>1472</v>
      </c>
      <c r="C321" s="36"/>
      <c r="D321" s="37">
        <f t="shared" si="4"/>
        <v>1</v>
      </c>
      <c r="E321" s="37"/>
      <c r="F321" s="37" t="s">
        <v>28</v>
      </c>
      <c r="G321" s="37"/>
      <c r="H321" s="38">
        <v>43026</v>
      </c>
      <c r="I321" s="38"/>
      <c r="J321" s="38">
        <v>43026</v>
      </c>
      <c r="K321" s="38"/>
      <c r="L321" s="18" t="s">
        <v>647</v>
      </c>
      <c r="M321" s="18"/>
      <c r="N321" s="35">
        <v>273</v>
      </c>
      <c r="O321" s="35"/>
    </row>
    <row r="322" spans="1:15" ht="45" customHeight="1">
      <c r="A322" s="13" t="s">
        <v>1404</v>
      </c>
      <c r="B322" s="36" t="s">
        <v>1452</v>
      </c>
      <c r="C322" s="36"/>
      <c r="D322" s="37">
        <f t="shared" si="4"/>
        <v>1</v>
      </c>
      <c r="E322" s="37"/>
      <c r="F322" s="37" t="s">
        <v>28</v>
      </c>
      <c r="G322" s="37"/>
      <c r="H322" s="38">
        <v>43062</v>
      </c>
      <c r="I322" s="38"/>
      <c r="J322" s="38">
        <v>43062</v>
      </c>
      <c r="K322" s="38"/>
      <c r="L322" s="18" t="s">
        <v>647</v>
      </c>
      <c r="M322" s="18"/>
      <c r="N322" s="35">
        <v>714</v>
      </c>
      <c r="O322" s="35"/>
    </row>
    <row r="323" spans="1:15" ht="45" customHeight="1">
      <c r="A323" s="13" t="s">
        <v>1404</v>
      </c>
      <c r="B323" s="36" t="s">
        <v>1452</v>
      </c>
      <c r="C323" s="36"/>
      <c r="D323" s="37">
        <f t="shared" si="4"/>
        <v>1</v>
      </c>
      <c r="E323" s="37"/>
      <c r="F323" s="37" t="s">
        <v>28</v>
      </c>
      <c r="G323" s="37"/>
      <c r="H323" s="38">
        <v>43055</v>
      </c>
      <c r="I323" s="38"/>
      <c r="J323" s="38">
        <v>43055</v>
      </c>
      <c r="K323" s="38"/>
      <c r="L323" s="18" t="s">
        <v>647</v>
      </c>
      <c r="M323" s="18"/>
      <c r="N323" s="35">
        <v>715</v>
      </c>
      <c r="O323" s="35"/>
    </row>
    <row r="324" spans="1:15" ht="45" customHeight="1">
      <c r="A324" s="13" t="s">
        <v>1404</v>
      </c>
      <c r="B324" s="36" t="s">
        <v>13</v>
      </c>
      <c r="C324" s="36"/>
      <c r="D324" s="37">
        <f t="shared" si="4"/>
        <v>1</v>
      </c>
      <c r="E324" s="37"/>
      <c r="F324" s="37" t="s">
        <v>14</v>
      </c>
      <c r="G324" s="37"/>
      <c r="H324" s="38">
        <v>43049</v>
      </c>
      <c r="I324" s="38"/>
      <c r="J324" s="38">
        <v>43049</v>
      </c>
      <c r="K324" s="38"/>
      <c r="L324" s="18" t="s">
        <v>647</v>
      </c>
      <c r="M324" s="18"/>
      <c r="N324" s="35">
        <v>1900</v>
      </c>
      <c r="O324" s="35"/>
    </row>
    <row r="325" spans="1:15" ht="45" customHeight="1">
      <c r="A325" s="13" t="s">
        <v>1404</v>
      </c>
      <c r="B325" s="36" t="s">
        <v>1452</v>
      </c>
      <c r="C325" s="36"/>
      <c r="D325" s="37">
        <f t="shared" si="4"/>
        <v>1</v>
      </c>
      <c r="E325" s="37"/>
      <c r="F325" s="37" t="s">
        <v>28</v>
      </c>
      <c r="G325" s="37"/>
      <c r="H325" s="38">
        <v>43062</v>
      </c>
      <c r="I325" s="38"/>
      <c r="J325" s="38">
        <v>43062</v>
      </c>
      <c r="K325" s="38"/>
      <c r="L325" s="18" t="s">
        <v>647</v>
      </c>
      <c r="M325" s="18"/>
      <c r="N325" s="35">
        <v>600</v>
      </c>
      <c r="O325" s="35"/>
    </row>
    <row r="326" spans="1:15" ht="45" customHeight="1">
      <c r="A326" s="13" t="s">
        <v>1404</v>
      </c>
      <c r="B326" s="36" t="s">
        <v>1452</v>
      </c>
      <c r="C326" s="36"/>
      <c r="D326" s="37">
        <f t="shared" si="4"/>
        <v>1</v>
      </c>
      <c r="E326" s="37"/>
      <c r="F326" s="37" t="s">
        <v>28</v>
      </c>
      <c r="G326" s="37"/>
      <c r="H326" s="38">
        <v>43055</v>
      </c>
      <c r="I326" s="38"/>
      <c r="J326" s="38">
        <v>43055</v>
      </c>
      <c r="K326" s="38"/>
      <c r="L326" s="18" t="s">
        <v>647</v>
      </c>
      <c r="M326" s="18"/>
      <c r="N326" s="35">
        <v>516</v>
      </c>
      <c r="O326" s="35"/>
    </row>
    <row r="327" spans="1:15" ht="45" customHeight="1">
      <c r="A327" s="13" t="s">
        <v>1404</v>
      </c>
      <c r="B327" s="36" t="s">
        <v>13</v>
      </c>
      <c r="C327" s="36"/>
      <c r="D327" s="37">
        <f t="shared" si="4"/>
        <v>1</v>
      </c>
      <c r="E327" s="37"/>
      <c r="F327" s="37" t="s">
        <v>14</v>
      </c>
      <c r="G327" s="37"/>
      <c r="H327" s="38">
        <v>43005</v>
      </c>
      <c r="I327" s="38"/>
      <c r="J327" s="38">
        <v>43005</v>
      </c>
      <c r="K327" s="38"/>
      <c r="L327" s="18" t="s">
        <v>647</v>
      </c>
      <c r="M327" s="18"/>
      <c r="N327" s="35">
        <v>310</v>
      </c>
      <c r="O327" s="35"/>
    </row>
    <row r="328" spans="1:15" ht="45" customHeight="1">
      <c r="A328" s="13" t="s">
        <v>1404</v>
      </c>
      <c r="B328" s="36" t="s">
        <v>13</v>
      </c>
      <c r="C328" s="36"/>
      <c r="D328" s="37">
        <f t="shared" si="4"/>
        <v>1</v>
      </c>
      <c r="E328" s="37"/>
      <c r="F328" s="37" t="s">
        <v>14</v>
      </c>
      <c r="G328" s="37"/>
      <c r="H328" s="38">
        <v>43048</v>
      </c>
      <c r="I328" s="38"/>
      <c r="J328" s="38">
        <v>43068</v>
      </c>
      <c r="K328" s="38"/>
      <c r="L328" s="18" t="s">
        <v>647</v>
      </c>
      <c r="M328" s="18"/>
      <c r="N328" s="35">
        <v>895</v>
      </c>
      <c r="O328" s="35"/>
    </row>
    <row r="329" spans="1:15" ht="45" customHeight="1">
      <c r="A329" s="13" t="s">
        <v>1404</v>
      </c>
      <c r="B329" s="36" t="s">
        <v>1473</v>
      </c>
      <c r="C329" s="36"/>
      <c r="D329" s="37">
        <f t="shared" si="4"/>
        <v>1</v>
      </c>
      <c r="E329" s="37"/>
      <c r="F329" s="37" t="s">
        <v>28</v>
      </c>
      <c r="G329" s="37"/>
      <c r="H329" s="38">
        <v>42872</v>
      </c>
      <c r="I329" s="38"/>
      <c r="J329" s="38">
        <v>42872</v>
      </c>
      <c r="K329" s="38"/>
      <c r="L329" s="18" t="s">
        <v>647</v>
      </c>
      <c r="M329" s="18"/>
      <c r="N329" s="35">
        <v>368</v>
      </c>
      <c r="O329" s="35"/>
    </row>
    <row r="330" spans="1:15" ht="45" customHeight="1">
      <c r="A330" s="13" t="s">
        <v>1404</v>
      </c>
      <c r="B330" s="36" t="s">
        <v>1474</v>
      </c>
      <c r="C330" s="36"/>
      <c r="D330" s="37">
        <f t="shared" si="4"/>
        <v>1</v>
      </c>
      <c r="E330" s="37"/>
      <c r="F330" s="37" t="s">
        <v>28</v>
      </c>
      <c r="G330" s="37"/>
      <c r="H330" s="38">
        <v>42909</v>
      </c>
      <c r="I330" s="38"/>
      <c r="J330" s="38">
        <v>42909</v>
      </c>
      <c r="K330" s="38"/>
      <c r="L330" s="18" t="s">
        <v>647</v>
      </c>
      <c r="M330" s="18"/>
      <c r="N330" s="35">
        <v>408</v>
      </c>
      <c r="O330" s="35"/>
    </row>
    <row r="331" spans="1:15" ht="45" customHeight="1">
      <c r="A331" s="13" t="s">
        <v>1404</v>
      </c>
      <c r="B331" s="36" t="s">
        <v>13</v>
      </c>
      <c r="C331" s="36"/>
      <c r="D331" s="37">
        <f t="shared" si="4"/>
        <v>1</v>
      </c>
      <c r="E331" s="37"/>
      <c r="F331" s="37" t="s">
        <v>14</v>
      </c>
      <c r="G331" s="37"/>
      <c r="H331" s="38">
        <v>42872</v>
      </c>
      <c r="I331" s="38"/>
      <c r="J331" s="38">
        <v>42872</v>
      </c>
      <c r="K331" s="38"/>
      <c r="L331" s="18" t="s">
        <v>647</v>
      </c>
      <c r="M331" s="18"/>
      <c r="N331" s="35">
        <v>180</v>
      </c>
      <c r="O331" s="35"/>
    </row>
    <row r="332" spans="1:15" ht="45" customHeight="1">
      <c r="A332" s="13" t="s">
        <v>1404</v>
      </c>
      <c r="B332" s="36" t="s">
        <v>1473</v>
      </c>
      <c r="C332" s="36"/>
      <c r="D332" s="37">
        <f t="shared" si="4"/>
        <v>1</v>
      </c>
      <c r="E332" s="37"/>
      <c r="F332" s="37" t="s">
        <v>28</v>
      </c>
      <c r="G332" s="37"/>
      <c r="H332" s="38">
        <v>42872</v>
      </c>
      <c r="I332" s="38"/>
      <c r="J332" s="38">
        <v>42872</v>
      </c>
      <c r="K332" s="38"/>
      <c r="L332" s="18" t="s">
        <v>647</v>
      </c>
      <c r="M332" s="18"/>
      <c r="N332" s="35">
        <v>292</v>
      </c>
      <c r="O332" s="35"/>
    </row>
    <row r="333" spans="1:15" ht="45" customHeight="1">
      <c r="A333" s="13" t="s">
        <v>1404</v>
      </c>
      <c r="B333" s="36" t="s">
        <v>1474</v>
      </c>
      <c r="C333" s="36"/>
      <c r="D333" s="37">
        <f t="shared" ref="D333:D396" si="5">C333+1</f>
        <v>1</v>
      </c>
      <c r="E333" s="37"/>
      <c r="F333" s="37" t="s">
        <v>28</v>
      </c>
      <c r="G333" s="37"/>
      <c r="H333" s="38">
        <v>42909</v>
      </c>
      <c r="I333" s="38"/>
      <c r="J333" s="38">
        <v>42909</v>
      </c>
      <c r="K333" s="38"/>
      <c r="L333" s="18" t="s">
        <v>647</v>
      </c>
      <c r="M333" s="18"/>
      <c r="N333" s="35">
        <v>184</v>
      </c>
      <c r="O333" s="35"/>
    </row>
    <row r="334" spans="1:15" ht="45" customHeight="1">
      <c r="A334" s="13" t="s">
        <v>1404</v>
      </c>
      <c r="B334" s="36" t="s">
        <v>1475</v>
      </c>
      <c r="C334" s="36"/>
      <c r="D334" s="37">
        <f t="shared" si="5"/>
        <v>1</v>
      </c>
      <c r="E334" s="37"/>
      <c r="F334" s="37" t="s">
        <v>28</v>
      </c>
      <c r="G334" s="37"/>
      <c r="H334" s="38">
        <v>43038</v>
      </c>
      <c r="I334" s="38"/>
      <c r="J334" s="38">
        <v>43038</v>
      </c>
      <c r="K334" s="38"/>
      <c r="L334" s="18" t="s">
        <v>647</v>
      </c>
      <c r="M334" s="18"/>
      <c r="N334" s="35">
        <v>734</v>
      </c>
      <c r="O334" s="35"/>
    </row>
    <row r="335" spans="1:15" ht="45" customHeight="1">
      <c r="A335" s="13" t="s">
        <v>1404</v>
      </c>
      <c r="B335" s="36" t="s">
        <v>1475</v>
      </c>
      <c r="C335" s="36"/>
      <c r="D335" s="37">
        <f t="shared" si="5"/>
        <v>1</v>
      </c>
      <c r="E335" s="37"/>
      <c r="F335" s="37" t="s">
        <v>28</v>
      </c>
      <c r="G335" s="37"/>
      <c r="H335" s="38">
        <v>43038</v>
      </c>
      <c r="I335" s="38"/>
      <c r="J335" s="38">
        <v>43038</v>
      </c>
      <c r="K335" s="38"/>
      <c r="L335" s="18" t="s">
        <v>647</v>
      </c>
      <c r="M335" s="18"/>
      <c r="N335" s="35">
        <v>388.3</v>
      </c>
      <c r="O335" s="35"/>
    </row>
    <row r="336" spans="1:15" ht="45" customHeight="1">
      <c r="A336" s="13" t="s">
        <v>1404</v>
      </c>
      <c r="B336" s="36" t="s">
        <v>1476</v>
      </c>
      <c r="C336" s="36"/>
      <c r="D336" s="37">
        <f t="shared" si="5"/>
        <v>1</v>
      </c>
      <c r="E336" s="37"/>
      <c r="F336" s="37" t="s">
        <v>11</v>
      </c>
      <c r="G336" s="37"/>
      <c r="H336" s="38">
        <v>43075</v>
      </c>
      <c r="I336" s="38"/>
      <c r="J336" s="38">
        <v>43075</v>
      </c>
      <c r="K336" s="38"/>
      <c r="L336" s="18" t="s">
        <v>647</v>
      </c>
      <c r="M336" s="18"/>
      <c r="N336" s="35">
        <v>1335</v>
      </c>
      <c r="O336" s="35"/>
    </row>
    <row r="337" spans="1:15" ht="45" customHeight="1">
      <c r="A337" s="13" t="s">
        <v>1404</v>
      </c>
      <c r="B337" s="36" t="s">
        <v>13</v>
      </c>
      <c r="C337" s="36"/>
      <c r="D337" s="37">
        <f t="shared" si="5"/>
        <v>1</v>
      </c>
      <c r="E337" s="37"/>
      <c r="F337" s="37" t="s">
        <v>14</v>
      </c>
      <c r="G337" s="37"/>
      <c r="H337" s="38">
        <v>43075</v>
      </c>
      <c r="I337" s="38"/>
      <c r="J337" s="38">
        <v>43075</v>
      </c>
      <c r="K337" s="38"/>
      <c r="L337" s="18" t="s">
        <v>647</v>
      </c>
      <c r="M337" s="18"/>
      <c r="N337" s="35">
        <v>777.5</v>
      </c>
      <c r="O337" s="35"/>
    </row>
    <row r="338" spans="1:15" ht="45" customHeight="1">
      <c r="A338" s="13" t="s">
        <v>1404</v>
      </c>
      <c r="B338" s="36" t="s">
        <v>1476</v>
      </c>
      <c r="C338" s="36"/>
      <c r="D338" s="37">
        <f t="shared" si="5"/>
        <v>1</v>
      </c>
      <c r="E338" s="37"/>
      <c r="F338" s="37" t="s">
        <v>11</v>
      </c>
      <c r="G338" s="37"/>
      <c r="H338" s="38">
        <v>43075</v>
      </c>
      <c r="I338" s="38"/>
      <c r="J338" s="38">
        <v>43075</v>
      </c>
      <c r="K338" s="38"/>
      <c r="L338" s="18" t="s">
        <v>647</v>
      </c>
      <c r="M338" s="18"/>
      <c r="N338" s="35">
        <v>119</v>
      </c>
      <c r="O338" s="35"/>
    </row>
    <row r="339" spans="1:15" ht="45" customHeight="1">
      <c r="A339" s="13" t="s">
        <v>156</v>
      </c>
      <c r="B339" s="36" t="s">
        <v>13</v>
      </c>
      <c r="C339" s="36"/>
      <c r="D339" s="37">
        <f t="shared" si="5"/>
        <v>1</v>
      </c>
      <c r="E339" s="37"/>
      <c r="F339" s="37" t="s">
        <v>14</v>
      </c>
      <c r="G339" s="37"/>
      <c r="H339" s="38">
        <v>42736</v>
      </c>
      <c r="I339" s="38"/>
      <c r="J339" s="38">
        <v>42766</v>
      </c>
      <c r="K339" s="38"/>
      <c r="L339" s="18" t="s">
        <v>647</v>
      </c>
      <c r="M339" s="18"/>
      <c r="N339" s="35">
        <v>20520</v>
      </c>
      <c r="O339" s="35"/>
    </row>
    <row r="340" spans="1:15" ht="45" customHeight="1">
      <c r="A340" s="13" t="s">
        <v>156</v>
      </c>
      <c r="B340" s="36" t="s">
        <v>13</v>
      </c>
      <c r="C340" s="36"/>
      <c r="D340" s="37">
        <f t="shared" si="5"/>
        <v>1</v>
      </c>
      <c r="E340" s="37"/>
      <c r="F340" s="37" t="s">
        <v>14</v>
      </c>
      <c r="G340" s="37"/>
      <c r="H340" s="38">
        <v>42767</v>
      </c>
      <c r="I340" s="38"/>
      <c r="J340" s="38">
        <v>42755</v>
      </c>
      <c r="K340" s="38"/>
      <c r="L340" s="18" t="s">
        <v>647</v>
      </c>
      <c r="M340" s="18"/>
      <c r="N340" s="35">
        <v>20520</v>
      </c>
      <c r="O340" s="35"/>
    </row>
    <row r="341" spans="1:15" ht="45" customHeight="1">
      <c r="A341" s="13" t="s">
        <v>156</v>
      </c>
      <c r="B341" s="36" t="s">
        <v>13</v>
      </c>
      <c r="C341" s="36"/>
      <c r="D341" s="37">
        <f t="shared" si="5"/>
        <v>1</v>
      </c>
      <c r="E341" s="37"/>
      <c r="F341" s="37" t="s">
        <v>14</v>
      </c>
      <c r="G341" s="37"/>
      <c r="H341" s="38">
        <v>42795</v>
      </c>
      <c r="I341" s="38"/>
      <c r="J341" s="38">
        <v>42825</v>
      </c>
      <c r="K341" s="38"/>
      <c r="L341" s="18" t="s">
        <v>647</v>
      </c>
      <c r="M341" s="18"/>
      <c r="N341" s="35">
        <v>25650</v>
      </c>
      <c r="O341" s="35"/>
    </row>
    <row r="342" spans="1:15" ht="45" customHeight="1">
      <c r="A342" s="13" t="s">
        <v>156</v>
      </c>
      <c r="B342" s="36" t="s">
        <v>13</v>
      </c>
      <c r="C342" s="36"/>
      <c r="D342" s="37">
        <f t="shared" si="5"/>
        <v>1</v>
      </c>
      <c r="E342" s="37"/>
      <c r="F342" s="37" t="s">
        <v>14</v>
      </c>
      <c r="G342" s="37"/>
      <c r="H342" s="38">
        <v>42826</v>
      </c>
      <c r="I342" s="38"/>
      <c r="J342" s="38">
        <v>42855</v>
      </c>
      <c r="K342" s="38"/>
      <c r="L342" s="18" t="s">
        <v>647</v>
      </c>
      <c r="M342" s="18"/>
      <c r="N342" s="35">
        <v>25650</v>
      </c>
      <c r="O342" s="35"/>
    </row>
    <row r="343" spans="1:15" ht="45" customHeight="1">
      <c r="A343" s="13" t="s">
        <v>156</v>
      </c>
      <c r="B343" s="36" t="s">
        <v>13</v>
      </c>
      <c r="C343" s="36"/>
      <c r="D343" s="37">
        <f t="shared" si="5"/>
        <v>1</v>
      </c>
      <c r="E343" s="37"/>
      <c r="F343" s="37" t="s">
        <v>14</v>
      </c>
      <c r="G343" s="37"/>
      <c r="H343" s="38">
        <v>42855</v>
      </c>
      <c r="I343" s="38"/>
      <c r="J343" s="38">
        <v>42855</v>
      </c>
      <c r="K343" s="38"/>
      <c r="L343" s="18" t="s">
        <v>647</v>
      </c>
      <c r="M343" s="18"/>
      <c r="N343" s="35">
        <v>20520</v>
      </c>
      <c r="O343" s="35"/>
    </row>
    <row r="344" spans="1:15" ht="45" customHeight="1">
      <c r="A344" s="13" t="s">
        <v>156</v>
      </c>
      <c r="B344" s="36" t="s">
        <v>13</v>
      </c>
      <c r="C344" s="36"/>
      <c r="D344" s="37">
        <f t="shared" si="5"/>
        <v>1</v>
      </c>
      <c r="E344" s="37"/>
      <c r="F344" s="37" t="s">
        <v>14</v>
      </c>
      <c r="G344" s="37"/>
      <c r="H344" s="38">
        <v>42887</v>
      </c>
      <c r="I344" s="38"/>
      <c r="J344" s="38">
        <v>42916</v>
      </c>
      <c r="K344" s="38"/>
      <c r="L344" s="18" t="s">
        <v>647</v>
      </c>
      <c r="M344" s="18"/>
      <c r="N344" s="35">
        <v>20520</v>
      </c>
      <c r="O344" s="35"/>
    </row>
    <row r="345" spans="1:15" ht="45" customHeight="1">
      <c r="A345" s="13" t="s">
        <v>156</v>
      </c>
      <c r="B345" s="36" t="s">
        <v>13</v>
      </c>
      <c r="C345" s="36"/>
      <c r="D345" s="37">
        <f t="shared" si="5"/>
        <v>1</v>
      </c>
      <c r="E345" s="37"/>
      <c r="F345" s="37" t="s">
        <v>14</v>
      </c>
      <c r="G345" s="37"/>
      <c r="H345" s="38">
        <v>42917</v>
      </c>
      <c r="I345" s="38"/>
      <c r="J345" s="38">
        <v>42947</v>
      </c>
      <c r="K345" s="38"/>
      <c r="L345" s="18" t="s">
        <v>647</v>
      </c>
      <c r="M345" s="18"/>
      <c r="N345" s="35">
        <v>20520</v>
      </c>
      <c r="O345" s="35"/>
    </row>
    <row r="346" spans="1:15" ht="45" customHeight="1">
      <c r="A346" s="13" t="s">
        <v>156</v>
      </c>
      <c r="B346" s="36" t="s">
        <v>13</v>
      </c>
      <c r="C346" s="36"/>
      <c r="D346" s="37">
        <f t="shared" si="5"/>
        <v>1</v>
      </c>
      <c r="E346" s="37"/>
      <c r="F346" s="37" t="s">
        <v>14</v>
      </c>
      <c r="G346" s="37"/>
      <c r="H346" s="38">
        <v>42948</v>
      </c>
      <c r="I346" s="38"/>
      <c r="J346" s="38">
        <v>42978</v>
      </c>
      <c r="K346" s="38"/>
      <c r="L346" s="18" t="s">
        <v>647</v>
      </c>
      <c r="M346" s="18"/>
      <c r="N346" s="35">
        <v>25650</v>
      </c>
      <c r="O346" s="35"/>
    </row>
    <row r="347" spans="1:15" ht="45" customHeight="1">
      <c r="A347" s="13" t="s">
        <v>156</v>
      </c>
      <c r="B347" s="36" t="s">
        <v>13</v>
      </c>
      <c r="C347" s="36"/>
      <c r="D347" s="37">
        <f t="shared" si="5"/>
        <v>1</v>
      </c>
      <c r="E347" s="37"/>
      <c r="F347" s="37" t="s">
        <v>14</v>
      </c>
      <c r="G347" s="37"/>
      <c r="H347" s="38">
        <v>42979</v>
      </c>
      <c r="I347" s="38"/>
      <c r="J347" s="38">
        <v>43008</v>
      </c>
      <c r="K347" s="38"/>
      <c r="L347" s="18" t="s">
        <v>647</v>
      </c>
      <c r="M347" s="18"/>
      <c r="N347" s="35">
        <v>20520</v>
      </c>
      <c r="O347" s="35"/>
    </row>
    <row r="348" spans="1:15" ht="45" customHeight="1">
      <c r="A348" s="13" t="s">
        <v>156</v>
      </c>
      <c r="B348" s="36" t="s">
        <v>13</v>
      </c>
      <c r="C348" s="36"/>
      <c r="D348" s="37">
        <f t="shared" si="5"/>
        <v>1</v>
      </c>
      <c r="E348" s="37"/>
      <c r="F348" s="37" t="s">
        <v>14</v>
      </c>
      <c r="G348" s="37"/>
      <c r="H348" s="38">
        <v>43009</v>
      </c>
      <c r="I348" s="38"/>
      <c r="J348" s="38">
        <v>43039</v>
      </c>
      <c r="K348" s="38"/>
      <c r="L348" s="18" t="s">
        <v>647</v>
      </c>
      <c r="M348" s="18"/>
      <c r="N348" s="35">
        <v>20520</v>
      </c>
      <c r="O348" s="35"/>
    </row>
    <row r="349" spans="1:15" ht="45" customHeight="1">
      <c r="A349" s="13" t="s">
        <v>156</v>
      </c>
      <c r="B349" s="36" t="s">
        <v>13</v>
      </c>
      <c r="C349" s="36"/>
      <c r="D349" s="37">
        <f t="shared" si="5"/>
        <v>1</v>
      </c>
      <c r="E349" s="37"/>
      <c r="F349" s="37" t="s">
        <v>14</v>
      </c>
      <c r="G349" s="37"/>
      <c r="H349" s="38">
        <v>43070</v>
      </c>
      <c r="I349" s="38"/>
      <c r="J349" s="38">
        <v>43100</v>
      </c>
      <c r="K349" s="38"/>
      <c r="L349" s="18" t="s">
        <v>647</v>
      </c>
      <c r="M349" s="18"/>
      <c r="N349" s="35">
        <v>10260</v>
      </c>
      <c r="O349" s="35"/>
    </row>
    <row r="350" spans="1:15" ht="45" customHeight="1">
      <c r="A350" s="13" t="s">
        <v>156</v>
      </c>
      <c r="B350" s="36" t="s">
        <v>13</v>
      </c>
      <c r="C350" s="36"/>
      <c r="D350" s="37">
        <f t="shared" si="5"/>
        <v>1</v>
      </c>
      <c r="E350" s="37"/>
      <c r="F350" s="37" t="s">
        <v>14</v>
      </c>
      <c r="G350" s="37"/>
      <c r="H350" s="38">
        <v>43040</v>
      </c>
      <c r="I350" s="38"/>
      <c r="J350" s="38">
        <v>43069</v>
      </c>
      <c r="K350" s="38"/>
      <c r="L350" s="18" t="s">
        <v>647</v>
      </c>
      <c r="M350" s="18"/>
      <c r="N350" s="35">
        <v>25650</v>
      </c>
      <c r="O350" s="35"/>
    </row>
    <row r="351" spans="1:15" ht="45" customHeight="1">
      <c r="A351" s="13" t="s">
        <v>1477</v>
      </c>
      <c r="B351" s="36" t="s">
        <v>1478</v>
      </c>
      <c r="C351" s="36"/>
      <c r="D351" s="37">
        <f t="shared" si="5"/>
        <v>1</v>
      </c>
      <c r="E351" s="37"/>
      <c r="F351" s="37" t="s">
        <v>28</v>
      </c>
      <c r="G351" s="37"/>
      <c r="H351" s="38">
        <v>42747</v>
      </c>
      <c r="I351" s="38"/>
      <c r="J351" s="38">
        <v>42747</v>
      </c>
      <c r="K351" s="38"/>
      <c r="L351" s="18" t="s">
        <v>647</v>
      </c>
      <c r="M351" s="18"/>
      <c r="N351" s="35">
        <v>434</v>
      </c>
      <c r="O351" s="35"/>
    </row>
    <row r="352" spans="1:15" ht="45" customHeight="1">
      <c r="A352" s="13" t="s">
        <v>1477</v>
      </c>
      <c r="B352" s="36" t="s">
        <v>1478</v>
      </c>
      <c r="C352" s="36"/>
      <c r="D352" s="37">
        <f t="shared" si="5"/>
        <v>1</v>
      </c>
      <c r="E352" s="37"/>
      <c r="F352" s="37" t="s">
        <v>28</v>
      </c>
      <c r="G352" s="37"/>
      <c r="H352" s="38">
        <v>42746</v>
      </c>
      <c r="I352" s="38"/>
      <c r="J352" s="38">
        <v>42746</v>
      </c>
      <c r="K352" s="38"/>
      <c r="L352" s="18" t="s">
        <v>647</v>
      </c>
      <c r="M352" s="18"/>
      <c r="N352" s="35">
        <v>342</v>
      </c>
      <c r="O352" s="35"/>
    </row>
    <row r="353" spans="1:15" ht="45" customHeight="1">
      <c r="A353" s="13" t="s">
        <v>1477</v>
      </c>
      <c r="B353" s="36" t="s">
        <v>1479</v>
      </c>
      <c r="C353" s="36"/>
      <c r="D353" s="37">
        <f t="shared" si="5"/>
        <v>1</v>
      </c>
      <c r="E353" s="37"/>
      <c r="F353" s="37" t="s">
        <v>28</v>
      </c>
      <c r="G353" s="37"/>
      <c r="H353" s="38">
        <v>42744</v>
      </c>
      <c r="I353" s="38"/>
      <c r="J353" s="38">
        <v>42744</v>
      </c>
      <c r="K353" s="38"/>
      <c r="L353" s="18" t="s">
        <v>647</v>
      </c>
      <c r="M353" s="18"/>
      <c r="N353" s="35">
        <v>213</v>
      </c>
      <c r="O353" s="35"/>
    </row>
    <row r="354" spans="1:15" ht="45" customHeight="1">
      <c r="A354" s="13" t="s">
        <v>1477</v>
      </c>
      <c r="B354" s="36" t="s">
        <v>13</v>
      </c>
      <c r="C354" s="36"/>
      <c r="D354" s="37">
        <f t="shared" si="5"/>
        <v>1</v>
      </c>
      <c r="E354" s="37"/>
      <c r="F354" s="37" t="s">
        <v>14</v>
      </c>
      <c r="G354" s="37"/>
      <c r="H354" s="38">
        <v>42744</v>
      </c>
      <c r="I354" s="38"/>
      <c r="J354" s="38">
        <v>42744</v>
      </c>
      <c r="K354" s="38"/>
      <c r="L354" s="18" t="s">
        <v>647</v>
      </c>
      <c r="M354" s="18"/>
      <c r="N354" s="35">
        <v>1250</v>
      </c>
      <c r="O354" s="35"/>
    </row>
    <row r="355" spans="1:15" ht="45" customHeight="1">
      <c r="A355" s="13" t="s">
        <v>1477</v>
      </c>
      <c r="B355" s="36" t="s">
        <v>1478</v>
      </c>
      <c r="C355" s="36"/>
      <c r="D355" s="37">
        <f t="shared" si="5"/>
        <v>1</v>
      </c>
      <c r="E355" s="37"/>
      <c r="F355" s="37" t="s">
        <v>28</v>
      </c>
      <c r="G355" s="37"/>
      <c r="H355" s="38">
        <v>42746</v>
      </c>
      <c r="I355" s="38"/>
      <c r="J355" s="38">
        <v>42746</v>
      </c>
      <c r="K355" s="38"/>
      <c r="L355" s="18" t="s">
        <v>647</v>
      </c>
      <c r="M355" s="18"/>
      <c r="N355" s="35">
        <v>229</v>
      </c>
      <c r="O355" s="35"/>
    </row>
    <row r="356" spans="1:15" ht="45" customHeight="1">
      <c r="A356" s="13" t="s">
        <v>1477</v>
      </c>
      <c r="B356" s="36" t="s">
        <v>1479</v>
      </c>
      <c r="C356" s="36"/>
      <c r="D356" s="37">
        <f t="shared" si="5"/>
        <v>1</v>
      </c>
      <c r="E356" s="37"/>
      <c r="F356" s="37" t="s">
        <v>28</v>
      </c>
      <c r="G356" s="37"/>
      <c r="H356" s="38">
        <v>42744</v>
      </c>
      <c r="I356" s="38"/>
      <c r="J356" s="38">
        <v>42744</v>
      </c>
      <c r="K356" s="38"/>
      <c r="L356" s="18" t="s">
        <v>647</v>
      </c>
      <c r="M356" s="18"/>
      <c r="N356" s="35">
        <v>220</v>
      </c>
      <c r="O356" s="35"/>
    </row>
    <row r="357" spans="1:15" ht="45" customHeight="1">
      <c r="A357" s="13" t="s">
        <v>1477</v>
      </c>
      <c r="B357" s="36" t="s">
        <v>1480</v>
      </c>
      <c r="C357" s="36"/>
      <c r="D357" s="37">
        <f t="shared" si="5"/>
        <v>1</v>
      </c>
      <c r="E357" s="37"/>
      <c r="F357" s="37" t="s">
        <v>28</v>
      </c>
      <c r="G357" s="37"/>
      <c r="H357" s="38">
        <v>42754</v>
      </c>
      <c r="I357" s="38"/>
      <c r="J357" s="38">
        <v>42754</v>
      </c>
      <c r="K357" s="38"/>
      <c r="L357" s="18" t="s">
        <v>647</v>
      </c>
      <c r="M357" s="18"/>
      <c r="N357" s="35">
        <v>434</v>
      </c>
      <c r="O357" s="35"/>
    </row>
    <row r="358" spans="1:15" ht="45" customHeight="1">
      <c r="A358" s="13" t="s">
        <v>1477</v>
      </c>
      <c r="B358" s="36" t="s">
        <v>1480</v>
      </c>
      <c r="C358" s="36"/>
      <c r="D358" s="37">
        <f t="shared" si="5"/>
        <v>1</v>
      </c>
      <c r="E358" s="37"/>
      <c r="F358" s="37" t="s">
        <v>28</v>
      </c>
      <c r="G358" s="37"/>
      <c r="H358" s="38">
        <v>42758</v>
      </c>
      <c r="I358" s="38"/>
      <c r="J358" s="38">
        <v>42758</v>
      </c>
      <c r="K358" s="38"/>
      <c r="L358" s="18" t="s">
        <v>647</v>
      </c>
      <c r="M358" s="18"/>
      <c r="N358" s="35">
        <v>352</v>
      </c>
      <c r="O358" s="35"/>
    </row>
    <row r="359" spans="1:15" ht="45" customHeight="1">
      <c r="A359" s="13" t="s">
        <v>1477</v>
      </c>
      <c r="B359" s="36" t="s">
        <v>1480</v>
      </c>
      <c r="C359" s="36"/>
      <c r="D359" s="37">
        <f t="shared" si="5"/>
        <v>1</v>
      </c>
      <c r="E359" s="37"/>
      <c r="F359" s="37" t="s">
        <v>28</v>
      </c>
      <c r="G359" s="37"/>
      <c r="H359" s="38">
        <v>42753</v>
      </c>
      <c r="I359" s="38"/>
      <c r="J359" s="38">
        <v>42753</v>
      </c>
      <c r="K359" s="38"/>
      <c r="L359" s="18" t="s">
        <v>647</v>
      </c>
      <c r="M359" s="18"/>
      <c r="N359" s="35">
        <v>384</v>
      </c>
      <c r="O359" s="35"/>
    </row>
    <row r="360" spans="1:15" ht="45" customHeight="1">
      <c r="A360" s="13" t="s">
        <v>1477</v>
      </c>
      <c r="B360" s="36" t="s">
        <v>1480</v>
      </c>
      <c r="C360" s="36"/>
      <c r="D360" s="37">
        <f t="shared" si="5"/>
        <v>1</v>
      </c>
      <c r="E360" s="37"/>
      <c r="F360" s="37" t="s">
        <v>28</v>
      </c>
      <c r="G360" s="37"/>
      <c r="H360" s="38">
        <v>42748</v>
      </c>
      <c r="I360" s="38"/>
      <c r="J360" s="38">
        <v>42748</v>
      </c>
      <c r="K360" s="38"/>
      <c r="L360" s="18" t="s">
        <v>647</v>
      </c>
      <c r="M360" s="18"/>
      <c r="N360" s="35">
        <v>412</v>
      </c>
      <c r="O360" s="35"/>
    </row>
    <row r="361" spans="1:15" ht="45" customHeight="1">
      <c r="A361" s="13" t="s">
        <v>1477</v>
      </c>
      <c r="B361" s="36" t="s">
        <v>1480</v>
      </c>
      <c r="C361" s="36"/>
      <c r="D361" s="37">
        <f t="shared" si="5"/>
        <v>1</v>
      </c>
      <c r="E361" s="37"/>
      <c r="F361" s="37" t="s">
        <v>28</v>
      </c>
      <c r="G361" s="37"/>
      <c r="H361" s="38">
        <v>42765</v>
      </c>
      <c r="I361" s="38"/>
      <c r="J361" s="38">
        <v>42765</v>
      </c>
      <c r="K361" s="38"/>
      <c r="L361" s="18" t="s">
        <v>647</v>
      </c>
      <c r="M361" s="18"/>
      <c r="N361" s="35">
        <v>426</v>
      </c>
      <c r="O361" s="35"/>
    </row>
    <row r="362" spans="1:15" ht="45" customHeight="1">
      <c r="A362" s="13" t="s">
        <v>1477</v>
      </c>
      <c r="B362" s="36" t="s">
        <v>1481</v>
      </c>
      <c r="C362" s="36"/>
      <c r="D362" s="37">
        <f t="shared" si="5"/>
        <v>1</v>
      </c>
      <c r="E362" s="37"/>
      <c r="F362" s="37" t="s">
        <v>28</v>
      </c>
      <c r="G362" s="37"/>
      <c r="H362" s="38">
        <v>42762</v>
      </c>
      <c r="I362" s="38"/>
      <c r="J362" s="38">
        <v>42762</v>
      </c>
      <c r="K362" s="38"/>
      <c r="L362" s="18" t="s">
        <v>647</v>
      </c>
      <c r="M362" s="18"/>
      <c r="N362" s="35">
        <v>246</v>
      </c>
      <c r="O362" s="35"/>
    </row>
    <row r="363" spans="1:15" ht="45" customHeight="1">
      <c r="A363" s="13" t="s">
        <v>1477</v>
      </c>
      <c r="B363" s="36" t="s">
        <v>13</v>
      </c>
      <c r="C363" s="36"/>
      <c r="D363" s="37">
        <f t="shared" si="5"/>
        <v>1</v>
      </c>
      <c r="E363" s="37"/>
      <c r="F363" s="37" t="s">
        <v>14</v>
      </c>
      <c r="G363" s="37"/>
      <c r="H363" s="38">
        <v>42754</v>
      </c>
      <c r="I363" s="38"/>
      <c r="J363" s="38">
        <v>42754</v>
      </c>
      <c r="K363" s="38"/>
      <c r="L363" s="18" t="s">
        <v>647</v>
      </c>
      <c r="M363" s="18"/>
      <c r="N363" s="35">
        <v>300</v>
      </c>
      <c r="O363" s="35"/>
    </row>
    <row r="364" spans="1:15" ht="45" customHeight="1">
      <c r="A364" s="13" t="s">
        <v>1477</v>
      </c>
      <c r="B364" s="36" t="s">
        <v>1480</v>
      </c>
      <c r="C364" s="36"/>
      <c r="D364" s="37">
        <f t="shared" si="5"/>
        <v>1</v>
      </c>
      <c r="E364" s="37"/>
      <c r="F364" s="37" t="s">
        <v>28</v>
      </c>
      <c r="G364" s="37"/>
      <c r="H364" s="38">
        <v>42754</v>
      </c>
      <c r="I364" s="38"/>
      <c r="J364" s="38">
        <v>42754</v>
      </c>
      <c r="K364" s="38"/>
      <c r="L364" s="18" t="s">
        <v>647</v>
      </c>
      <c r="M364" s="18"/>
      <c r="N364" s="35">
        <v>229</v>
      </c>
      <c r="O364" s="35"/>
    </row>
    <row r="365" spans="1:15" ht="45" customHeight="1">
      <c r="A365" s="13" t="s">
        <v>1477</v>
      </c>
      <c r="B365" s="36" t="s">
        <v>1480</v>
      </c>
      <c r="C365" s="36"/>
      <c r="D365" s="37">
        <f t="shared" si="5"/>
        <v>1</v>
      </c>
      <c r="E365" s="37"/>
      <c r="F365" s="37" t="s">
        <v>28</v>
      </c>
      <c r="G365" s="37"/>
      <c r="H365" s="38">
        <v>42758</v>
      </c>
      <c r="I365" s="38"/>
      <c r="J365" s="38">
        <v>42758</v>
      </c>
      <c r="K365" s="38"/>
      <c r="L365" s="18" t="s">
        <v>647</v>
      </c>
      <c r="M365" s="18"/>
      <c r="N365" s="35">
        <v>203</v>
      </c>
      <c r="O365" s="35"/>
    </row>
    <row r="366" spans="1:15" ht="45" customHeight="1">
      <c r="A366" s="13" t="s">
        <v>1477</v>
      </c>
      <c r="B366" s="36" t="s">
        <v>1480</v>
      </c>
      <c r="C366" s="36"/>
      <c r="D366" s="37">
        <f t="shared" si="5"/>
        <v>1</v>
      </c>
      <c r="E366" s="37"/>
      <c r="F366" s="37" t="s">
        <v>28</v>
      </c>
      <c r="G366" s="37"/>
      <c r="H366" s="38">
        <v>42753</v>
      </c>
      <c r="I366" s="38"/>
      <c r="J366" s="38">
        <v>42753</v>
      </c>
      <c r="K366" s="38"/>
      <c r="L366" s="18" t="s">
        <v>647</v>
      </c>
      <c r="M366" s="18"/>
      <c r="N366" s="35">
        <v>174</v>
      </c>
      <c r="O366" s="35"/>
    </row>
    <row r="367" spans="1:15" ht="45" customHeight="1">
      <c r="A367" s="13" t="s">
        <v>1477</v>
      </c>
      <c r="B367" s="36" t="s">
        <v>1480</v>
      </c>
      <c r="C367" s="36"/>
      <c r="D367" s="37">
        <f t="shared" si="5"/>
        <v>1</v>
      </c>
      <c r="E367" s="37"/>
      <c r="F367" s="37" t="s">
        <v>28</v>
      </c>
      <c r="G367" s="37"/>
      <c r="H367" s="38">
        <v>42748</v>
      </c>
      <c r="I367" s="38"/>
      <c r="J367" s="38">
        <v>42748</v>
      </c>
      <c r="K367" s="38"/>
      <c r="L367" s="18" t="s">
        <v>647</v>
      </c>
      <c r="M367" s="18"/>
      <c r="N367" s="35">
        <v>147</v>
      </c>
      <c r="O367" s="35"/>
    </row>
    <row r="368" spans="1:15" ht="45" customHeight="1">
      <c r="A368" s="13" t="s">
        <v>1477</v>
      </c>
      <c r="B368" s="36" t="s">
        <v>1480</v>
      </c>
      <c r="C368" s="36"/>
      <c r="D368" s="37">
        <f t="shared" si="5"/>
        <v>1</v>
      </c>
      <c r="E368" s="37"/>
      <c r="F368" s="37" t="s">
        <v>28</v>
      </c>
      <c r="G368" s="37"/>
      <c r="H368" s="38">
        <v>42765</v>
      </c>
      <c r="I368" s="38"/>
      <c r="J368" s="38">
        <v>42765</v>
      </c>
      <c r="K368" s="38"/>
      <c r="L368" s="18" t="s">
        <v>647</v>
      </c>
      <c r="M368" s="18"/>
      <c r="N368" s="35">
        <v>185.1</v>
      </c>
      <c r="O368" s="35"/>
    </row>
    <row r="369" spans="1:15" ht="45" customHeight="1">
      <c r="A369" s="13" t="s">
        <v>1477</v>
      </c>
      <c r="B369" s="36" t="s">
        <v>1481</v>
      </c>
      <c r="C369" s="36"/>
      <c r="D369" s="37">
        <f t="shared" si="5"/>
        <v>1</v>
      </c>
      <c r="E369" s="37"/>
      <c r="F369" s="37" t="s">
        <v>28</v>
      </c>
      <c r="G369" s="37"/>
      <c r="H369" s="38">
        <v>42762</v>
      </c>
      <c r="I369" s="38"/>
      <c r="J369" s="38">
        <v>42762</v>
      </c>
      <c r="K369" s="38"/>
      <c r="L369" s="18" t="s">
        <v>647</v>
      </c>
      <c r="M369" s="18"/>
      <c r="N369" s="35">
        <v>229</v>
      </c>
      <c r="O369" s="35"/>
    </row>
    <row r="370" spans="1:15" ht="45" customHeight="1">
      <c r="A370" s="13" t="s">
        <v>1477</v>
      </c>
      <c r="B370" s="36" t="s">
        <v>1482</v>
      </c>
      <c r="C370" s="36"/>
      <c r="D370" s="37">
        <f t="shared" si="5"/>
        <v>1</v>
      </c>
      <c r="E370" s="37"/>
      <c r="F370" s="37" t="s">
        <v>28</v>
      </c>
      <c r="G370" s="37"/>
      <c r="H370" s="38">
        <v>42765</v>
      </c>
      <c r="I370" s="38"/>
      <c r="J370" s="38">
        <v>42765</v>
      </c>
      <c r="K370" s="38"/>
      <c r="L370" s="18" t="s">
        <v>647</v>
      </c>
      <c r="M370" s="18"/>
      <c r="N370" s="35">
        <v>496.99</v>
      </c>
      <c r="O370" s="35"/>
    </row>
    <row r="371" spans="1:15" ht="45" customHeight="1">
      <c r="A371" s="13" t="s">
        <v>1477</v>
      </c>
      <c r="B371" s="36" t="s">
        <v>1483</v>
      </c>
      <c r="C371" s="36"/>
      <c r="D371" s="37">
        <f t="shared" si="5"/>
        <v>1</v>
      </c>
      <c r="E371" s="37"/>
      <c r="F371" s="37" t="s">
        <v>28</v>
      </c>
      <c r="G371" s="37"/>
      <c r="H371" s="38">
        <v>42773</v>
      </c>
      <c r="I371" s="38"/>
      <c r="J371" s="38">
        <v>42773</v>
      </c>
      <c r="K371" s="38"/>
      <c r="L371" s="18" t="s">
        <v>647</v>
      </c>
      <c r="M371" s="18"/>
      <c r="N371" s="35">
        <v>253</v>
      </c>
      <c r="O371" s="35"/>
    </row>
    <row r="372" spans="1:15" ht="45" customHeight="1">
      <c r="A372" s="13" t="s">
        <v>1477</v>
      </c>
      <c r="B372" s="36" t="s">
        <v>1484</v>
      </c>
      <c r="C372" s="36"/>
      <c r="D372" s="37">
        <f t="shared" si="5"/>
        <v>1</v>
      </c>
      <c r="E372" s="37"/>
      <c r="F372" s="37" t="s">
        <v>28</v>
      </c>
      <c r="G372" s="37"/>
      <c r="H372" s="38">
        <v>42774</v>
      </c>
      <c r="I372" s="38"/>
      <c r="J372" s="38">
        <v>42774</v>
      </c>
      <c r="K372" s="38"/>
      <c r="L372" s="18" t="s">
        <v>647</v>
      </c>
      <c r="M372" s="18"/>
      <c r="N372" s="35">
        <v>409</v>
      </c>
      <c r="O372" s="35"/>
    </row>
    <row r="373" spans="1:15" ht="45" customHeight="1">
      <c r="A373" s="13" t="s">
        <v>1477</v>
      </c>
      <c r="B373" s="36" t="s">
        <v>1484</v>
      </c>
      <c r="C373" s="36"/>
      <c r="D373" s="37">
        <f t="shared" si="5"/>
        <v>1</v>
      </c>
      <c r="E373" s="37"/>
      <c r="F373" s="37" t="s">
        <v>28</v>
      </c>
      <c r="G373" s="37"/>
      <c r="H373" s="38">
        <v>42769</v>
      </c>
      <c r="I373" s="38"/>
      <c r="J373" s="38">
        <v>42769</v>
      </c>
      <c r="K373" s="38"/>
      <c r="L373" s="18" t="s">
        <v>647</v>
      </c>
      <c r="M373" s="18"/>
      <c r="N373" s="35">
        <v>434</v>
      </c>
      <c r="O373" s="35"/>
    </row>
    <row r="374" spans="1:15" ht="45" customHeight="1">
      <c r="A374" s="13" t="s">
        <v>1477</v>
      </c>
      <c r="B374" s="36" t="s">
        <v>1484</v>
      </c>
      <c r="C374" s="36"/>
      <c r="D374" s="37">
        <f t="shared" si="5"/>
        <v>1</v>
      </c>
      <c r="E374" s="37"/>
      <c r="F374" s="37" t="s">
        <v>28</v>
      </c>
      <c r="G374" s="37"/>
      <c r="H374" s="38">
        <v>42767</v>
      </c>
      <c r="I374" s="38"/>
      <c r="J374" s="38">
        <v>42767</v>
      </c>
      <c r="K374" s="38"/>
      <c r="L374" s="18" t="s">
        <v>647</v>
      </c>
      <c r="M374" s="18"/>
      <c r="N374" s="35">
        <v>434</v>
      </c>
      <c r="O374" s="35"/>
    </row>
    <row r="375" spans="1:15" ht="45" customHeight="1">
      <c r="A375" s="13" t="s">
        <v>1477</v>
      </c>
      <c r="B375" s="36" t="s">
        <v>1484</v>
      </c>
      <c r="C375" s="36"/>
      <c r="D375" s="37">
        <f t="shared" si="5"/>
        <v>1</v>
      </c>
      <c r="E375" s="37"/>
      <c r="F375" s="37" t="s">
        <v>28</v>
      </c>
      <c r="G375" s="37"/>
      <c r="H375" s="38">
        <v>42766</v>
      </c>
      <c r="I375" s="38"/>
      <c r="J375" s="38">
        <v>42766</v>
      </c>
      <c r="K375" s="38"/>
      <c r="L375" s="18" t="s">
        <v>647</v>
      </c>
      <c r="M375" s="18"/>
      <c r="N375" s="35">
        <v>248</v>
      </c>
      <c r="O375" s="35"/>
    </row>
    <row r="376" spans="1:15" ht="45" customHeight="1">
      <c r="A376" s="13" t="s">
        <v>1477</v>
      </c>
      <c r="B376" s="36" t="s">
        <v>1484</v>
      </c>
      <c r="C376" s="36"/>
      <c r="D376" s="37">
        <f t="shared" si="5"/>
        <v>1</v>
      </c>
      <c r="E376" s="37"/>
      <c r="F376" s="37" t="s">
        <v>28</v>
      </c>
      <c r="G376" s="37"/>
      <c r="H376" s="38">
        <v>42768</v>
      </c>
      <c r="I376" s="38"/>
      <c r="J376" s="38">
        <v>42768</v>
      </c>
      <c r="K376" s="38"/>
      <c r="L376" s="18" t="s">
        <v>647</v>
      </c>
      <c r="M376" s="18"/>
      <c r="N376" s="35">
        <v>434</v>
      </c>
      <c r="O376" s="35"/>
    </row>
    <row r="377" spans="1:15" ht="45" customHeight="1">
      <c r="A377" s="13" t="s">
        <v>1477</v>
      </c>
      <c r="B377" s="36" t="s">
        <v>1484</v>
      </c>
      <c r="C377" s="36"/>
      <c r="D377" s="37">
        <f t="shared" si="5"/>
        <v>1</v>
      </c>
      <c r="E377" s="37"/>
      <c r="F377" s="37" t="s">
        <v>28</v>
      </c>
      <c r="G377" s="37"/>
      <c r="H377" s="38">
        <v>42773</v>
      </c>
      <c r="I377" s="38"/>
      <c r="J377" s="38">
        <v>42773</v>
      </c>
      <c r="K377" s="38"/>
      <c r="L377" s="18" t="s">
        <v>647</v>
      </c>
      <c r="M377" s="18"/>
      <c r="N377" s="35">
        <v>426</v>
      </c>
      <c r="O377" s="35"/>
    </row>
    <row r="378" spans="1:15" ht="45" customHeight="1">
      <c r="A378" s="13" t="s">
        <v>1477</v>
      </c>
      <c r="B378" s="36" t="s">
        <v>1484</v>
      </c>
      <c r="C378" s="36"/>
      <c r="D378" s="37">
        <f t="shared" si="5"/>
        <v>1</v>
      </c>
      <c r="E378" s="37"/>
      <c r="F378" s="37" t="s">
        <v>28</v>
      </c>
      <c r="G378" s="37"/>
      <c r="H378" s="38">
        <v>42760</v>
      </c>
      <c r="I378" s="38"/>
      <c r="J378" s="38">
        <v>42760</v>
      </c>
      <c r="K378" s="38"/>
      <c r="L378" s="18" t="s">
        <v>647</v>
      </c>
      <c r="M378" s="18"/>
      <c r="N378" s="35">
        <v>384</v>
      </c>
      <c r="O378" s="35"/>
    </row>
    <row r="379" spans="1:15" ht="45" customHeight="1">
      <c r="A379" s="13" t="s">
        <v>1477</v>
      </c>
      <c r="B379" s="36" t="s">
        <v>1484</v>
      </c>
      <c r="C379" s="36"/>
      <c r="D379" s="37">
        <f t="shared" si="5"/>
        <v>1</v>
      </c>
      <c r="E379" s="37"/>
      <c r="F379" s="37" t="s">
        <v>28</v>
      </c>
      <c r="G379" s="37"/>
      <c r="H379" s="38">
        <v>42769</v>
      </c>
      <c r="I379" s="38"/>
      <c r="J379" s="38">
        <v>42769</v>
      </c>
      <c r="K379" s="38"/>
      <c r="L379" s="18" t="s">
        <v>647</v>
      </c>
      <c r="M379" s="18"/>
      <c r="N379" s="35">
        <v>434</v>
      </c>
      <c r="O379" s="35"/>
    </row>
    <row r="380" spans="1:15" ht="45" customHeight="1">
      <c r="A380" s="13" t="s">
        <v>1477</v>
      </c>
      <c r="B380" s="36" t="s">
        <v>1484</v>
      </c>
      <c r="C380" s="36"/>
      <c r="D380" s="37">
        <f t="shared" si="5"/>
        <v>1</v>
      </c>
      <c r="E380" s="37"/>
      <c r="F380" s="37" t="s">
        <v>28</v>
      </c>
      <c r="G380" s="37"/>
      <c r="H380" s="38">
        <v>42752</v>
      </c>
      <c r="I380" s="38"/>
      <c r="J380" s="38">
        <v>42752</v>
      </c>
      <c r="K380" s="38"/>
      <c r="L380" s="18" t="s">
        <v>647</v>
      </c>
      <c r="M380" s="18"/>
      <c r="N380" s="35">
        <v>434</v>
      </c>
      <c r="O380" s="35"/>
    </row>
    <row r="381" spans="1:15" ht="45" customHeight="1">
      <c r="A381" s="13" t="s">
        <v>1477</v>
      </c>
      <c r="B381" s="36" t="s">
        <v>1484</v>
      </c>
      <c r="C381" s="36"/>
      <c r="D381" s="37">
        <f t="shared" si="5"/>
        <v>1</v>
      </c>
      <c r="E381" s="37"/>
      <c r="F381" s="37" t="s">
        <v>28</v>
      </c>
      <c r="G381" s="37"/>
      <c r="H381" s="38">
        <v>42781</v>
      </c>
      <c r="I381" s="38"/>
      <c r="J381" s="38">
        <v>42781</v>
      </c>
      <c r="K381" s="38"/>
      <c r="L381" s="18" t="s">
        <v>647</v>
      </c>
      <c r="M381" s="18"/>
      <c r="N381" s="35">
        <v>494.01</v>
      </c>
      <c r="O381" s="35"/>
    </row>
    <row r="382" spans="1:15" ht="45" customHeight="1">
      <c r="A382" s="13" t="s">
        <v>1477</v>
      </c>
      <c r="B382" s="36" t="s">
        <v>1483</v>
      </c>
      <c r="C382" s="36"/>
      <c r="D382" s="37">
        <f t="shared" si="5"/>
        <v>1</v>
      </c>
      <c r="E382" s="37"/>
      <c r="F382" s="37" t="s">
        <v>28</v>
      </c>
      <c r="G382" s="37"/>
      <c r="H382" s="38">
        <v>42758</v>
      </c>
      <c r="I382" s="38"/>
      <c r="J382" s="38">
        <v>42758</v>
      </c>
      <c r="K382" s="38"/>
      <c r="L382" s="18" t="s">
        <v>647</v>
      </c>
      <c r="M382" s="18"/>
      <c r="N382" s="35">
        <v>213</v>
      </c>
      <c r="O382" s="35"/>
    </row>
    <row r="383" spans="1:15" ht="45" customHeight="1">
      <c r="A383" s="13" t="s">
        <v>1477</v>
      </c>
      <c r="B383" s="36" t="s">
        <v>1485</v>
      </c>
      <c r="C383" s="36"/>
      <c r="D383" s="37">
        <f t="shared" si="5"/>
        <v>1</v>
      </c>
      <c r="E383" s="37"/>
      <c r="F383" s="37" t="s">
        <v>28</v>
      </c>
      <c r="G383" s="37"/>
      <c r="H383" s="38">
        <v>42768</v>
      </c>
      <c r="I383" s="38"/>
      <c r="J383" s="38">
        <v>42768</v>
      </c>
      <c r="K383" s="38"/>
      <c r="L383" s="18" t="s">
        <v>647</v>
      </c>
      <c r="M383" s="18"/>
      <c r="N383" s="35">
        <v>426</v>
      </c>
      <c r="O383" s="35"/>
    </row>
    <row r="384" spans="1:15" ht="45" customHeight="1">
      <c r="A384" s="13" t="s">
        <v>1477</v>
      </c>
      <c r="B384" s="36" t="s">
        <v>13</v>
      </c>
      <c r="C384" s="36"/>
      <c r="D384" s="37">
        <f t="shared" si="5"/>
        <v>1</v>
      </c>
      <c r="E384" s="37"/>
      <c r="F384" s="37" t="s">
        <v>14</v>
      </c>
      <c r="G384" s="37"/>
      <c r="H384" s="38">
        <v>42765</v>
      </c>
      <c r="I384" s="38"/>
      <c r="J384" s="38">
        <v>42765</v>
      </c>
      <c r="K384" s="38"/>
      <c r="L384" s="18" t="s">
        <v>647</v>
      </c>
      <c r="M384" s="18"/>
      <c r="N384" s="35">
        <v>700</v>
      </c>
      <c r="O384" s="35"/>
    </row>
    <row r="385" spans="1:15" ht="45" customHeight="1">
      <c r="A385" s="13" t="s">
        <v>1477</v>
      </c>
      <c r="B385" s="36" t="s">
        <v>1483</v>
      </c>
      <c r="C385" s="36"/>
      <c r="D385" s="37">
        <f t="shared" si="5"/>
        <v>1</v>
      </c>
      <c r="E385" s="37"/>
      <c r="F385" s="37" t="s">
        <v>28</v>
      </c>
      <c r="G385" s="37"/>
      <c r="H385" s="38">
        <v>42773</v>
      </c>
      <c r="I385" s="38"/>
      <c r="J385" s="38">
        <v>42773</v>
      </c>
      <c r="K385" s="38"/>
      <c r="L385" s="18" t="s">
        <v>647</v>
      </c>
      <c r="M385" s="18"/>
      <c r="N385" s="35">
        <v>107</v>
      </c>
      <c r="O385" s="35"/>
    </row>
    <row r="386" spans="1:15" ht="45" customHeight="1">
      <c r="A386" s="13" t="s">
        <v>1477</v>
      </c>
      <c r="B386" s="36" t="s">
        <v>1484</v>
      </c>
      <c r="C386" s="36"/>
      <c r="D386" s="37">
        <f t="shared" si="5"/>
        <v>1</v>
      </c>
      <c r="E386" s="37"/>
      <c r="F386" s="37" t="s">
        <v>28</v>
      </c>
      <c r="G386" s="37"/>
      <c r="H386" s="38">
        <v>42774</v>
      </c>
      <c r="I386" s="38"/>
      <c r="J386" s="38">
        <v>42774</v>
      </c>
      <c r="K386" s="38"/>
      <c r="L386" s="18" t="s">
        <v>647</v>
      </c>
      <c r="M386" s="18"/>
      <c r="N386" s="35">
        <v>229</v>
      </c>
      <c r="O386" s="35"/>
    </row>
    <row r="387" spans="1:15" ht="45" customHeight="1">
      <c r="A387" s="13" t="s">
        <v>1477</v>
      </c>
      <c r="B387" s="36" t="s">
        <v>1484</v>
      </c>
      <c r="C387" s="36"/>
      <c r="D387" s="37">
        <f t="shared" si="5"/>
        <v>1</v>
      </c>
      <c r="E387" s="37"/>
      <c r="F387" s="37" t="s">
        <v>28</v>
      </c>
      <c r="G387" s="37"/>
      <c r="H387" s="38">
        <v>42769</v>
      </c>
      <c r="I387" s="38"/>
      <c r="J387" s="38">
        <v>42769</v>
      </c>
      <c r="K387" s="38"/>
      <c r="L387" s="18" t="s">
        <v>647</v>
      </c>
      <c r="M387" s="18"/>
      <c r="N387" s="35">
        <v>188.6</v>
      </c>
      <c r="O387" s="35"/>
    </row>
    <row r="388" spans="1:15" ht="45" customHeight="1">
      <c r="A388" s="13" t="s">
        <v>1477</v>
      </c>
      <c r="B388" s="36" t="s">
        <v>1484</v>
      </c>
      <c r="C388" s="36"/>
      <c r="D388" s="37">
        <f t="shared" si="5"/>
        <v>1</v>
      </c>
      <c r="E388" s="37"/>
      <c r="F388" s="37" t="s">
        <v>28</v>
      </c>
      <c r="G388" s="37"/>
      <c r="H388" s="38">
        <v>42767</v>
      </c>
      <c r="I388" s="38"/>
      <c r="J388" s="38">
        <v>42767</v>
      </c>
      <c r="K388" s="38"/>
      <c r="L388" s="18" t="s">
        <v>647</v>
      </c>
      <c r="M388" s="18"/>
      <c r="N388" s="35">
        <v>229</v>
      </c>
      <c r="O388" s="35"/>
    </row>
    <row r="389" spans="1:15" ht="45" customHeight="1">
      <c r="A389" s="13" t="s">
        <v>1477</v>
      </c>
      <c r="B389" s="36" t="s">
        <v>1484</v>
      </c>
      <c r="C389" s="36"/>
      <c r="D389" s="37">
        <f t="shared" si="5"/>
        <v>1</v>
      </c>
      <c r="E389" s="37"/>
      <c r="F389" s="37" t="s">
        <v>28</v>
      </c>
      <c r="G389" s="37"/>
      <c r="H389" s="38">
        <v>42766</v>
      </c>
      <c r="I389" s="38"/>
      <c r="J389" s="38">
        <v>42766</v>
      </c>
      <c r="K389" s="38"/>
      <c r="L389" s="18" t="s">
        <v>647</v>
      </c>
      <c r="M389" s="18"/>
      <c r="N389" s="35">
        <v>172.8</v>
      </c>
      <c r="O389" s="35"/>
    </row>
    <row r="390" spans="1:15" ht="45" customHeight="1">
      <c r="A390" s="13" t="s">
        <v>1477</v>
      </c>
      <c r="B390" s="36" t="s">
        <v>1484</v>
      </c>
      <c r="C390" s="36"/>
      <c r="D390" s="37">
        <f t="shared" si="5"/>
        <v>1</v>
      </c>
      <c r="E390" s="37"/>
      <c r="F390" s="37" t="s">
        <v>28</v>
      </c>
      <c r="G390" s="37"/>
      <c r="H390" s="38">
        <v>42768</v>
      </c>
      <c r="I390" s="38"/>
      <c r="J390" s="38">
        <v>42768</v>
      </c>
      <c r="K390" s="38"/>
      <c r="L390" s="18" t="s">
        <v>647</v>
      </c>
      <c r="M390" s="18"/>
      <c r="N390" s="35">
        <v>197.5</v>
      </c>
      <c r="O390" s="35"/>
    </row>
    <row r="391" spans="1:15" ht="45" customHeight="1">
      <c r="A391" s="13" t="s">
        <v>1477</v>
      </c>
      <c r="B391" s="36" t="s">
        <v>1484</v>
      </c>
      <c r="C391" s="36"/>
      <c r="D391" s="37">
        <f t="shared" si="5"/>
        <v>1</v>
      </c>
      <c r="E391" s="37"/>
      <c r="F391" s="37" t="s">
        <v>28</v>
      </c>
      <c r="G391" s="37"/>
      <c r="H391" s="38">
        <v>42773</v>
      </c>
      <c r="I391" s="38"/>
      <c r="J391" s="38">
        <v>42773</v>
      </c>
      <c r="K391" s="38"/>
      <c r="L391" s="18" t="s">
        <v>647</v>
      </c>
      <c r="M391" s="18"/>
      <c r="N391" s="35">
        <v>175.7</v>
      </c>
      <c r="O391" s="35"/>
    </row>
    <row r="392" spans="1:15" ht="45" customHeight="1">
      <c r="A392" s="13" t="s">
        <v>1477</v>
      </c>
      <c r="B392" s="36" t="s">
        <v>1484</v>
      </c>
      <c r="C392" s="36"/>
      <c r="D392" s="37">
        <f t="shared" si="5"/>
        <v>1</v>
      </c>
      <c r="E392" s="37"/>
      <c r="F392" s="37" t="s">
        <v>28</v>
      </c>
      <c r="G392" s="37"/>
      <c r="H392" s="38">
        <v>42760</v>
      </c>
      <c r="I392" s="38"/>
      <c r="J392" s="38">
        <v>42760</v>
      </c>
      <c r="K392" s="38"/>
      <c r="L392" s="18" t="s">
        <v>647</v>
      </c>
      <c r="M392" s="18"/>
      <c r="N392" s="35">
        <v>129</v>
      </c>
      <c r="O392" s="35"/>
    </row>
    <row r="393" spans="1:15" ht="45" customHeight="1">
      <c r="A393" s="13" t="s">
        <v>1477</v>
      </c>
      <c r="B393" s="36" t="s">
        <v>1484</v>
      </c>
      <c r="C393" s="36"/>
      <c r="D393" s="37">
        <f t="shared" si="5"/>
        <v>1</v>
      </c>
      <c r="E393" s="37"/>
      <c r="F393" s="37" t="s">
        <v>28</v>
      </c>
      <c r="G393" s="37"/>
      <c r="H393" s="38">
        <v>42769</v>
      </c>
      <c r="I393" s="38"/>
      <c r="J393" s="38">
        <v>42769</v>
      </c>
      <c r="K393" s="38"/>
      <c r="L393" s="18" t="s">
        <v>647</v>
      </c>
      <c r="M393" s="18"/>
      <c r="N393" s="35">
        <v>188.5</v>
      </c>
      <c r="O393" s="35"/>
    </row>
    <row r="394" spans="1:15" ht="45" customHeight="1">
      <c r="A394" s="13" t="s">
        <v>1477</v>
      </c>
      <c r="B394" s="36" t="s">
        <v>1484</v>
      </c>
      <c r="C394" s="36"/>
      <c r="D394" s="37">
        <f t="shared" si="5"/>
        <v>1</v>
      </c>
      <c r="E394" s="37"/>
      <c r="F394" s="37" t="s">
        <v>28</v>
      </c>
      <c r="G394" s="37"/>
      <c r="H394" s="38">
        <v>42752</v>
      </c>
      <c r="I394" s="38"/>
      <c r="J394" s="38">
        <v>42752</v>
      </c>
      <c r="K394" s="38"/>
      <c r="L394" s="18" t="s">
        <v>647</v>
      </c>
      <c r="M394" s="18"/>
      <c r="N394" s="35">
        <v>162</v>
      </c>
      <c r="O394" s="35"/>
    </row>
    <row r="395" spans="1:15" ht="45" customHeight="1">
      <c r="A395" s="13" t="s">
        <v>1477</v>
      </c>
      <c r="B395" s="36" t="s">
        <v>1483</v>
      </c>
      <c r="C395" s="36"/>
      <c r="D395" s="37">
        <f t="shared" si="5"/>
        <v>1</v>
      </c>
      <c r="E395" s="37"/>
      <c r="F395" s="37" t="s">
        <v>28</v>
      </c>
      <c r="G395" s="37"/>
      <c r="H395" s="38">
        <v>42758</v>
      </c>
      <c r="I395" s="38"/>
      <c r="J395" s="38">
        <v>42758</v>
      </c>
      <c r="K395" s="38"/>
      <c r="L395" s="18" t="s">
        <v>647</v>
      </c>
      <c r="M395" s="18"/>
      <c r="N395" s="35">
        <v>107</v>
      </c>
      <c r="O395" s="35"/>
    </row>
    <row r="396" spans="1:15" ht="45" customHeight="1">
      <c r="A396" s="13" t="s">
        <v>1477</v>
      </c>
      <c r="B396" s="36" t="s">
        <v>1485</v>
      </c>
      <c r="C396" s="36"/>
      <c r="D396" s="37">
        <f t="shared" si="5"/>
        <v>1</v>
      </c>
      <c r="E396" s="37"/>
      <c r="F396" s="37" t="s">
        <v>28</v>
      </c>
      <c r="G396" s="37"/>
      <c r="H396" s="38">
        <v>42768</v>
      </c>
      <c r="I396" s="38"/>
      <c r="J396" s="38">
        <v>42768</v>
      </c>
      <c r="K396" s="38"/>
      <c r="L396" s="18" t="s">
        <v>647</v>
      </c>
      <c r="M396" s="18"/>
      <c r="N396" s="35">
        <v>220</v>
      </c>
      <c r="O396" s="35"/>
    </row>
    <row r="397" spans="1:15" ht="45" customHeight="1">
      <c r="A397" s="13" t="s">
        <v>1477</v>
      </c>
      <c r="B397" s="36" t="s">
        <v>13</v>
      </c>
      <c r="C397" s="36"/>
      <c r="D397" s="37">
        <f t="shared" ref="D397:D460" si="6">C397+1</f>
        <v>1</v>
      </c>
      <c r="E397" s="37"/>
      <c r="F397" s="37" t="s">
        <v>14</v>
      </c>
      <c r="G397" s="37"/>
      <c r="H397" s="38">
        <v>42776</v>
      </c>
      <c r="I397" s="38"/>
      <c r="J397" s="38">
        <v>42776</v>
      </c>
      <c r="K397" s="38"/>
      <c r="L397" s="18" t="s">
        <v>647</v>
      </c>
      <c r="M397" s="18"/>
      <c r="N397" s="35">
        <v>2390</v>
      </c>
      <c r="O397" s="35"/>
    </row>
    <row r="398" spans="1:15" ht="45" customHeight="1">
      <c r="A398" s="13" t="s">
        <v>1477</v>
      </c>
      <c r="B398" s="36" t="s">
        <v>1288</v>
      </c>
      <c r="C398" s="36"/>
      <c r="D398" s="37">
        <f t="shared" si="6"/>
        <v>1</v>
      </c>
      <c r="E398" s="37"/>
      <c r="F398" s="37" t="s">
        <v>14</v>
      </c>
      <c r="G398" s="37"/>
      <c r="H398" s="38">
        <v>42782</v>
      </c>
      <c r="I398" s="38"/>
      <c r="J398" s="38">
        <v>42782</v>
      </c>
      <c r="K398" s="38"/>
      <c r="L398" s="18" t="s">
        <v>647</v>
      </c>
      <c r="M398" s="18"/>
      <c r="N398" s="35">
        <v>100</v>
      </c>
      <c r="O398" s="35"/>
    </row>
    <row r="399" spans="1:15" ht="45" customHeight="1">
      <c r="A399" s="13" t="s">
        <v>1477</v>
      </c>
      <c r="B399" s="36" t="s">
        <v>1486</v>
      </c>
      <c r="C399" s="36"/>
      <c r="D399" s="37">
        <f t="shared" si="6"/>
        <v>1</v>
      </c>
      <c r="E399" s="37"/>
      <c r="F399" s="37" t="s">
        <v>28</v>
      </c>
      <c r="G399" s="37"/>
      <c r="H399" s="38">
        <v>42775</v>
      </c>
      <c r="I399" s="38"/>
      <c r="J399" s="38">
        <v>42775</v>
      </c>
      <c r="K399" s="38"/>
      <c r="L399" s="18" t="s">
        <v>647</v>
      </c>
      <c r="M399" s="18"/>
      <c r="N399" s="35">
        <v>875.03</v>
      </c>
      <c r="O399" s="35"/>
    </row>
    <row r="400" spans="1:15" ht="45" customHeight="1">
      <c r="A400" s="13" t="s">
        <v>1477</v>
      </c>
      <c r="B400" s="36" t="s">
        <v>1487</v>
      </c>
      <c r="C400" s="36"/>
      <c r="D400" s="37">
        <f t="shared" si="6"/>
        <v>1</v>
      </c>
      <c r="E400" s="37"/>
      <c r="F400" s="37" t="s">
        <v>28</v>
      </c>
      <c r="G400" s="37"/>
      <c r="H400" s="38">
        <v>42781</v>
      </c>
      <c r="I400" s="38"/>
      <c r="J400" s="38">
        <v>42781</v>
      </c>
      <c r="K400" s="38"/>
      <c r="L400" s="18" t="s">
        <v>647</v>
      </c>
      <c r="M400" s="18"/>
      <c r="N400" s="35">
        <v>431</v>
      </c>
      <c r="O400" s="35"/>
    </row>
    <row r="401" spans="1:15" ht="45" customHeight="1">
      <c r="A401" s="13" t="s">
        <v>1477</v>
      </c>
      <c r="B401" s="36" t="s">
        <v>1488</v>
      </c>
      <c r="C401" s="36"/>
      <c r="D401" s="37">
        <f t="shared" si="6"/>
        <v>1</v>
      </c>
      <c r="E401" s="37"/>
      <c r="F401" s="37" t="s">
        <v>28</v>
      </c>
      <c r="G401" s="37"/>
      <c r="H401" s="38">
        <v>42773</v>
      </c>
      <c r="I401" s="38"/>
      <c r="J401" s="38">
        <v>42773</v>
      </c>
      <c r="K401" s="38"/>
      <c r="L401" s="18" t="s">
        <v>647</v>
      </c>
      <c r="M401" s="18"/>
      <c r="N401" s="35">
        <v>100</v>
      </c>
      <c r="O401" s="35"/>
    </row>
    <row r="402" spans="1:15" ht="45" customHeight="1">
      <c r="A402" s="13" t="s">
        <v>1477</v>
      </c>
      <c r="B402" s="36" t="s">
        <v>1486</v>
      </c>
      <c r="C402" s="36"/>
      <c r="D402" s="37">
        <f t="shared" si="6"/>
        <v>1</v>
      </c>
      <c r="E402" s="37"/>
      <c r="F402" s="37" t="s">
        <v>28</v>
      </c>
      <c r="G402" s="37"/>
      <c r="H402" s="38">
        <v>42788</v>
      </c>
      <c r="I402" s="38"/>
      <c r="J402" s="38">
        <v>42788</v>
      </c>
      <c r="K402" s="38"/>
      <c r="L402" s="18" t="s">
        <v>647</v>
      </c>
      <c r="M402" s="18"/>
      <c r="N402" s="35">
        <v>413</v>
      </c>
      <c r="O402" s="35"/>
    </row>
    <row r="403" spans="1:15" ht="45" customHeight="1">
      <c r="A403" s="13" t="s">
        <v>1477</v>
      </c>
      <c r="B403" s="36" t="s">
        <v>1486</v>
      </c>
      <c r="C403" s="36"/>
      <c r="D403" s="37">
        <f t="shared" si="6"/>
        <v>1</v>
      </c>
      <c r="E403" s="37"/>
      <c r="F403" s="37" t="s">
        <v>28</v>
      </c>
      <c r="G403" s="37"/>
      <c r="H403" s="38">
        <v>42796</v>
      </c>
      <c r="I403" s="38"/>
      <c r="J403" s="38">
        <v>42796</v>
      </c>
      <c r="K403" s="38"/>
      <c r="L403" s="18" t="s">
        <v>647</v>
      </c>
      <c r="M403" s="18"/>
      <c r="N403" s="35">
        <v>398</v>
      </c>
      <c r="O403" s="35"/>
    </row>
    <row r="404" spans="1:15" ht="45" customHeight="1">
      <c r="A404" s="13" t="s">
        <v>1477</v>
      </c>
      <c r="B404" s="36" t="s">
        <v>1486</v>
      </c>
      <c r="C404" s="36"/>
      <c r="D404" s="37">
        <f t="shared" si="6"/>
        <v>1</v>
      </c>
      <c r="E404" s="37"/>
      <c r="F404" s="37" t="s">
        <v>28</v>
      </c>
      <c r="G404" s="37"/>
      <c r="H404" s="38">
        <v>42800</v>
      </c>
      <c r="I404" s="38"/>
      <c r="J404" s="38">
        <v>42800</v>
      </c>
      <c r="K404" s="38"/>
      <c r="L404" s="18" t="s">
        <v>647</v>
      </c>
      <c r="M404" s="18"/>
      <c r="N404" s="35">
        <v>438</v>
      </c>
      <c r="O404" s="35"/>
    </row>
    <row r="405" spans="1:15" ht="45" customHeight="1">
      <c r="A405" s="13" t="s">
        <v>1477</v>
      </c>
      <c r="B405" s="36" t="s">
        <v>1486</v>
      </c>
      <c r="C405" s="36"/>
      <c r="D405" s="37">
        <f t="shared" si="6"/>
        <v>1</v>
      </c>
      <c r="E405" s="37"/>
      <c r="F405" s="37" t="s">
        <v>28</v>
      </c>
      <c r="G405" s="37"/>
      <c r="H405" s="38">
        <v>42795</v>
      </c>
      <c r="I405" s="38"/>
      <c r="J405" s="38">
        <v>42795</v>
      </c>
      <c r="K405" s="38"/>
      <c r="L405" s="18" t="s">
        <v>647</v>
      </c>
      <c r="M405" s="18"/>
      <c r="N405" s="35">
        <v>382</v>
      </c>
      <c r="O405" s="35"/>
    </row>
    <row r="406" spans="1:15" ht="45" customHeight="1">
      <c r="A406" s="13" t="s">
        <v>1477</v>
      </c>
      <c r="B406" s="36" t="s">
        <v>1486</v>
      </c>
      <c r="C406" s="36"/>
      <c r="D406" s="37">
        <f t="shared" si="6"/>
        <v>1</v>
      </c>
      <c r="E406" s="37"/>
      <c r="F406" s="37" t="s">
        <v>28</v>
      </c>
      <c r="G406" s="37"/>
      <c r="H406" s="38">
        <v>42788</v>
      </c>
      <c r="I406" s="38"/>
      <c r="J406" s="38">
        <v>42788</v>
      </c>
      <c r="K406" s="38"/>
      <c r="L406" s="18" t="s">
        <v>647</v>
      </c>
      <c r="M406" s="18"/>
      <c r="N406" s="35">
        <v>403</v>
      </c>
      <c r="O406" s="35"/>
    </row>
    <row r="407" spans="1:15" ht="45" customHeight="1">
      <c r="A407" s="13" t="s">
        <v>1477</v>
      </c>
      <c r="B407" s="36" t="s">
        <v>1486</v>
      </c>
      <c r="C407" s="36"/>
      <c r="D407" s="37">
        <f t="shared" si="6"/>
        <v>1</v>
      </c>
      <c r="E407" s="37"/>
      <c r="F407" s="37" t="s">
        <v>28</v>
      </c>
      <c r="G407" s="37"/>
      <c r="H407" s="38">
        <v>42801</v>
      </c>
      <c r="I407" s="38"/>
      <c r="J407" s="38">
        <v>42801</v>
      </c>
      <c r="K407" s="38"/>
      <c r="L407" s="18" t="s">
        <v>647</v>
      </c>
      <c r="M407" s="18"/>
      <c r="N407" s="35">
        <v>404</v>
      </c>
      <c r="O407" s="35"/>
    </row>
    <row r="408" spans="1:15" ht="45" customHeight="1">
      <c r="A408" s="13" t="s">
        <v>1477</v>
      </c>
      <c r="B408" s="36" t="s">
        <v>951</v>
      </c>
      <c r="C408" s="36"/>
      <c r="D408" s="37">
        <f t="shared" si="6"/>
        <v>1</v>
      </c>
      <c r="E408" s="37"/>
      <c r="F408" s="37" t="s">
        <v>28</v>
      </c>
      <c r="G408" s="37"/>
      <c r="H408" s="38">
        <v>42789</v>
      </c>
      <c r="I408" s="38"/>
      <c r="J408" s="38">
        <v>42789</v>
      </c>
      <c r="K408" s="38"/>
      <c r="L408" s="18" t="s">
        <v>647</v>
      </c>
      <c r="M408" s="18"/>
      <c r="N408" s="35">
        <v>434</v>
      </c>
      <c r="O408" s="35"/>
    </row>
    <row r="409" spans="1:15" ht="45" customHeight="1">
      <c r="A409" s="13" t="s">
        <v>1477</v>
      </c>
      <c r="B409" s="36" t="s">
        <v>951</v>
      </c>
      <c r="C409" s="36"/>
      <c r="D409" s="37">
        <f t="shared" si="6"/>
        <v>1</v>
      </c>
      <c r="E409" s="37"/>
      <c r="F409" s="37" t="s">
        <v>28</v>
      </c>
      <c r="G409" s="37"/>
      <c r="H409" s="38">
        <v>42786</v>
      </c>
      <c r="I409" s="38"/>
      <c r="J409" s="38">
        <v>42786</v>
      </c>
      <c r="K409" s="38"/>
      <c r="L409" s="18" t="s">
        <v>647</v>
      </c>
      <c r="M409" s="18"/>
      <c r="N409" s="35">
        <v>426</v>
      </c>
      <c r="O409" s="35"/>
    </row>
    <row r="410" spans="1:15" ht="45" customHeight="1">
      <c r="A410" s="13" t="s">
        <v>1477</v>
      </c>
      <c r="B410" s="36" t="s">
        <v>951</v>
      </c>
      <c r="C410" s="36"/>
      <c r="D410" s="37">
        <f t="shared" si="6"/>
        <v>1</v>
      </c>
      <c r="E410" s="37"/>
      <c r="F410" s="37" t="s">
        <v>28</v>
      </c>
      <c r="G410" s="37"/>
      <c r="H410" s="38">
        <v>42783</v>
      </c>
      <c r="I410" s="38"/>
      <c r="J410" s="38">
        <v>42783</v>
      </c>
      <c r="K410" s="38"/>
      <c r="L410" s="18" t="s">
        <v>647</v>
      </c>
      <c r="M410" s="18"/>
      <c r="N410" s="35">
        <v>426</v>
      </c>
      <c r="O410" s="35"/>
    </row>
    <row r="411" spans="1:15" ht="45" customHeight="1">
      <c r="A411" s="13" t="s">
        <v>1477</v>
      </c>
      <c r="B411" s="36" t="s">
        <v>951</v>
      </c>
      <c r="C411" s="36"/>
      <c r="D411" s="37">
        <f t="shared" si="6"/>
        <v>1</v>
      </c>
      <c r="E411" s="37"/>
      <c r="F411" s="37" t="s">
        <v>28</v>
      </c>
      <c r="G411" s="37"/>
      <c r="H411" s="38">
        <v>42797</v>
      </c>
      <c r="I411" s="38"/>
      <c r="J411" s="38">
        <v>42797</v>
      </c>
      <c r="K411" s="38"/>
      <c r="L411" s="18" t="s">
        <v>647</v>
      </c>
      <c r="M411" s="18"/>
      <c r="N411" s="35">
        <v>426</v>
      </c>
      <c r="O411" s="35"/>
    </row>
    <row r="412" spans="1:15" ht="45" customHeight="1">
      <c r="A412" s="13" t="s">
        <v>1477</v>
      </c>
      <c r="B412" s="36" t="s">
        <v>951</v>
      </c>
      <c r="C412" s="36"/>
      <c r="D412" s="37">
        <f t="shared" si="6"/>
        <v>1</v>
      </c>
      <c r="E412" s="37"/>
      <c r="F412" s="37" t="s">
        <v>28</v>
      </c>
      <c r="G412" s="37"/>
      <c r="H412" s="38">
        <v>42790</v>
      </c>
      <c r="I412" s="38"/>
      <c r="J412" s="38">
        <v>42790</v>
      </c>
      <c r="K412" s="38"/>
      <c r="L412" s="18" t="s">
        <v>647</v>
      </c>
      <c r="M412" s="18"/>
      <c r="N412" s="35">
        <v>424</v>
      </c>
      <c r="O412" s="35"/>
    </row>
    <row r="413" spans="1:15" ht="45" customHeight="1">
      <c r="A413" s="13" t="s">
        <v>1477</v>
      </c>
      <c r="B413" s="36" t="s">
        <v>13</v>
      </c>
      <c r="C413" s="36"/>
      <c r="D413" s="37">
        <f t="shared" si="6"/>
        <v>1</v>
      </c>
      <c r="E413" s="37"/>
      <c r="F413" s="37" t="s">
        <v>14</v>
      </c>
      <c r="G413" s="37"/>
      <c r="H413" s="38">
        <v>42800</v>
      </c>
      <c r="I413" s="38"/>
      <c r="J413" s="38">
        <v>42800</v>
      </c>
      <c r="K413" s="38"/>
      <c r="L413" s="18" t="s">
        <v>647</v>
      </c>
      <c r="M413" s="18"/>
      <c r="N413" s="35">
        <v>2910</v>
      </c>
      <c r="O413" s="35"/>
    </row>
    <row r="414" spans="1:15" ht="45" customHeight="1">
      <c r="A414" s="13" t="s">
        <v>1477</v>
      </c>
      <c r="B414" s="36" t="s">
        <v>1486</v>
      </c>
      <c r="C414" s="36"/>
      <c r="D414" s="37">
        <f t="shared" si="6"/>
        <v>1</v>
      </c>
      <c r="E414" s="37"/>
      <c r="F414" s="37" t="s">
        <v>28</v>
      </c>
      <c r="G414" s="37"/>
      <c r="H414" s="38">
        <v>42775</v>
      </c>
      <c r="I414" s="38"/>
      <c r="J414" s="38">
        <v>42775</v>
      </c>
      <c r="K414" s="38"/>
      <c r="L414" s="18" t="s">
        <v>647</v>
      </c>
      <c r="M414" s="18"/>
      <c r="N414" s="35">
        <v>98.1</v>
      </c>
      <c r="O414" s="35"/>
    </row>
    <row r="415" spans="1:15" ht="45" customHeight="1">
      <c r="A415" s="13" t="s">
        <v>1477</v>
      </c>
      <c r="B415" s="36" t="s">
        <v>1487</v>
      </c>
      <c r="C415" s="36"/>
      <c r="D415" s="37">
        <f t="shared" si="6"/>
        <v>1</v>
      </c>
      <c r="E415" s="37"/>
      <c r="F415" s="37" t="s">
        <v>28</v>
      </c>
      <c r="G415" s="37"/>
      <c r="H415" s="38">
        <v>42781</v>
      </c>
      <c r="I415" s="38"/>
      <c r="J415" s="38">
        <v>42781</v>
      </c>
      <c r="K415" s="38"/>
      <c r="L415" s="18" t="s">
        <v>647</v>
      </c>
      <c r="M415" s="18"/>
      <c r="N415" s="35">
        <v>229</v>
      </c>
      <c r="O415" s="35"/>
    </row>
    <row r="416" spans="1:15" ht="45" customHeight="1">
      <c r="A416" s="13" t="s">
        <v>1477</v>
      </c>
      <c r="B416" s="36" t="s">
        <v>1488</v>
      </c>
      <c r="C416" s="36"/>
      <c r="D416" s="37">
        <f t="shared" si="6"/>
        <v>1</v>
      </c>
      <c r="E416" s="37"/>
      <c r="F416" s="37" t="s">
        <v>28</v>
      </c>
      <c r="G416" s="37"/>
      <c r="H416" s="38">
        <v>42773</v>
      </c>
      <c r="I416" s="38"/>
      <c r="J416" s="38">
        <v>42773</v>
      </c>
      <c r="K416" s="38"/>
      <c r="L416" s="18" t="s">
        <v>647</v>
      </c>
      <c r="M416" s="18"/>
      <c r="N416" s="35">
        <v>112</v>
      </c>
      <c r="O416" s="35"/>
    </row>
    <row r="417" spans="1:15" ht="45" customHeight="1">
      <c r="A417" s="13" t="s">
        <v>1477</v>
      </c>
      <c r="B417" s="36" t="s">
        <v>1486</v>
      </c>
      <c r="C417" s="36"/>
      <c r="D417" s="37">
        <f t="shared" si="6"/>
        <v>1</v>
      </c>
      <c r="E417" s="37"/>
      <c r="F417" s="37" t="s">
        <v>28</v>
      </c>
      <c r="G417" s="37"/>
      <c r="H417" s="38">
        <v>42788</v>
      </c>
      <c r="I417" s="38"/>
      <c r="J417" s="38">
        <v>42788</v>
      </c>
      <c r="K417" s="38"/>
      <c r="L417" s="18" t="s">
        <v>647</v>
      </c>
      <c r="M417" s="18"/>
      <c r="N417" s="35">
        <v>194.5</v>
      </c>
      <c r="O417" s="35"/>
    </row>
    <row r="418" spans="1:15" ht="45" customHeight="1">
      <c r="A418" s="13" t="s">
        <v>1477</v>
      </c>
      <c r="B418" s="36" t="s">
        <v>1486</v>
      </c>
      <c r="C418" s="36"/>
      <c r="D418" s="37">
        <f t="shared" si="6"/>
        <v>1</v>
      </c>
      <c r="E418" s="37"/>
      <c r="F418" s="37" t="s">
        <v>28</v>
      </c>
      <c r="G418" s="37"/>
      <c r="H418" s="38">
        <v>42796</v>
      </c>
      <c r="I418" s="38"/>
      <c r="J418" s="38">
        <v>42796</v>
      </c>
      <c r="K418" s="38"/>
      <c r="L418" s="18" t="s">
        <v>647</v>
      </c>
      <c r="M418" s="18"/>
      <c r="N418" s="35">
        <v>166.5</v>
      </c>
      <c r="O418" s="35"/>
    </row>
    <row r="419" spans="1:15" ht="45" customHeight="1">
      <c r="A419" s="13" t="s">
        <v>1477</v>
      </c>
      <c r="B419" s="36" t="s">
        <v>1486</v>
      </c>
      <c r="C419" s="36"/>
      <c r="D419" s="37">
        <f t="shared" si="6"/>
        <v>1</v>
      </c>
      <c r="E419" s="37"/>
      <c r="F419" s="37" t="s">
        <v>28</v>
      </c>
      <c r="G419" s="37"/>
      <c r="H419" s="38">
        <v>42800</v>
      </c>
      <c r="I419" s="38"/>
      <c r="J419" s="38">
        <v>42800</v>
      </c>
      <c r="K419" s="38"/>
      <c r="L419" s="18" t="s">
        <v>647</v>
      </c>
      <c r="M419" s="18"/>
      <c r="N419" s="35">
        <v>134.4</v>
      </c>
      <c r="O419" s="35"/>
    </row>
    <row r="420" spans="1:15" ht="45" customHeight="1">
      <c r="A420" s="13" t="s">
        <v>1477</v>
      </c>
      <c r="B420" s="36" t="s">
        <v>1486</v>
      </c>
      <c r="C420" s="36"/>
      <c r="D420" s="37">
        <f t="shared" si="6"/>
        <v>1</v>
      </c>
      <c r="E420" s="37"/>
      <c r="F420" s="37" t="s">
        <v>28</v>
      </c>
      <c r="G420" s="37"/>
      <c r="H420" s="38">
        <v>42795</v>
      </c>
      <c r="I420" s="38"/>
      <c r="J420" s="38">
        <v>42795</v>
      </c>
      <c r="K420" s="38"/>
      <c r="L420" s="18" t="s">
        <v>647</v>
      </c>
      <c r="M420" s="18"/>
      <c r="N420" s="35">
        <v>152</v>
      </c>
      <c r="O420" s="35"/>
    </row>
    <row r="421" spans="1:15" ht="45" customHeight="1">
      <c r="A421" s="13" t="s">
        <v>1477</v>
      </c>
      <c r="B421" s="36" t="s">
        <v>1486</v>
      </c>
      <c r="C421" s="36"/>
      <c r="D421" s="37">
        <f t="shared" si="6"/>
        <v>1</v>
      </c>
      <c r="E421" s="37"/>
      <c r="F421" s="37" t="s">
        <v>28</v>
      </c>
      <c r="G421" s="37"/>
      <c r="H421" s="38">
        <v>42788</v>
      </c>
      <c r="I421" s="38"/>
      <c r="J421" s="38">
        <v>42788</v>
      </c>
      <c r="K421" s="38"/>
      <c r="L421" s="18" t="s">
        <v>647</v>
      </c>
      <c r="M421" s="18"/>
      <c r="N421" s="35">
        <v>194.5</v>
      </c>
      <c r="O421" s="35"/>
    </row>
    <row r="422" spans="1:15" ht="45" customHeight="1">
      <c r="A422" s="13" t="s">
        <v>1477</v>
      </c>
      <c r="B422" s="36" t="s">
        <v>1486</v>
      </c>
      <c r="C422" s="36"/>
      <c r="D422" s="37">
        <f t="shared" si="6"/>
        <v>1</v>
      </c>
      <c r="E422" s="37"/>
      <c r="F422" s="37" t="s">
        <v>28</v>
      </c>
      <c r="G422" s="37"/>
      <c r="H422" s="38">
        <v>42801</v>
      </c>
      <c r="I422" s="38"/>
      <c r="J422" s="38">
        <v>42801</v>
      </c>
      <c r="K422" s="38"/>
      <c r="L422" s="18" t="s">
        <v>647</v>
      </c>
      <c r="M422" s="18"/>
      <c r="N422" s="35">
        <v>184</v>
      </c>
      <c r="O422" s="35"/>
    </row>
    <row r="423" spans="1:15" ht="45" customHeight="1">
      <c r="A423" s="13" t="s">
        <v>1477</v>
      </c>
      <c r="B423" s="36" t="s">
        <v>951</v>
      </c>
      <c r="C423" s="36"/>
      <c r="D423" s="37">
        <f t="shared" si="6"/>
        <v>1</v>
      </c>
      <c r="E423" s="37"/>
      <c r="F423" s="37" t="s">
        <v>28</v>
      </c>
      <c r="G423" s="37"/>
      <c r="H423" s="38">
        <v>42789</v>
      </c>
      <c r="I423" s="38"/>
      <c r="J423" s="38">
        <v>42789</v>
      </c>
      <c r="K423" s="38"/>
      <c r="L423" s="18" t="s">
        <v>647</v>
      </c>
      <c r="M423" s="18"/>
      <c r="N423" s="35">
        <v>205</v>
      </c>
      <c r="O423" s="35"/>
    </row>
    <row r="424" spans="1:15" ht="45" customHeight="1">
      <c r="A424" s="13" t="s">
        <v>1477</v>
      </c>
      <c r="B424" s="36" t="s">
        <v>951</v>
      </c>
      <c r="C424" s="36"/>
      <c r="D424" s="37">
        <f t="shared" si="6"/>
        <v>1</v>
      </c>
      <c r="E424" s="37"/>
      <c r="F424" s="37" t="s">
        <v>28</v>
      </c>
      <c r="G424" s="37"/>
      <c r="H424" s="38">
        <v>42786</v>
      </c>
      <c r="I424" s="38"/>
      <c r="J424" s="38">
        <v>42786</v>
      </c>
      <c r="K424" s="38"/>
      <c r="L424" s="18" t="s">
        <v>647</v>
      </c>
      <c r="M424" s="18"/>
      <c r="N424" s="35">
        <v>200.5</v>
      </c>
      <c r="O424" s="35"/>
    </row>
    <row r="425" spans="1:15" ht="45" customHeight="1">
      <c r="A425" s="13" t="s">
        <v>1477</v>
      </c>
      <c r="B425" s="36" t="s">
        <v>951</v>
      </c>
      <c r="C425" s="36"/>
      <c r="D425" s="37">
        <f t="shared" si="6"/>
        <v>1</v>
      </c>
      <c r="E425" s="37"/>
      <c r="F425" s="37" t="s">
        <v>28</v>
      </c>
      <c r="G425" s="37"/>
      <c r="H425" s="38">
        <v>42783</v>
      </c>
      <c r="I425" s="38"/>
      <c r="J425" s="38">
        <v>42783</v>
      </c>
      <c r="K425" s="38"/>
      <c r="L425" s="18" t="s">
        <v>647</v>
      </c>
      <c r="M425" s="18"/>
      <c r="N425" s="35">
        <v>128.4</v>
      </c>
      <c r="O425" s="35"/>
    </row>
    <row r="426" spans="1:15" ht="45" customHeight="1">
      <c r="A426" s="13" t="s">
        <v>1477</v>
      </c>
      <c r="B426" s="36" t="s">
        <v>951</v>
      </c>
      <c r="C426" s="36"/>
      <c r="D426" s="37">
        <f t="shared" si="6"/>
        <v>1</v>
      </c>
      <c r="E426" s="37"/>
      <c r="F426" s="37" t="s">
        <v>28</v>
      </c>
      <c r="G426" s="37"/>
      <c r="H426" s="38">
        <v>42797</v>
      </c>
      <c r="I426" s="38"/>
      <c r="J426" s="38">
        <v>42797</v>
      </c>
      <c r="K426" s="38"/>
      <c r="L426" s="18" t="s">
        <v>647</v>
      </c>
      <c r="M426" s="18"/>
      <c r="N426" s="35">
        <v>196</v>
      </c>
      <c r="O426" s="35"/>
    </row>
    <row r="427" spans="1:15" ht="45" customHeight="1">
      <c r="A427" s="13" t="s">
        <v>1477</v>
      </c>
      <c r="B427" s="36" t="s">
        <v>951</v>
      </c>
      <c r="C427" s="36"/>
      <c r="D427" s="37">
        <f t="shared" si="6"/>
        <v>1</v>
      </c>
      <c r="E427" s="37"/>
      <c r="F427" s="37" t="s">
        <v>28</v>
      </c>
      <c r="G427" s="37"/>
      <c r="H427" s="38">
        <v>42790</v>
      </c>
      <c r="I427" s="38"/>
      <c r="J427" s="38">
        <v>42790</v>
      </c>
      <c r="K427" s="38"/>
      <c r="L427" s="18" t="s">
        <v>647</v>
      </c>
      <c r="M427" s="18"/>
      <c r="N427" s="35">
        <v>187</v>
      </c>
      <c r="O427" s="35"/>
    </row>
    <row r="428" spans="1:15" ht="45" customHeight="1">
      <c r="A428" s="13" t="s">
        <v>1477</v>
      </c>
      <c r="B428" s="36" t="s">
        <v>1489</v>
      </c>
      <c r="C428" s="36"/>
      <c r="D428" s="37">
        <f t="shared" si="6"/>
        <v>1</v>
      </c>
      <c r="E428" s="37"/>
      <c r="F428" s="37" t="s">
        <v>28</v>
      </c>
      <c r="G428" s="37"/>
      <c r="H428" s="38">
        <v>42802</v>
      </c>
      <c r="I428" s="38"/>
      <c r="J428" s="38">
        <v>42802</v>
      </c>
      <c r="K428" s="38"/>
      <c r="L428" s="18" t="s">
        <v>647</v>
      </c>
      <c r="M428" s="18"/>
      <c r="N428" s="35">
        <v>419</v>
      </c>
      <c r="O428" s="35"/>
    </row>
    <row r="429" spans="1:15" ht="45" customHeight="1">
      <c r="A429" s="13" t="s">
        <v>1477</v>
      </c>
      <c r="B429" s="36" t="s">
        <v>1489</v>
      </c>
      <c r="C429" s="36"/>
      <c r="D429" s="37">
        <f t="shared" si="6"/>
        <v>1</v>
      </c>
      <c r="E429" s="37"/>
      <c r="F429" s="37" t="s">
        <v>28</v>
      </c>
      <c r="G429" s="37"/>
      <c r="H429" s="38">
        <v>42821</v>
      </c>
      <c r="I429" s="38"/>
      <c r="J429" s="38">
        <v>42821</v>
      </c>
      <c r="K429" s="38"/>
      <c r="L429" s="18" t="s">
        <v>647</v>
      </c>
      <c r="M429" s="18"/>
      <c r="N429" s="35">
        <v>438</v>
      </c>
      <c r="O429" s="35"/>
    </row>
    <row r="430" spans="1:15" ht="45" customHeight="1">
      <c r="A430" s="13" t="s">
        <v>1477</v>
      </c>
      <c r="B430" s="36" t="s">
        <v>1490</v>
      </c>
      <c r="C430" s="36"/>
      <c r="D430" s="37">
        <f t="shared" si="6"/>
        <v>1</v>
      </c>
      <c r="E430" s="37"/>
      <c r="F430" s="37" t="s">
        <v>28</v>
      </c>
      <c r="G430" s="37"/>
      <c r="H430" s="38">
        <v>42804</v>
      </c>
      <c r="I430" s="38"/>
      <c r="J430" s="38">
        <v>42804</v>
      </c>
      <c r="K430" s="38"/>
      <c r="L430" s="18" t="s">
        <v>647</v>
      </c>
      <c r="M430" s="18"/>
      <c r="N430" s="35">
        <v>431</v>
      </c>
      <c r="O430" s="35"/>
    </row>
    <row r="431" spans="1:15" ht="45" customHeight="1">
      <c r="A431" s="13" t="s">
        <v>1477</v>
      </c>
      <c r="B431" s="36" t="s">
        <v>1489</v>
      </c>
      <c r="C431" s="36"/>
      <c r="D431" s="37">
        <f t="shared" si="6"/>
        <v>1</v>
      </c>
      <c r="E431" s="37"/>
      <c r="F431" s="37" t="s">
        <v>28</v>
      </c>
      <c r="G431" s="37"/>
      <c r="H431" s="38">
        <v>42817</v>
      </c>
      <c r="I431" s="38"/>
      <c r="J431" s="38">
        <v>42817</v>
      </c>
      <c r="K431" s="38"/>
      <c r="L431" s="18" t="s">
        <v>647</v>
      </c>
      <c r="M431" s="18"/>
      <c r="N431" s="35">
        <v>409</v>
      </c>
      <c r="O431" s="35"/>
    </row>
    <row r="432" spans="1:15" ht="45" customHeight="1">
      <c r="A432" s="13" t="s">
        <v>1477</v>
      </c>
      <c r="B432" s="36" t="s">
        <v>1489</v>
      </c>
      <c r="C432" s="36"/>
      <c r="D432" s="37">
        <f t="shared" si="6"/>
        <v>1</v>
      </c>
      <c r="E432" s="37"/>
      <c r="F432" s="37" t="s">
        <v>28</v>
      </c>
      <c r="G432" s="37"/>
      <c r="H432" s="38">
        <v>42815</v>
      </c>
      <c r="I432" s="38"/>
      <c r="J432" s="38">
        <v>42815</v>
      </c>
      <c r="K432" s="38"/>
      <c r="L432" s="18" t="s">
        <v>647</v>
      </c>
      <c r="M432" s="18"/>
      <c r="N432" s="35">
        <v>421</v>
      </c>
      <c r="O432" s="35"/>
    </row>
    <row r="433" spans="1:15" ht="45" customHeight="1">
      <c r="A433" s="13" t="s">
        <v>1477</v>
      </c>
      <c r="B433" s="36" t="s">
        <v>1489</v>
      </c>
      <c r="C433" s="36"/>
      <c r="D433" s="37">
        <f t="shared" si="6"/>
        <v>1</v>
      </c>
      <c r="E433" s="37"/>
      <c r="F433" s="37" t="s">
        <v>28</v>
      </c>
      <c r="G433" s="37"/>
      <c r="H433" s="38">
        <v>42808</v>
      </c>
      <c r="I433" s="38"/>
      <c r="J433" s="38">
        <v>42808</v>
      </c>
      <c r="K433" s="38"/>
      <c r="L433" s="18" t="s">
        <v>647</v>
      </c>
      <c r="M433" s="18"/>
      <c r="N433" s="35">
        <v>446</v>
      </c>
      <c r="O433" s="35"/>
    </row>
    <row r="434" spans="1:15" ht="45" customHeight="1">
      <c r="A434" s="13" t="s">
        <v>1477</v>
      </c>
      <c r="B434" s="36" t="s">
        <v>1489</v>
      </c>
      <c r="C434" s="36"/>
      <c r="D434" s="37">
        <f t="shared" si="6"/>
        <v>1</v>
      </c>
      <c r="E434" s="37"/>
      <c r="F434" s="37" t="s">
        <v>28</v>
      </c>
      <c r="G434" s="37"/>
      <c r="H434" s="38">
        <v>42809</v>
      </c>
      <c r="I434" s="38"/>
      <c r="J434" s="38">
        <v>42809</v>
      </c>
      <c r="K434" s="38"/>
      <c r="L434" s="18" t="s">
        <v>647</v>
      </c>
      <c r="M434" s="18"/>
      <c r="N434" s="35">
        <v>522.02</v>
      </c>
      <c r="O434" s="35"/>
    </row>
    <row r="435" spans="1:15" ht="45" customHeight="1">
      <c r="A435" s="13" t="s">
        <v>1477</v>
      </c>
      <c r="B435" s="36" t="s">
        <v>1491</v>
      </c>
      <c r="C435" s="36"/>
      <c r="D435" s="37">
        <f t="shared" si="6"/>
        <v>1</v>
      </c>
      <c r="E435" s="37"/>
      <c r="F435" s="37" t="s">
        <v>28</v>
      </c>
      <c r="G435" s="37"/>
      <c r="H435" s="38">
        <v>42782</v>
      </c>
      <c r="I435" s="38"/>
      <c r="J435" s="38">
        <v>42782</v>
      </c>
      <c r="K435" s="38"/>
      <c r="L435" s="18" t="s">
        <v>647</v>
      </c>
      <c r="M435" s="18"/>
      <c r="N435" s="35">
        <v>436</v>
      </c>
      <c r="O435" s="35"/>
    </row>
    <row r="436" spans="1:15" ht="45" customHeight="1">
      <c r="A436" s="13" t="s">
        <v>1477</v>
      </c>
      <c r="B436" s="36" t="s">
        <v>13</v>
      </c>
      <c r="C436" s="36"/>
      <c r="D436" s="37">
        <f t="shared" si="6"/>
        <v>1</v>
      </c>
      <c r="E436" s="37"/>
      <c r="F436" s="37" t="s">
        <v>14</v>
      </c>
      <c r="G436" s="37"/>
      <c r="H436" s="38">
        <v>42782</v>
      </c>
      <c r="I436" s="38"/>
      <c r="J436" s="38">
        <v>42782</v>
      </c>
      <c r="K436" s="38"/>
      <c r="L436" s="18" t="s">
        <v>647</v>
      </c>
      <c r="M436" s="18"/>
      <c r="N436" s="35">
        <v>460</v>
      </c>
      <c r="O436" s="35"/>
    </row>
    <row r="437" spans="1:15" ht="45" customHeight="1">
      <c r="A437" s="13" t="s">
        <v>1477</v>
      </c>
      <c r="B437" s="36" t="s">
        <v>1489</v>
      </c>
      <c r="C437" s="36"/>
      <c r="D437" s="37">
        <f t="shared" si="6"/>
        <v>1</v>
      </c>
      <c r="E437" s="37"/>
      <c r="F437" s="37" t="s">
        <v>28</v>
      </c>
      <c r="G437" s="37"/>
      <c r="H437" s="38">
        <v>42802</v>
      </c>
      <c r="I437" s="38"/>
      <c r="J437" s="38">
        <v>42802</v>
      </c>
      <c r="K437" s="38"/>
      <c r="L437" s="18" t="s">
        <v>647</v>
      </c>
      <c r="M437" s="18"/>
      <c r="N437" s="35">
        <v>88.2</v>
      </c>
      <c r="O437" s="35"/>
    </row>
    <row r="438" spans="1:15" ht="45" customHeight="1">
      <c r="A438" s="13" t="s">
        <v>1477</v>
      </c>
      <c r="B438" s="36" t="s">
        <v>1489</v>
      </c>
      <c r="C438" s="36"/>
      <c r="D438" s="37">
        <f t="shared" si="6"/>
        <v>1</v>
      </c>
      <c r="E438" s="37"/>
      <c r="F438" s="37" t="s">
        <v>28</v>
      </c>
      <c r="G438" s="37"/>
      <c r="H438" s="38">
        <v>42821</v>
      </c>
      <c r="I438" s="38"/>
      <c r="J438" s="38">
        <v>42821</v>
      </c>
      <c r="K438" s="38"/>
      <c r="L438" s="18" t="s">
        <v>647</v>
      </c>
      <c r="M438" s="18"/>
      <c r="N438" s="35">
        <v>181.6</v>
      </c>
      <c r="O438" s="35"/>
    </row>
    <row r="439" spans="1:15" ht="45" customHeight="1">
      <c r="A439" s="13" t="s">
        <v>1477</v>
      </c>
      <c r="B439" s="36" t="s">
        <v>1490</v>
      </c>
      <c r="C439" s="36"/>
      <c r="D439" s="37">
        <f t="shared" si="6"/>
        <v>1</v>
      </c>
      <c r="E439" s="37"/>
      <c r="F439" s="37" t="s">
        <v>28</v>
      </c>
      <c r="G439" s="37"/>
      <c r="H439" s="38">
        <v>42804</v>
      </c>
      <c r="I439" s="38"/>
      <c r="J439" s="38">
        <v>42804</v>
      </c>
      <c r="K439" s="38"/>
      <c r="L439" s="18" t="s">
        <v>647</v>
      </c>
      <c r="M439" s="18"/>
      <c r="N439" s="35">
        <v>166</v>
      </c>
      <c r="O439" s="35"/>
    </row>
    <row r="440" spans="1:15" ht="45" customHeight="1">
      <c r="A440" s="13" t="s">
        <v>1477</v>
      </c>
      <c r="B440" s="36" t="s">
        <v>1489</v>
      </c>
      <c r="C440" s="36"/>
      <c r="D440" s="37">
        <f t="shared" si="6"/>
        <v>1</v>
      </c>
      <c r="E440" s="37"/>
      <c r="F440" s="37" t="s">
        <v>28</v>
      </c>
      <c r="G440" s="37"/>
      <c r="H440" s="38">
        <v>42815</v>
      </c>
      <c r="I440" s="38"/>
      <c r="J440" s="38">
        <v>42815</v>
      </c>
      <c r="K440" s="38"/>
      <c r="L440" s="18" t="s">
        <v>647</v>
      </c>
      <c r="M440" s="18"/>
      <c r="N440" s="35">
        <v>229</v>
      </c>
      <c r="O440" s="35"/>
    </row>
    <row r="441" spans="1:15" ht="45" customHeight="1">
      <c r="A441" s="13" t="s">
        <v>1477</v>
      </c>
      <c r="B441" s="36" t="s">
        <v>1489</v>
      </c>
      <c r="C441" s="36"/>
      <c r="D441" s="37">
        <f t="shared" si="6"/>
        <v>1</v>
      </c>
      <c r="E441" s="37"/>
      <c r="F441" s="37" t="s">
        <v>28</v>
      </c>
      <c r="G441" s="37"/>
      <c r="H441" s="38">
        <v>42809</v>
      </c>
      <c r="I441" s="38"/>
      <c r="J441" s="38">
        <v>42809</v>
      </c>
      <c r="K441" s="38"/>
      <c r="L441" s="18" t="s">
        <v>647</v>
      </c>
      <c r="M441" s="18"/>
      <c r="N441" s="35">
        <v>214</v>
      </c>
      <c r="O441" s="35"/>
    </row>
    <row r="442" spans="1:15" ht="45" customHeight="1">
      <c r="A442" s="13" t="s">
        <v>1477</v>
      </c>
      <c r="B442" s="36" t="s">
        <v>1491</v>
      </c>
      <c r="C442" s="36"/>
      <c r="D442" s="37">
        <f t="shared" si="6"/>
        <v>1</v>
      </c>
      <c r="E442" s="37"/>
      <c r="F442" s="37" t="s">
        <v>28</v>
      </c>
      <c r="G442" s="37"/>
      <c r="H442" s="38">
        <v>42782</v>
      </c>
      <c r="I442" s="38"/>
      <c r="J442" s="38">
        <v>42782</v>
      </c>
      <c r="K442" s="38"/>
      <c r="L442" s="18" t="s">
        <v>647</v>
      </c>
      <c r="M442" s="18"/>
      <c r="N442" s="35">
        <v>150</v>
      </c>
      <c r="O442" s="35"/>
    </row>
    <row r="443" spans="1:15" ht="45" customHeight="1">
      <c r="A443" s="13" t="s">
        <v>1477</v>
      </c>
      <c r="B443" s="36" t="s">
        <v>1492</v>
      </c>
      <c r="C443" s="36"/>
      <c r="D443" s="37">
        <f t="shared" si="6"/>
        <v>1</v>
      </c>
      <c r="E443" s="37"/>
      <c r="F443" s="37" t="s">
        <v>28</v>
      </c>
      <c r="G443" s="37"/>
      <c r="H443" s="38">
        <v>42831</v>
      </c>
      <c r="I443" s="38"/>
      <c r="J443" s="38">
        <v>42831</v>
      </c>
      <c r="K443" s="38"/>
      <c r="L443" s="18" t="s">
        <v>647</v>
      </c>
      <c r="M443" s="18"/>
      <c r="N443" s="35">
        <v>446</v>
      </c>
      <c r="O443" s="35"/>
    </row>
    <row r="444" spans="1:15" ht="45" customHeight="1">
      <c r="A444" s="13" t="s">
        <v>1477</v>
      </c>
      <c r="B444" s="36" t="s">
        <v>1492</v>
      </c>
      <c r="C444" s="36"/>
      <c r="D444" s="37">
        <f t="shared" si="6"/>
        <v>1</v>
      </c>
      <c r="E444" s="37"/>
      <c r="F444" s="37" t="s">
        <v>28</v>
      </c>
      <c r="G444" s="37"/>
      <c r="H444" s="38">
        <v>42832</v>
      </c>
      <c r="I444" s="38"/>
      <c r="J444" s="38">
        <v>42832</v>
      </c>
      <c r="K444" s="38"/>
      <c r="L444" s="18" t="s">
        <v>647</v>
      </c>
      <c r="M444" s="18"/>
      <c r="N444" s="35">
        <v>227</v>
      </c>
      <c r="O444" s="35"/>
    </row>
    <row r="445" spans="1:15" ht="45" customHeight="1">
      <c r="A445" s="13" t="s">
        <v>1477</v>
      </c>
      <c r="B445" s="36" t="s">
        <v>1492</v>
      </c>
      <c r="C445" s="36"/>
      <c r="D445" s="37">
        <f t="shared" si="6"/>
        <v>1</v>
      </c>
      <c r="E445" s="37"/>
      <c r="F445" s="37" t="s">
        <v>28</v>
      </c>
      <c r="G445" s="37"/>
      <c r="H445" s="38">
        <v>42825</v>
      </c>
      <c r="I445" s="38"/>
      <c r="J445" s="38">
        <v>42825</v>
      </c>
      <c r="K445" s="38"/>
      <c r="L445" s="18" t="s">
        <v>647</v>
      </c>
      <c r="M445" s="18"/>
      <c r="N445" s="35">
        <v>227</v>
      </c>
      <c r="O445" s="35"/>
    </row>
    <row r="446" spans="1:15" ht="45" customHeight="1">
      <c r="A446" s="13" t="s">
        <v>1477</v>
      </c>
      <c r="B446" s="36" t="s">
        <v>1493</v>
      </c>
      <c r="C446" s="36"/>
      <c r="D446" s="37">
        <f t="shared" si="6"/>
        <v>1</v>
      </c>
      <c r="E446" s="37"/>
      <c r="F446" s="37" t="s">
        <v>28</v>
      </c>
      <c r="G446" s="37"/>
      <c r="H446" s="38">
        <v>42835</v>
      </c>
      <c r="I446" s="38"/>
      <c r="J446" s="38">
        <v>42835</v>
      </c>
      <c r="K446" s="38"/>
      <c r="L446" s="18" t="s">
        <v>647</v>
      </c>
      <c r="M446" s="18"/>
      <c r="N446" s="35">
        <v>394</v>
      </c>
      <c r="O446" s="35"/>
    </row>
    <row r="447" spans="1:15" ht="45" customHeight="1">
      <c r="A447" s="13" t="s">
        <v>1477</v>
      </c>
      <c r="B447" s="36" t="s">
        <v>1493</v>
      </c>
      <c r="C447" s="36"/>
      <c r="D447" s="37">
        <f t="shared" si="6"/>
        <v>1</v>
      </c>
      <c r="E447" s="37"/>
      <c r="F447" s="37" t="s">
        <v>28</v>
      </c>
      <c r="G447" s="37"/>
      <c r="H447" s="38">
        <v>42830</v>
      </c>
      <c r="I447" s="38"/>
      <c r="J447" s="38">
        <v>42830</v>
      </c>
      <c r="K447" s="38"/>
      <c r="L447" s="18" t="s">
        <v>647</v>
      </c>
      <c r="M447" s="18"/>
      <c r="N447" s="35">
        <v>446</v>
      </c>
      <c r="O447" s="35"/>
    </row>
    <row r="448" spans="1:15" ht="45" customHeight="1">
      <c r="A448" s="13" t="s">
        <v>1477</v>
      </c>
      <c r="B448" s="36" t="s">
        <v>1493</v>
      </c>
      <c r="C448" s="36"/>
      <c r="D448" s="37">
        <f t="shared" si="6"/>
        <v>1</v>
      </c>
      <c r="E448" s="37"/>
      <c r="F448" s="37" t="s">
        <v>28</v>
      </c>
      <c r="G448" s="37"/>
      <c r="H448" s="38">
        <v>42824</v>
      </c>
      <c r="I448" s="38"/>
      <c r="J448" s="38">
        <v>42824</v>
      </c>
      <c r="K448" s="38"/>
      <c r="L448" s="18" t="s">
        <v>647</v>
      </c>
      <c r="M448" s="18"/>
      <c r="N448" s="35">
        <v>415</v>
      </c>
      <c r="O448" s="35"/>
    </row>
    <row r="449" spans="1:15" ht="45" customHeight="1">
      <c r="A449" s="13" t="s">
        <v>1477</v>
      </c>
      <c r="B449" s="36" t="s">
        <v>1494</v>
      </c>
      <c r="C449" s="36"/>
      <c r="D449" s="37">
        <f t="shared" si="6"/>
        <v>1</v>
      </c>
      <c r="E449" s="37"/>
      <c r="F449" s="37" t="s">
        <v>28</v>
      </c>
      <c r="G449" s="37"/>
      <c r="H449" s="38">
        <v>42829</v>
      </c>
      <c r="I449" s="38"/>
      <c r="J449" s="38">
        <v>42830</v>
      </c>
      <c r="K449" s="38"/>
      <c r="L449" s="18" t="s">
        <v>647</v>
      </c>
      <c r="M449" s="18"/>
      <c r="N449" s="35">
        <v>508</v>
      </c>
      <c r="O449" s="35"/>
    </row>
    <row r="450" spans="1:15" ht="45" customHeight="1">
      <c r="A450" s="13" t="s">
        <v>1477</v>
      </c>
      <c r="B450" s="36" t="s">
        <v>1492</v>
      </c>
      <c r="C450" s="36"/>
      <c r="D450" s="37">
        <f t="shared" si="6"/>
        <v>1</v>
      </c>
      <c r="E450" s="37"/>
      <c r="F450" s="37" t="s">
        <v>28</v>
      </c>
      <c r="G450" s="37"/>
      <c r="H450" s="38">
        <v>42836</v>
      </c>
      <c r="I450" s="38"/>
      <c r="J450" s="38">
        <v>42836</v>
      </c>
      <c r="K450" s="38"/>
      <c r="L450" s="18" t="s">
        <v>647</v>
      </c>
      <c r="M450" s="18"/>
      <c r="N450" s="35">
        <v>389</v>
      </c>
      <c r="O450" s="35"/>
    </row>
    <row r="451" spans="1:15" ht="45" customHeight="1">
      <c r="A451" s="13" t="s">
        <v>1477</v>
      </c>
      <c r="B451" s="36" t="s">
        <v>1492</v>
      </c>
      <c r="C451" s="36"/>
      <c r="D451" s="37">
        <f t="shared" si="6"/>
        <v>1</v>
      </c>
      <c r="E451" s="37"/>
      <c r="F451" s="37" t="s">
        <v>28</v>
      </c>
      <c r="G451" s="37"/>
      <c r="H451" s="38">
        <v>42828</v>
      </c>
      <c r="I451" s="38"/>
      <c r="J451" s="38">
        <v>42828</v>
      </c>
      <c r="K451" s="38"/>
      <c r="L451" s="18" t="s">
        <v>647</v>
      </c>
      <c r="M451" s="18"/>
      <c r="N451" s="35">
        <v>446</v>
      </c>
      <c r="O451" s="35"/>
    </row>
    <row r="452" spans="1:15" ht="45" customHeight="1">
      <c r="A452" s="13" t="s">
        <v>1477</v>
      </c>
      <c r="B452" s="36" t="s">
        <v>1492</v>
      </c>
      <c r="C452" s="36"/>
      <c r="D452" s="37">
        <f t="shared" si="6"/>
        <v>1</v>
      </c>
      <c r="E452" s="37"/>
      <c r="F452" s="37" t="s">
        <v>28</v>
      </c>
      <c r="G452" s="37"/>
      <c r="H452" s="38">
        <v>42843</v>
      </c>
      <c r="I452" s="38"/>
      <c r="J452" s="38">
        <v>42843</v>
      </c>
      <c r="K452" s="38"/>
      <c r="L452" s="18" t="s">
        <v>647</v>
      </c>
      <c r="M452" s="18"/>
      <c r="N452" s="35">
        <v>446</v>
      </c>
      <c r="O452" s="35"/>
    </row>
    <row r="453" spans="1:15" ht="45" customHeight="1">
      <c r="A453" s="13" t="s">
        <v>1477</v>
      </c>
      <c r="B453" s="36" t="s">
        <v>1493</v>
      </c>
      <c r="C453" s="36"/>
      <c r="D453" s="37">
        <f t="shared" si="6"/>
        <v>1</v>
      </c>
      <c r="E453" s="37"/>
      <c r="F453" s="37" t="s">
        <v>28</v>
      </c>
      <c r="G453" s="37"/>
      <c r="H453" s="38">
        <v>42844</v>
      </c>
      <c r="I453" s="38"/>
      <c r="J453" s="38">
        <v>42844</v>
      </c>
      <c r="K453" s="38"/>
      <c r="L453" s="18" t="s">
        <v>647</v>
      </c>
      <c r="M453" s="18"/>
      <c r="N453" s="35">
        <v>446</v>
      </c>
      <c r="O453" s="35"/>
    </row>
    <row r="454" spans="1:15" ht="45" customHeight="1">
      <c r="A454" s="13" t="s">
        <v>1477</v>
      </c>
      <c r="B454" s="36" t="s">
        <v>1493</v>
      </c>
      <c r="C454" s="36"/>
      <c r="D454" s="37">
        <f t="shared" si="6"/>
        <v>1</v>
      </c>
      <c r="E454" s="37"/>
      <c r="F454" s="37" t="s">
        <v>28</v>
      </c>
      <c r="G454" s="37"/>
      <c r="H454" s="38">
        <v>42842</v>
      </c>
      <c r="I454" s="38"/>
      <c r="J454" s="38">
        <v>42842</v>
      </c>
      <c r="K454" s="38"/>
      <c r="L454" s="18" t="s">
        <v>647</v>
      </c>
      <c r="M454" s="18"/>
      <c r="N454" s="35">
        <v>438</v>
      </c>
      <c r="O454" s="35"/>
    </row>
    <row r="455" spans="1:15" ht="45" customHeight="1">
      <c r="A455" s="13" t="s">
        <v>1477</v>
      </c>
      <c r="B455" s="36" t="s">
        <v>1492</v>
      </c>
      <c r="C455" s="36"/>
      <c r="D455" s="37">
        <f t="shared" si="6"/>
        <v>1</v>
      </c>
      <c r="E455" s="37"/>
      <c r="F455" s="37" t="s">
        <v>28</v>
      </c>
      <c r="G455" s="37"/>
      <c r="H455" s="38">
        <v>42811</v>
      </c>
      <c r="I455" s="38"/>
      <c r="J455" s="38">
        <v>42811</v>
      </c>
      <c r="K455" s="38"/>
      <c r="L455" s="18" t="s">
        <v>647</v>
      </c>
      <c r="M455" s="18"/>
      <c r="N455" s="35">
        <v>227</v>
      </c>
      <c r="O455" s="35"/>
    </row>
    <row r="456" spans="1:15" ht="45" customHeight="1">
      <c r="A456" s="13" t="s">
        <v>1477</v>
      </c>
      <c r="B456" s="36" t="s">
        <v>1495</v>
      </c>
      <c r="C456" s="36"/>
      <c r="D456" s="37">
        <f t="shared" si="6"/>
        <v>1</v>
      </c>
      <c r="E456" s="37"/>
      <c r="F456" s="37" t="s">
        <v>28</v>
      </c>
      <c r="G456" s="37"/>
      <c r="H456" s="38">
        <v>42818</v>
      </c>
      <c r="I456" s="38"/>
      <c r="J456" s="38">
        <v>42818</v>
      </c>
      <c r="K456" s="38"/>
      <c r="L456" s="18" t="s">
        <v>647</v>
      </c>
      <c r="M456" s="18"/>
      <c r="N456" s="35">
        <v>229</v>
      </c>
      <c r="O456" s="35"/>
    </row>
    <row r="457" spans="1:15" ht="45" customHeight="1">
      <c r="A457" s="13" t="s">
        <v>1477</v>
      </c>
      <c r="B457" s="36" t="s">
        <v>1493</v>
      </c>
      <c r="C457" s="36"/>
      <c r="D457" s="37">
        <f t="shared" si="6"/>
        <v>1</v>
      </c>
      <c r="E457" s="37"/>
      <c r="F457" s="37" t="s">
        <v>28</v>
      </c>
      <c r="G457" s="37"/>
      <c r="H457" s="38">
        <v>42816</v>
      </c>
      <c r="I457" s="38"/>
      <c r="J457" s="38">
        <v>42816</v>
      </c>
      <c r="K457" s="38"/>
      <c r="L457" s="18" t="s">
        <v>647</v>
      </c>
      <c r="M457" s="18"/>
      <c r="N457" s="35">
        <v>336.61</v>
      </c>
      <c r="O457" s="35"/>
    </row>
    <row r="458" spans="1:15" ht="45" customHeight="1">
      <c r="A458" s="13" t="s">
        <v>1477</v>
      </c>
      <c r="B458" s="36" t="s">
        <v>1493</v>
      </c>
      <c r="C458" s="36"/>
      <c r="D458" s="37">
        <f t="shared" si="6"/>
        <v>1</v>
      </c>
      <c r="E458" s="37"/>
      <c r="F458" s="37" t="s">
        <v>28</v>
      </c>
      <c r="G458" s="37"/>
      <c r="H458" s="38">
        <v>42816</v>
      </c>
      <c r="I458" s="38"/>
      <c r="J458" s="38">
        <v>42816</v>
      </c>
      <c r="K458" s="38"/>
      <c r="L458" s="18" t="s">
        <v>647</v>
      </c>
      <c r="M458" s="18"/>
      <c r="N458" s="35">
        <v>494.02</v>
      </c>
      <c r="O458" s="35"/>
    </row>
    <row r="459" spans="1:15" ht="45" customHeight="1">
      <c r="A459" s="13" t="s">
        <v>1477</v>
      </c>
      <c r="B459" s="36" t="s">
        <v>1496</v>
      </c>
      <c r="C459" s="36"/>
      <c r="D459" s="37">
        <f t="shared" si="6"/>
        <v>1</v>
      </c>
      <c r="E459" s="37"/>
      <c r="F459" s="37" t="s">
        <v>28</v>
      </c>
      <c r="G459" s="37"/>
      <c r="H459" s="38">
        <v>42779</v>
      </c>
      <c r="I459" s="38"/>
      <c r="J459" s="38">
        <v>42779</v>
      </c>
      <c r="K459" s="38"/>
      <c r="L459" s="18" t="s">
        <v>647</v>
      </c>
      <c r="M459" s="18"/>
      <c r="N459" s="35">
        <v>194</v>
      </c>
      <c r="O459" s="35"/>
    </row>
    <row r="460" spans="1:15" ht="45" customHeight="1">
      <c r="A460" s="13" t="s">
        <v>1477</v>
      </c>
      <c r="B460" s="36" t="s">
        <v>13</v>
      </c>
      <c r="C460" s="36"/>
      <c r="D460" s="37">
        <f t="shared" si="6"/>
        <v>1</v>
      </c>
      <c r="E460" s="37"/>
      <c r="F460" s="37" t="s">
        <v>14</v>
      </c>
      <c r="G460" s="37"/>
      <c r="H460" s="38">
        <v>42831</v>
      </c>
      <c r="I460" s="38"/>
      <c r="J460" s="38">
        <v>42831</v>
      </c>
      <c r="K460" s="38"/>
      <c r="L460" s="18" t="s">
        <v>647</v>
      </c>
      <c r="M460" s="18"/>
      <c r="N460" s="35">
        <v>895</v>
      </c>
      <c r="O460" s="35"/>
    </row>
    <row r="461" spans="1:15" ht="45" customHeight="1">
      <c r="A461" s="13" t="s">
        <v>1477</v>
      </c>
      <c r="B461" s="36" t="s">
        <v>1492</v>
      </c>
      <c r="C461" s="36"/>
      <c r="D461" s="37">
        <f t="shared" ref="D461:D524" si="7">C461+1</f>
        <v>1</v>
      </c>
      <c r="E461" s="37"/>
      <c r="F461" s="37" t="s">
        <v>28</v>
      </c>
      <c r="G461" s="37"/>
      <c r="H461" s="38">
        <v>42831</v>
      </c>
      <c r="I461" s="38"/>
      <c r="J461" s="38">
        <v>42831</v>
      </c>
      <c r="K461" s="38"/>
      <c r="L461" s="18" t="s">
        <v>647</v>
      </c>
      <c r="M461" s="18"/>
      <c r="N461" s="35">
        <v>151</v>
      </c>
      <c r="O461" s="35"/>
    </row>
    <row r="462" spans="1:15" ht="45" customHeight="1">
      <c r="A462" s="13" t="s">
        <v>1477</v>
      </c>
      <c r="B462" s="36" t="s">
        <v>1492</v>
      </c>
      <c r="C462" s="36"/>
      <c r="D462" s="37">
        <f t="shared" si="7"/>
        <v>1</v>
      </c>
      <c r="E462" s="37"/>
      <c r="F462" s="37" t="s">
        <v>28</v>
      </c>
      <c r="G462" s="37"/>
      <c r="H462" s="38">
        <v>42832</v>
      </c>
      <c r="I462" s="38"/>
      <c r="J462" s="38">
        <v>42832</v>
      </c>
      <c r="K462" s="38"/>
      <c r="L462" s="18" t="s">
        <v>647</v>
      </c>
      <c r="M462" s="18"/>
      <c r="N462" s="35">
        <v>124.2</v>
      </c>
      <c r="O462" s="35"/>
    </row>
    <row r="463" spans="1:15" ht="45" customHeight="1">
      <c r="A463" s="13" t="s">
        <v>1477</v>
      </c>
      <c r="B463" s="36" t="s">
        <v>1492</v>
      </c>
      <c r="C463" s="36"/>
      <c r="D463" s="37">
        <f t="shared" si="7"/>
        <v>1</v>
      </c>
      <c r="E463" s="37"/>
      <c r="F463" s="37" t="s">
        <v>28</v>
      </c>
      <c r="G463" s="37"/>
      <c r="H463" s="38">
        <v>42825</v>
      </c>
      <c r="I463" s="38"/>
      <c r="J463" s="38">
        <v>42825</v>
      </c>
      <c r="K463" s="38"/>
      <c r="L463" s="18" t="s">
        <v>647</v>
      </c>
      <c r="M463" s="18"/>
      <c r="N463" s="35">
        <v>229</v>
      </c>
      <c r="O463" s="35"/>
    </row>
    <row r="464" spans="1:15" ht="45" customHeight="1">
      <c r="A464" s="13" t="s">
        <v>1477</v>
      </c>
      <c r="B464" s="36" t="s">
        <v>1493</v>
      </c>
      <c r="C464" s="36"/>
      <c r="D464" s="37">
        <f t="shared" si="7"/>
        <v>1</v>
      </c>
      <c r="E464" s="37"/>
      <c r="F464" s="37" t="s">
        <v>28</v>
      </c>
      <c r="G464" s="37"/>
      <c r="H464" s="38">
        <v>42835</v>
      </c>
      <c r="I464" s="38"/>
      <c r="J464" s="38">
        <v>42835</v>
      </c>
      <c r="K464" s="38"/>
      <c r="L464" s="18" t="s">
        <v>647</v>
      </c>
      <c r="M464" s="18"/>
      <c r="N464" s="35">
        <v>226</v>
      </c>
      <c r="O464" s="35"/>
    </row>
    <row r="465" spans="1:15" ht="45" customHeight="1">
      <c r="A465" s="13" t="s">
        <v>1477</v>
      </c>
      <c r="B465" s="36" t="s">
        <v>1493</v>
      </c>
      <c r="C465" s="36"/>
      <c r="D465" s="37">
        <f t="shared" si="7"/>
        <v>1</v>
      </c>
      <c r="E465" s="37"/>
      <c r="F465" s="37" t="s">
        <v>28</v>
      </c>
      <c r="G465" s="37"/>
      <c r="H465" s="38">
        <v>42830</v>
      </c>
      <c r="I465" s="38"/>
      <c r="J465" s="38">
        <v>42830</v>
      </c>
      <c r="K465" s="38"/>
      <c r="L465" s="18" t="s">
        <v>647</v>
      </c>
      <c r="M465" s="18"/>
      <c r="N465" s="35">
        <v>191</v>
      </c>
      <c r="O465" s="35"/>
    </row>
    <row r="466" spans="1:15" ht="45" customHeight="1">
      <c r="A466" s="13" t="s">
        <v>1477</v>
      </c>
      <c r="B466" s="36" t="s">
        <v>1493</v>
      </c>
      <c r="C466" s="36"/>
      <c r="D466" s="37">
        <f t="shared" si="7"/>
        <v>1</v>
      </c>
      <c r="E466" s="37"/>
      <c r="F466" s="37" t="s">
        <v>28</v>
      </c>
      <c r="G466" s="37"/>
      <c r="H466" s="38">
        <v>42824</v>
      </c>
      <c r="I466" s="38"/>
      <c r="J466" s="38">
        <v>42824</v>
      </c>
      <c r="K466" s="38"/>
      <c r="L466" s="18" t="s">
        <v>647</v>
      </c>
      <c r="M466" s="18"/>
      <c r="N466" s="35">
        <v>186</v>
      </c>
      <c r="O466" s="35"/>
    </row>
    <row r="467" spans="1:15" ht="45" customHeight="1">
      <c r="A467" s="13" t="s">
        <v>1477</v>
      </c>
      <c r="B467" s="36" t="s">
        <v>1494</v>
      </c>
      <c r="C467" s="36"/>
      <c r="D467" s="37">
        <f t="shared" si="7"/>
        <v>1</v>
      </c>
      <c r="E467" s="37"/>
      <c r="F467" s="37" t="s">
        <v>28</v>
      </c>
      <c r="G467" s="37"/>
      <c r="H467" s="38">
        <v>42829</v>
      </c>
      <c r="I467" s="38"/>
      <c r="J467" s="38">
        <v>42830</v>
      </c>
      <c r="K467" s="38"/>
      <c r="L467" s="18" t="s">
        <v>647</v>
      </c>
      <c r="M467" s="18"/>
      <c r="N467" s="35">
        <v>229</v>
      </c>
      <c r="O467" s="35"/>
    </row>
    <row r="468" spans="1:15" ht="45" customHeight="1">
      <c r="A468" s="13" t="s">
        <v>1477</v>
      </c>
      <c r="B468" s="36" t="s">
        <v>1492</v>
      </c>
      <c r="C468" s="36"/>
      <c r="D468" s="37">
        <f t="shared" si="7"/>
        <v>1</v>
      </c>
      <c r="E468" s="37"/>
      <c r="F468" s="37" t="s">
        <v>28</v>
      </c>
      <c r="G468" s="37"/>
      <c r="H468" s="38">
        <v>42836</v>
      </c>
      <c r="I468" s="38"/>
      <c r="J468" s="38">
        <v>42836</v>
      </c>
      <c r="K468" s="38"/>
      <c r="L468" s="18" t="s">
        <v>647</v>
      </c>
      <c r="M468" s="18"/>
      <c r="N468" s="35">
        <v>192</v>
      </c>
      <c r="O468" s="35"/>
    </row>
    <row r="469" spans="1:15" ht="45" customHeight="1">
      <c r="A469" s="13" t="s">
        <v>1477</v>
      </c>
      <c r="B469" s="36" t="s">
        <v>1492</v>
      </c>
      <c r="C469" s="36"/>
      <c r="D469" s="37">
        <f t="shared" si="7"/>
        <v>1</v>
      </c>
      <c r="E469" s="37"/>
      <c r="F469" s="37" t="s">
        <v>28</v>
      </c>
      <c r="G469" s="37"/>
      <c r="H469" s="38">
        <v>42843</v>
      </c>
      <c r="I469" s="38"/>
      <c r="J469" s="38">
        <v>42843</v>
      </c>
      <c r="K469" s="38"/>
      <c r="L469" s="18" t="s">
        <v>647</v>
      </c>
      <c r="M469" s="18"/>
      <c r="N469" s="35">
        <v>192</v>
      </c>
      <c r="O469" s="35"/>
    </row>
    <row r="470" spans="1:15" ht="45" customHeight="1">
      <c r="A470" s="13" t="s">
        <v>1477</v>
      </c>
      <c r="B470" s="36" t="s">
        <v>1493</v>
      </c>
      <c r="C470" s="36"/>
      <c r="D470" s="37">
        <f t="shared" si="7"/>
        <v>1</v>
      </c>
      <c r="E470" s="37"/>
      <c r="F470" s="37" t="s">
        <v>28</v>
      </c>
      <c r="G470" s="37"/>
      <c r="H470" s="38">
        <v>42844</v>
      </c>
      <c r="I470" s="38"/>
      <c r="J470" s="38">
        <v>42844</v>
      </c>
      <c r="K470" s="38"/>
      <c r="L470" s="18" t="s">
        <v>647</v>
      </c>
      <c r="M470" s="18"/>
      <c r="N470" s="35">
        <v>184.2</v>
      </c>
      <c r="O470" s="35"/>
    </row>
    <row r="471" spans="1:15" ht="45" customHeight="1">
      <c r="A471" s="13" t="s">
        <v>1477</v>
      </c>
      <c r="B471" s="36" t="s">
        <v>1493</v>
      </c>
      <c r="C471" s="36"/>
      <c r="D471" s="37">
        <f t="shared" si="7"/>
        <v>1</v>
      </c>
      <c r="E471" s="37"/>
      <c r="F471" s="37" t="s">
        <v>28</v>
      </c>
      <c r="G471" s="37"/>
      <c r="H471" s="38">
        <v>42842</v>
      </c>
      <c r="I471" s="38"/>
      <c r="J471" s="38">
        <v>42842</v>
      </c>
      <c r="K471" s="38"/>
      <c r="L471" s="18" t="s">
        <v>647</v>
      </c>
      <c r="M471" s="18"/>
      <c r="N471" s="35">
        <v>170.29</v>
      </c>
      <c r="O471" s="35"/>
    </row>
    <row r="472" spans="1:15" ht="45" customHeight="1">
      <c r="A472" s="13" t="s">
        <v>1477</v>
      </c>
      <c r="B472" s="36" t="s">
        <v>1492</v>
      </c>
      <c r="C472" s="36"/>
      <c r="D472" s="37">
        <f t="shared" si="7"/>
        <v>1</v>
      </c>
      <c r="E472" s="37"/>
      <c r="F472" s="37" t="s">
        <v>28</v>
      </c>
      <c r="G472" s="37"/>
      <c r="H472" s="38">
        <v>42811</v>
      </c>
      <c r="I472" s="38"/>
      <c r="J472" s="38">
        <v>42811</v>
      </c>
      <c r="K472" s="38"/>
      <c r="L472" s="18" t="s">
        <v>647</v>
      </c>
      <c r="M472" s="18"/>
      <c r="N472" s="35">
        <v>229</v>
      </c>
      <c r="O472" s="35"/>
    </row>
    <row r="473" spans="1:15" ht="45" customHeight="1">
      <c r="A473" s="13" t="s">
        <v>1477</v>
      </c>
      <c r="B473" s="36" t="s">
        <v>1495</v>
      </c>
      <c r="C473" s="36"/>
      <c r="D473" s="37">
        <f t="shared" si="7"/>
        <v>1</v>
      </c>
      <c r="E473" s="37"/>
      <c r="F473" s="37" t="s">
        <v>28</v>
      </c>
      <c r="G473" s="37"/>
      <c r="H473" s="38">
        <v>42818</v>
      </c>
      <c r="I473" s="38"/>
      <c r="J473" s="38">
        <v>42818</v>
      </c>
      <c r="K473" s="38"/>
      <c r="L473" s="18" t="s">
        <v>647</v>
      </c>
      <c r="M473" s="18"/>
      <c r="N473" s="35">
        <v>169</v>
      </c>
      <c r="O473" s="35"/>
    </row>
    <row r="474" spans="1:15" ht="45" customHeight="1">
      <c r="A474" s="13" t="s">
        <v>1477</v>
      </c>
      <c r="B474" s="36" t="s">
        <v>1493</v>
      </c>
      <c r="C474" s="36"/>
      <c r="D474" s="37">
        <f t="shared" si="7"/>
        <v>1</v>
      </c>
      <c r="E474" s="37"/>
      <c r="F474" s="37" t="s">
        <v>28</v>
      </c>
      <c r="G474" s="37"/>
      <c r="H474" s="38">
        <v>42816</v>
      </c>
      <c r="I474" s="38"/>
      <c r="J474" s="38">
        <v>42816</v>
      </c>
      <c r="K474" s="38"/>
      <c r="L474" s="18" t="s">
        <v>647</v>
      </c>
      <c r="M474" s="18"/>
      <c r="N474" s="35">
        <v>225</v>
      </c>
      <c r="O474" s="35"/>
    </row>
    <row r="475" spans="1:15" ht="45" customHeight="1">
      <c r="A475" s="13" t="s">
        <v>1477</v>
      </c>
      <c r="B475" s="36" t="s">
        <v>1496</v>
      </c>
      <c r="C475" s="36"/>
      <c r="D475" s="37">
        <f t="shared" si="7"/>
        <v>1</v>
      </c>
      <c r="E475" s="37"/>
      <c r="F475" s="37" t="s">
        <v>28</v>
      </c>
      <c r="G475" s="37"/>
      <c r="H475" s="38">
        <v>42779</v>
      </c>
      <c r="I475" s="38"/>
      <c r="J475" s="38">
        <v>42779</v>
      </c>
      <c r="K475" s="38"/>
      <c r="L475" s="18" t="s">
        <v>647</v>
      </c>
      <c r="M475" s="18"/>
      <c r="N475" s="35">
        <v>292</v>
      </c>
      <c r="O475" s="35"/>
    </row>
    <row r="476" spans="1:15" ht="45" customHeight="1">
      <c r="A476" s="13" t="s">
        <v>1477</v>
      </c>
      <c r="B476" s="36" t="s">
        <v>1497</v>
      </c>
      <c r="C476" s="36"/>
      <c r="D476" s="37">
        <f t="shared" si="7"/>
        <v>1</v>
      </c>
      <c r="E476" s="37"/>
      <c r="F476" s="37" t="s">
        <v>28</v>
      </c>
      <c r="G476" s="37"/>
      <c r="H476" s="38">
        <v>42852</v>
      </c>
      <c r="I476" s="38"/>
      <c r="J476" s="38">
        <v>42852</v>
      </c>
      <c r="K476" s="38"/>
      <c r="L476" s="18" t="s">
        <v>647</v>
      </c>
      <c r="M476" s="18"/>
      <c r="N476" s="35">
        <v>410</v>
      </c>
      <c r="O476" s="35"/>
    </row>
    <row r="477" spans="1:15" ht="45" customHeight="1">
      <c r="A477" s="13" t="s">
        <v>1477</v>
      </c>
      <c r="B477" s="36" t="s">
        <v>1497</v>
      </c>
      <c r="C477" s="36"/>
      <c r="D477" s="37">
        <f t="shared" si="7"/>
        <v>1</v>
      </c>
      <c r="E477" s="37"/>
      <c r="F477" s="37" t="s">
        <v>28</v>
      </c>
      <c r="G477" s="37"/>
      <c r="H477" s="38">
        <v>42863</v>
      </c>
      <c r="I477" s="38"/>
      <c r="J477" s="38">
        <v>42863</v>
      </c>
      <c r="K477" s="38"/>
      <c r="L477" s="18" t="s">
        <v>647</v>
      </c>
      <c r="M477" s="18"/>
      <c r="N477" s="35">
        <v>396</v>
      </c>
      <c r="O477" s="35"/>
    </row>
    <row r="478" spans="1:15" ht="45" customHeight="1">
      <c r="A478" s="13" t="s">
        <v>1477</v>
      </c>
      <c r="B478" s="36" t="s">
        <v>1497</v>
      </c>
      <c r="C478" s="36"/>
      <c r="D478" s="37">
        <f t="shared" si="7"/>
        <v>1</v>
      </c>
      <c r="E478" s="37"/>
      <c r="F478" s="37" t="s">
        <v>28</v>
      </c>
      <c r="G478" s="37"/>
      <c r="H478" s="38">
        <v>42867</v>
      </c>
      <c r="I478" s="38"/>
      <c r="J478" s="38">
        <v>42867</v>
      </c>
      <c r="K478" s="38"/>
      <c r="L478" s="18" t="s">
        <v>647</v>
      </c>
      <c r="M478" s="18"/>
      <c r="N478" s="35">
        <v>446</v>
      </c>
      <c r="O478" s="35"/>
    </row>
    <row r="479" spans="1:15" ht="45" customHeight="1">
      <c r="A479" s="13" t="s">
        <v>1477</v>
      </c>
      <c r="B479" s="36" t="s">
        <v>1498</v>
      </c>
      <c r="C479" s="36"/>
      <c r="D479" s="37">
        <f t="shared" si="7"/>
        <v>1</v>
      </c>
      <c r="E479" s="37"/>
      <c r="F479" s="37" t="s">
        <v>28</v>
      </c>
      <c r="G479" s="37"/>
      <c r="H479" s="38">
        <v>42859</v>
      </c>
      <c r="I479" s="38"/>
      <c r="J479" s="38">
        <v>42859</v>
      </c>
      <c r="K479" s="38"/>
      <c r="L479" s="18" t="s">
        <v>647</v>
      </c>
      <c r="M479" s="18"/>
      <c r="N479" s="35">
        <v>404</v>
      </c>
      <c r="O479" s="35"/>
    </row>
    <row r="480" spans="1:15" ht="45" customHeight="1">
      <c r="A480" s="13" t="s">
        <v>1477</v>
      </c>
      <c r="B480" s="36" t="s">
        <v>1499</v>
      </c>
      <c r="C480" s="36"/>
      <c r="D480" s="37">
        <f t="shared" si="7"/>
        <v>1</v>
      </c>
      <c r="E480" s="37"/>
      <c r="F480" s="37" t="s">
        <v>28</v>
      </c>
      <c r="G480" s="37"/>
      <c r="H480" s="38">
        <v>42880</v>
      </c>
      <c r="I480" s="38"/>
      <c r="J480" s="38">
        <v>42880</v>
      </c>
      <c r="K480" s="38"/>
      <c r="L480" s="18" t="s">
        <v>647</v>
      </c>
      <c r="M480" s="18"/>
      <c r="N480" s="35">
        <v>446</v>
      </c>
      <c r="O480" s="35"/>
    </row>
    <row r="481" spans="1:15" ht="45" customHeight="1">
      <c r="A481" s="13" t="s">
        <v>1477</v>
      </c>
      <c r="B481" s="36" t="s">
        <v>1499</v>
      </c>
      <c r="C481" s="36"/>
      <c r="D481" s="37">
        <f t="shared" si="7"/>
        <v>1</v>
      </c>
      <c r="E481" s="37"/>
      <c r="F481" s="37" t="s">
        <v>28</v>
      </c>
      <c r="G481" s="37"/>
      <c r="H481" s="38">
        <v>42864</v>
      </c>
      <c r="I481" s="38"/>
      <c r="J481" s="38">
        <v>42864</v>
      </c>
      <c r="K481" s="38"/>
      <c r="L481" s="18" t="s">
        <v>647</v>
      </c>
      <c r="M481" s="18"/>
      <c r="N481" s="35">
        <v>438</v>
      </c>
      <c r="O481" s="35"/>
    </row>
    <row r="482" spans="1:15" ht="45" customHeight="1">
      <c r="A482" s="13" t="s">
        <v>1477</v>
      </c>
      <c r="B482" s="36" t="s">
        <v>1499</v>
      </c>
      <c r="C482" s="36"/>
      <c r="D482" s="37">
        <f t="shared" si="7"/>
        <v>1</v>
      </c>
      <c r="E482" s="37"/>
      <c r="F482" s="37" t="s">
        <v>28</v>
      </c>
      <c r="G482" s="37"/>
      <c r="H482" s="38">
        <v>42867</v>
      </c>
      <c r="I482" s="38"/>
      <c r="J482" s="38">
        <v>42867</v>
      </c>
      <c r="K482" s="38"/>
      <c r="L482" s="18" t="s">
        <v>647</v>
      </c>
      <c r="M482" s="18"/>
      <c r="N482" s="35">
        <v>273</v>
      </c>
      <c r="O482" s="35"/>
    </row>
    <row r="483" spans="1:15" ht="45" customHeight="1">
      <c r="A483" s="13" t="s">
        <v>1477</v>
      </c>
      <c r="B483" s="36" t="s">
        <v>1499</v>
      </c>
      <c r="C483" s="36"/>
      <c r="D483" s="37">
        <f t="shared" si="7"/>
        <v>1</v>
      </c>
      <c r="E483" s="37"/>
      <c r="F483" s="37" t="s">
        <v>28</v>
      </c>
      <c r="G483" s="37"/>
      <c r="H483" s="38">
        <v>42872</v>
      </c>
      <c r="I483" s="38"/>
      <c r="J483" s="38">
        <v>42872</v>
      </c>
      <c r="K483" s="38"/>
      <c r="L483" s="18" t="s">
        <v>647</v>
      </c>
      <c r="M483" s="18"/>
      <c r="N483" s="35">
        <v>446</v>
      </c>
      <c r="O483" s="35"/>
    </row>
    <row r="484" spans="1:15" ht="45" customHeight="1">
      <c r="A484" s="13" t="s">
        <v>1477</v>
      </c>
      <c r="B484" s="36" t="s">
        <v>1499</v>
      </c>
      <c r="C484" s="36"/>
      <c r="D484" s="37">
        <f t="shared" si="7"/>
        <v>1</v>
      </c>
      <c r="E484" s="37"/>
      <c r="F484" s="37" t="s">
        <v>28</v>
      </c>
      <c r="G484" s="37"/>
      <c r="H484" s="38">
        <v>42824</v>
      </c>
      <c r="I484" s="38"/>
      <c r="J484" s="38">
        <v>42824</v>
      </c>
      <c r="K484" s="38"/>
      <c r="L484" s="18" t="s">
        <v>647</v>
      </c>
      <c r="M484" s="18"/>
      <c r="N484" s="35">
        <v>321.13</v>
      </c>
      <c r="O484" s="35"/>
    </row>
    <row r="485" spans="1:15" ht="45" customHeight="1">
      <c r="A485" s="13" t="s">
        <v>1477</v>
      </c>
      <c r="B485" s="36" t="s">
        <v>1499</v>
      </c>
      <c r="C485" s="36"/>
      <c r="D485" s="37">
        <f t="shared" si="7"/>
        <v>1</v>
      </c>
      <c r="E485" s="37"/>
      <c r="F485" s="37" t="s">
        <v>28</v>
      </c>
      <c r="G485" s="37"/>
      <c r="H485" s="38">
        <v>42851</v>
      </c>
      <c r="I485" s="38"/>
      <c r="J485" s="38">
        <v>42851</v>
      </c>
      <c r="K485" s="38"/>
      <c r="L485" s="18" t="s">
        <v>647</v>
      </c>
      <c r="M485" s="18"/>
      <c r="N485" s="35">
        <v>446</v>
      </c>
      <c r="O485" s="35"/>
    </row>
    <row r="486" spans="1:15" ht="45" customHeight="1">
      <c r="A486" s="13" t="s">
        <v>1477</v>
      </c>
      <c r="B486" s="36" t="s">
        <v>1499</v>
      </c>
      <c r="C486" s="36"/>
      <c r="D486" s="37">
        <f t="shared" si="7"/>
        <v>1</v>
      </c>
      <c r="E486" s="37"/>
      <c r="F486" s="37" t="s">
        <v>28</v>
      </c>
      <c r="G486" s="37"/>
      <c r="H486" s="38">
        <v>42878</v>
      </c>
      <c r="I486" s="38"/>
      <c r="J486" s="38">
        <v>42878</v>
      </c>
      <c r="K486" s="38"/>
      <c r="L486" s="18" t="s">
        <v>647</v>
      </c>
      <c r="M486" s="18"/>
      <c r="N486" s="35">
        <v>446</v>
      </c>
      <c r="O486" s="35"/>
    </row>
    <row r="487" spans="1:15" ht="45" customHeight="1">
      <c r="A487" s="13" t="s">
        <v>1477</v>
      </c>
      <c r="B487" s="36" t="s">
        <v>1499</v>
      </c>
      <c r="C487" s="36"/>
      <c r="D487" s="37">
        <f t="shared" si="7"/>
        <v>1</v>
      </c>
      <c r="E487" s="37"/>
      <c r="F487" s="37" t="s">
        <v>28</v>
      </c>
      <c r="G487" s="37"/>
      <c r="H487" s="38">
        <v>42866</v>
      </c>
      <c r="I487" s="38"/>
      <c r="J487" s="38">
        <v>42866</v>
      </c>
      <c r="K487" s="38"/>
      <c r="L487" s="18" t="s">
        <v>647</v>
      </c>
      <c r="M487" s="18"/>
      <c r="N487" s="35">
        <v>438</v>
      </c>
      <c r="O487" s="35"/>
    </row>
    <row r="488" spans="1:15" ht="45" customHeight="1">
      <c r="A488" s="13" t="s">
        <v>1477</v>
      </c>
      <c r="B488" s="36" t="s">
        <v>1499</v>
      </c>
      <c r="C488" s="36"/>
      <c r="D488" s="37">
        <f t="shared" si="7"/>
        <v>1</v>
      </c>
      <c r="E488" s="37"/>
      <c r="F488" s="37" t="s">
        <v>28</v>
      </c>
      <c r="G488" s="37"/>
      <c r="H488" s="38">
        <v>42871</v>
      </c>
      <c r="I488" s="38"/>
      <c r="J488" s="38">
        <v>42871</v>
      </c>
      <c r="K488" s="38"/>
      <c r="L488" s="18" t="s">
        <v>647</v>
      </c>
      <c r="M488" s="18"/>
      <c r="N488" s="35">
        <v>435</v>
      </c>
      <c r="O488" s="35"/>
    </row>
    <row r="489" spans="1:15" ht="45" customHeight="1">
      <c r="A489" s="13" t="s">
        <v>1477</v>
      </c>
      <c r="B489" s="36" t="s">
        <v>1499</v>
      </c>
      <c r="C489" s="36"/>
      <c r="D489" s="37">
        <f t="shared" si="7"/>
        <v>1</v>
      </c>
      <c r="E489" s="37"/>
      <c r="F489" s="37" t="s">
        <v>28</v>
      </c>
      <c r="G489" s="37"/>
      <c r="H489" s="38">
        <v>42857</v>
      </c>
      <c r="I489" s="38"/>
      <c r="J489" s="38">
        <v>42857</v>
      </c>
      <c r="K489" s="38"/>
      <c r="L489" s="18" t="s">
        <v>647</v>
      </c>
      <c r="M489" s="18"/>
      <c r="N489" s="35">
        <v>438</v>
      </c>
      <c r="O489" s="35"/>
    </row>
    <row r="490" spans="1:15" ht="45" customHeight="1">
      <c r="A490" s="13" t="s">
        <v>1477</v>
      </c>
      <c r="B490" s="36" t="s">
        <v>1499</v>
      </c>
      <c r="C490" s="36"/>
      <c r="D490" s="37">
        <f t="shared" si="7"/>
        <v>1</v>
      </c>
      <c r="E490" s="37"/>
      <c r="F490" s="37" t="s">
        <v>28</v>
      </c>
      <c r="G490" s="37"/>
      <c r="H490" s="38">
        <v>42877</v>
      </c>
      <c r="I490" s="38"/>
      <c r="J490" s="38">
        <v>42877</v>
      </c>
      <c r="K490" s="38"/>
      <c r="L490" s="18" t="s">
        <v>647</v>
      </c>
      <c r="M490" s="18"/>
      <c r="N490" s="35">
        <v>538.01</v>
      </c>
      <c r="O490" s="35"/>
    </row>
    <row r="491" spans="1:15" ht="45" customHeight="1">
      <c r="A491" s="13" t="s">
        <v>1477</v>
      </c>
      <c r="B491" s="36" t="s">
        <v>13</v>
      </c>
      <c r="C491" s="36"/>
      <c r="D491" s="37">
        <f t="shared" si="7"/>
        <v>1</v>
      </c>
      <c r="E491" s="37"/>
      <c r="F491" s="37" t="s">
        <v>14</v>
      </c>
      <c r="G491" s="37"/>
      <c r="H491" s="38">
        <v>42852</v>
      </c>
      <c r="I491" s="38"/>
      <c r="J491" s="38">
        <v>42857</v>
      </c>
      <c r="K491" s="38"/>
      <c r="L491" s="18" t="s">
        <v>647</v>
      </c>
      <c r="M491" s="18"/>
      <c r="N491" s="35">
        <v>800</v>
      </c>
      <c r="O491" s="35"/>
    </row>
    <row r="492" spans="1:15" ht="45" customHeight="1">
      <c r="A492" s="13" t="s">
        <v>1477</v>
      </c>
      <c r="B492" s="36" t="s">
        <v>1497</v>
      </c>
      <c r="C492" s="36"/>
      <c r="D492" s="37">
        <f t="shared" si="7"/>
        <v>1</v>
      </c>
      <c r="E492" s="37"/>
      <c r="F492" s="37" t="s">
        <v>28</v>
      </c>
      <c r="G492" s="37"/>
      <c r="H492" s="38">
        <v>42852</v>
      </c>
      <c r="I492" s="38"/>
      <c r="J492" s="38">
        <v>42852</v>
      </c>
      <c r="K492" s="38"/>
      <c r="L492" s="18" t="s">
        <v>647</v>
      </c>
      <c r="M492" s="18"/>
      <c r="N492" s="35">
        <v>187</v>
      </c>
      <c r="O492" s="35"/>
    </row>
    <row r="493" spans="1:15" ht="45" customHeight="1">
      <c r="A493" s="13" t="s">
        <v>1477</v>
      </c>
      <c r="B493" s="36" t="s">
        <v>1497</v>
      </c>
      <c r="C493" s="36"/>
      <c r="D493" s="37">
        <f t="shared" si="7"/>
        <v>1</v>
      </c>
      <c r="E493" s="37"/>
      <c r="F493" s="37" t="s">
        <v>28</v>
      </c>
      <c r="G493" s="37"/>
      <c r="H493" s="38">
        <v>42863</v>
      </c>
      <c r="I493" s="38"/>
      <c r="J493" s="38">
        <v>42863</v>
      </c>
      <c r="K493" s="38"/>
      <c r="L493" s="18" t="s">
        <v>647</v>
      </c>
      <c r="M493" s="18"/>
      <c r="N493" s="35">
        <v>117</v>
      </c>
      <c r="O493" s="35"/>
    </row>
    <row r="494" spans="1:15" ht="45" customHeight="1">
      <c r="A494" s="13" t="s">
        <v>1477</v>
      </c>
      <c r="B494" s="36" t="s">
        <v>1497</v>
      </c>
      <c r="C494" s="36"/>
      <c r="D494" s="37">
        <f t="shared" si="7"/>
        <v>1</v>
      </c>
      <c r="E494" s="37"/>
      <c r="F494" s="37" t="s">
        <v>28</v>
      </c>
      <c r="G494" s="37"/>
      <c r="H494" s="38">
        <v>42867</v>
      </c>
      <c r="I494" s="38"/>
      <c r="J494" s="38">
        <v>42867</v>
      </c>
      <c r="K494" s="38"/>
      <c r="L494" s="18" t="s">
        <v>647</v>
      </c>
      <c r="M494" s="18"/>
      <c r="N494" s="35">
        <v>144</v>
      </c>
      <c r="O494" s="35"/>
    </row>
    <row r="495" spans="1:15" ht="45" customHeight="1">
      <c r="A495" s="13" t="s">
        <v>1477</v>
      </c>
      <c r="B495" s="36" t="s">
        <v>1498</v>
      </c>
      <c r="C495" s="36"/>
      <c r="D495" s="37">
        <f t="shared" si="7"/>
        <v>1</v>
      </c>
      <c r="E495" s="37"/>
      <c r="F495" s="37" t="s">
        <v>28</v>
      </c>
      <c r="G495" s="37"/>
      <c r="H495" s="38">
        <v>42859</v>
      </c>
      <c r="I495" s="38"/>
      <c r="J495" s="38">
        <v>42859</v>
      </c>
      <c r="K495" s="38"/>
      <c r="L495" s="18" t="s">
        <v>647</v>
      </c>
      <c r="M495" s="18"/>
      <c r="N495" s="35">
        <v>159</v>
      </c>
      <c r="O495" s="35"/>
    </row>
    <row r="496" spans="1:15" ht="45" customHeight="1">
      <c r="A496" s="13" t="s">
        <v>1477</v>
      </c>
      <c r="B496" s="36" t="s">
        <v>1499</v>
      </c>
      <c r="C496" s="36"/>
      <c r="D496" s="37">
        <f t="shared" si="7"/>
        <v>1</v>
      </c>
      <c r="E496" s="37"/>
      <c r="F496" s="37" t="s">
        <v>28</v>
      </c>
      <c r="G496" s="37"/>
      <c r="H496" s="38">
        <v>42864</v>
      </c>
      <c r="I496" s="38"/>
      <c r="J496" s="38">
        <v>42864</v>
      </c>
      <c r="K496" s="38"/>
      <c r="L496" s="18" t="s">
        <v>647</v>
      </c>
      <c r="M496" s="18"/>
      <c r="N496" s="35">
        <v>229</v>
      </c>
      <c r="O496" s="35"/>
    </row>
    <row r="497" spans="1:15" ht="45" customHeight="1">
      <c r="A497" s="13" t="s">
        <v>1477</v>
      </c>
      <c r="B497" s="36" t="s">
        <v>1499</v>
      </c>
      <c r="C497" s="36"/>
      <c r="D497" s="37">
        <f t="shared" si="7"/>
        <v>1</v>
      </c>
      <c r="E497" s="37"/>
      <c r="F497" s="37" t="s">
        <v>28</v>
      </c>
      <c r="G497" s="37"/>
      <c r="H497" s="38">
        <v>42867</v>
      </c>
      <c r="I497" s="38"/>
      <c r="J497" s="38">
        <v>42867</v>
      </c>
      <c r="K497" s="38"/>
      <c r="L497" s="18" t="s">
        <v>647</v>
      </c>
      <c r="M497" s="18"/>
      <c r="N497" s="35">
        <v>120.6</v>
      </c>
      <c r="O497" s="35"/>
    </row>
    <row r="498" spans="1:15" ht="45" customHeight="1">
      <c r="A498" s="13" t="s">
        <v>1477</v>
      </c>
      <c r="B498" s="36" t="s">
        <v>1499</v>
      </c>
      <c r="C498" s="36"/>
      <c r="D498" s="37">
        <f t="shared" si="7"/>
        <v>1</v>
      </c>
      <c r="E498" s="37"/>
      <c r="F498" s="37" t="s">
        <v>28</v>
      </c>
      <c r="G498" s="37"/>
      <c r="H498" s="38">
        <v>42872</v>
      </c>
      <c r="I498" s="38"/>
      <c r="J498" s="38">
        <v>42872</v>
      </c>
      <c r="K498" s="38"/>
      <c r="L498" s="18" t="s">
        <v>647</v>
      </c>
      <c r="M498" s="18"/>
      <c r="N498" s="35">
        <v>120.8</v>
      </c>
      <c r="O498" s="35"/>
    </row>
    <row r="499" spans="1:15" ht="45" customHeight="1">
      <c r="A499" s="13" t="s">
        <v>1477</v>
      </c>
      <c r="B499" s="36" t="s">
        <v>1499</v>
      </c>
      <c r="C499" s="36"/>
      <c r="D499" s="37">
        <f t="shared" si="7"/>
        <v>1</v>
      </c>
      <c r="E499" s="37"/>
      <c r="F499" s="37" t="s">
        <v>28</v>
      </c>
      <c r="G499" s="37"/>
      <c r="H499" s="38">
        <v>42880</v>
      </c>
      <c r="I499" s="38"/>
      <c r="J499" s="38">
        <v>42880</v>
      </c>
      <c r="K499" s="38"/>
      <c r="L499" s="18" t="s">
        <v>647</v>
      </c>
      <c r="M499" s="18"/>
      <c r="N499" s="35">
        <v>71</v>
      </c>
      <c r="O499" s="35"/>
    </row>
    <row r="500" spans="1:15" ht="45" customHeight="1">
      <c r="A500" s="13" t="s">
        <v>1477</v>
      </c>
      <c r="B500" s="36" t="s">
        <v>1499</v>
      </c>
      <c r="C500" s="36"/>
      <c r="D500" s="37">
        <f t="shared" si="7"/>
        <v>1</v>
      </c>
      <c r="E500" s="37"/>
      <c r="F500" s="37" t="s">
        <v>28</v>
      </c>
      <c r="G500" s="37"/>
      <c r="H500" s="38">
        <v>42851</v>
      </c>
      <c r="I500" s="38"/>
      <c r="J500" s="38">
        <v>42851</v>
      </c>
      <c r="K500" s="38"/>
      <c r="L500" s="18" t="s">
        <v>647</v>
      </c>
      <c r="M500" s="18"/>
      <c r="N500" s="35">
        <v>116</v>
      </c>
      <c r="O500" s="35"/>
    </row>
    <row r="501" spans="1:15" ht="45" customHeight="1">
      <c r="A501" s="13" t="s">
        <v>1477</v>
      </c>
      <c r="B501" s="36" t="s">
        <v>1499</v>
      </c>
      <c r="C501" s="36"/>
      <c r="D501" s="37">
        <f t="shared" si="7"/>
        <v>1</v>
      </c>
      <c r="E501" s="37"/>
      <c r="F501" s="37" t="s">
        <v>28</v>
      </c>
      <c r="G501" s="37"/>
      <c r="H501" s="38">
        <v>42878</v>
      </c>
      <c r="I501" s="38"/>
      <c r="J501" s="38">
        <v>42878</v>
      </c>
      <c r="K501" s="38"/>
      <c r="L501" s="18" t="s">
        <v>647</v>
      </c>
      <c r="M501" s="18"/>
      <c r="N501" s="35">
        <v>117</v>
      </c>
      <c r="O501" s="35"/>
    </row>
    <row r="502" spans="1:15" ht="45" customHeight="1">
      <c r="A502" s="13" t="s">
        <v>1477</v>
      </c>
      <c r="B502" s="36" t="s">
        <v>1499</v>
      </c>
      <c r="C502" s="36"/>
      <c r="D502" s="37">
        <f t="shared" si="7"/>
        <v>1</v>
      </c>
      <c r="E502" s="37"/>
      <c r="F502" s="37" t="s">
        <v>28</v>
      </c>
      <c r="G502" s="37"/>
      <c r="H502" s="38">
        <v>42866</v>
      </c>
      <c r="I502" s="38"/>
      <c r="J502" s="38">
        <v>42866</v>
      </c>
      <c r="K502" s="38"/>
      <c r="L502" s="18" t="s">
        <v>647</v>
      </c>
      <c r="M502" s="18"/>
      <c r="N502" s="35">
        <v>120</v>
      </c>
      <c r="O502" s="35"/>
    </row>
    <row r="503" spans="1:15" ht="45" customHeight="1">
      <c r="A503" s="13" t="s">
        <v>1477</v>
      </c>
      <c r="B503" s="36" t="s">
        <v>1499</v>
      </c>
      <c r="C503" s="36"/>
      <c r="D503" s="37">
        <f t="shared" si="7"/>
        <v>1</v>
      </c>
      <c r="E503" s="37"/>
      <c r="F503" s="37" t="s">
        <v>28</v>
      </c>
      <c r="G503" s="37"/>
      <c r="H503" s="38">
        <v>42871</v>
      </c>
      <c r="I503" s="38"/>
      <c r="J503" s="38">
        <v>42871</v>
      </c>
      <c r="K503" s="38"/>
      <c r="L503" s="18" t="s">
        <v>647</v>
      </c>
      <c r="M503" s="18"/>
      <c r="N503" s="35">
        <v>113</v>
      </c>
      <c r="O503" s="35"/>
    </row>
    <row r="504" spans="1:15" ht="45" customHeight="1">
      <c r="A504" s="13" t="s">
        <v>1477</v>
      </c>
      <c r="B504" s="36" t="s">
        <v>1499</v>
      </c>
      <c r="C504" s="36"/>
      <c r="D504" s="37">
        <f t="shared" si="7"/>
        <v>1</v>
      </c>
      <c r="E504" s="37"/>
      <c r="F504" s="37" t="s">
        <v>28</v>
      </c>
      <c r="G504" s="37"/>
      <c r="H504" s="38">
        <v>42857</v>
      </c>
      <c r="I504" s="38"/>
      <c r="J504" s="38">
        <v>42857</v>
      </c>
      <c r="K504" s="38"/>
      <c r="L504" s="18" t="s">
        <v>647</v>
      </c>
      <c r="M504" s="18"/>
      <c r="N504" s="35">
        <v>166.9</v>
      </c>
      <c r="O504" s="35"/>
    </row>
    <row r="505" spans="1:15" ht="45" customHeight="1">
      <c r="A505" s="13" t="s">
        <v>1477</v>
      </c>
      <c r="B505" s="36" t="s">
        <v>1499</v>
      </c>
      <c r="C505" s="36"/>
      <c r="D505" s="37">
        <f t="shared" si="7"/>
        <v>1</v>
      </c>
      <c r="E505" s="37"/>
      <c r="F505" s="37" t="s">
        <v>28</v>
      </c>
      <c r="G505" s="37"/>
      <c r="H505" s="38">
        <v>42879</v>
      </c>
      <c r="I505" s="38"/>
      <c r="J505" s="38">
        <v>42879</v>
      </c>
      <c r="K505" s="38"/>
      <c r="L505" s="18" t="s">
        <v>647</v>
      </c>
      <c r="M505" s="18"/>
      <c r="N505" s="35">
        <v>124.2</v>
      </c>
      <c r="O505" s="35"/>
    </row>
    <row r="506" spans="1:15" ht="45" customHeight="1">
      <c r="A506" s="13" t="s">
        <v>1477</v>
      </c>
      <c r="B506" s="36" t="s">
        <v>1499</v>
      </c>
      <c r="C506" s="36"/>
      <c r="D506" s="37">
        <f t="shared" si="7"/>
        <v>1</v>
      </c>
      <c r="E506" s="37"/>
      <c r="F506" s="37" t="s">
        <v>28</v>
      </c>
      <c r="G506" s="37"/>
      <c r="H506" s="38">
        <v>42879</v>
      </c>
      <c r="I506" s="38"/>
      <c r="J506" s="38">
        <v>42879</v>
      </c>
      <c r="K506" s="38"/>
      <c r="L506" s="18" t="s">
        <v>647</v>
      </c>
      <c r="M506" s="18"/>
      <c r="N506" s="35">
        <v>446</v>
      </c>
      <c r="O506" s="35"/>
    </row>
    <row r="507" spans="1:15" ht="45" customHeight="1">
      <c r="A507" s="13" t="s">
        <v>1477</v>
      </c>
      <c r="B507" s="36" t="s">
        <v>1500</v>
      </c>
      <c r="C507" s="36"/>
      <c r="D507" s="37">
        <f t="shared" si="7"/>
        <v>1</v>
      </c>
      <c r="E507" s="37"/>
      <c r="F507" s="37" t="s">
        <v>28</v>
      </c>
      <c r="G507" s="37"/>
      <c r="H507" s="38">
        <v>42807</v>
      </c>
      <c r="I507" s="38"/>
      <c r="J507" s="38">
        <v>42807</v>
      </c>
      <c r="K507" s="38"/>
      <c r="L507" s="18" t="s">
        <v>647</v>
      </c>
      <c r="M507" s="18"/>
      <c r="N507" s="35">
        <v>404</v>
      </c>
      <c r="O507" s="35"/>
    </row>
    <row r="508" spans="1:15" ht="45" customHeight="1">
      <c r="A508" s="13" t="s">
        <v>1477</v>
      </c>
      <c r="B508" s="36" t="s">
        <v>13</v>
      </c>
      <c r="C508" s="36"/>
      <c r="D508" s="37">
        <f t="shared" si="7"/>
        <v>1</v>
      </c>
      <c r="E508" s="37"/>
      <c r="F508" s="37" t="s">
        <v>14</v>
      </c>
      <c r="G508" s="37"/>
      <c r="H508" s="38">
        <v>42807</v>
      </c>
      <c r="I508" s="38"/>
      <c r="J508" s="38">
        <v>42807</v>
      </c>
      <c r="K508" s="38"/>
      <c r="L508" s="18" t="s">
        <v>647</v>
      </c>
      <c r="M508" s="18"/>
      <c r="N508" s="35">
        <v>4290</v>
      </c>
      <c r="O508" s="35"/>
    </row>
    <row r="509" spans="1:15" ht="45" customHeight="1">
      <c r="A509" s="13" t="s">
        <v>1477</v>
      </c>
      <c r="B509" s="36" t="s">
        <v>1500</v>
      </c>
      <c r="C509" s="36"/>
      <c r="D509" s="37">
        <f t="shared" si="7"/>
        <v>1</v>
      </c>
      <c r="E509" s="37"/>
      <c r="F509" s="37" t="s">
        <v>28</v>
      </c>
      <c r="G509" s="37"/>
      <c r="H509" s="38">
        <v>42807</v>
      </c>
      <c r="I509" s="38"/>
      <c r="J509" s="38">
        <v>42807</v>
      </c>
      <c r="K509" s="38"/>
      <c r="L509" s="18" t="s">
        <v>647</v>
      </c>
      <c r="M509" s="18"/>
      <c r="N509" s="35">
        <v>154.19999999999999</v>
      </c>
      <c r="O509" s="35"/>
    </row>
    <row r="510" spans="1:15" ht="45" customHeight="1">
      <c r="A510" s="13" t="s">
        <v>1477</v>
      </c>
      <c r="B510" s="36" t="s">
        <v>1501</v>
      </c>
      <c r="C510" s="36"/>
      <c r="D510" s="37">
        <f t="shared" si="7"/>
        <v>1</v>
      </c>
      <c r="E510" s="37"/>
      <c r="F510" s="37" t="s">
        <v>28</v>
      </c>
      <c r="G510" s="37"/>
      <c r="H510" s="38">
        <v>42846</v>
      </c>
      <c r="I510" s="38"/>
      <c r="J510" s="38">
        <v>42846</v>
      </c>
      <c r="K510" s="38"/>
      <c r="L510" s="18" t="s">
        <v>647</v>
      </c>
      <c r="M510" s="18"/>
      <c r="N510" s="35">
        <v>420</v>
      </c>
      <c r="O510" s="35"/>
    </row>
    <row r="511" spans="1:15" ht="45" customHeight="1">
      <c r="A511" s="13" t="s">
        <v>1477</v>
      </c>
      <c r="B511" s="36" t="s">
        <v>1501</v>
      </c>
      <c r="C511" s="36"/>
      <c r="D511" s="37">
        <f t="shared" si="7"/>
        <v>1</v>
      </c>
      <c r="E511" s="37"/>
      <c r="F511" s="37" t="s">
        <v>28</v>
      </c>
      <c r="G511" s="37"/>
      <c r="H511" s="38">
        <v>42850</v>
      </c>
      <c r="I511" s="38"/>
      <c r="J511" s="38">
        <v>42850</v>
      </c>
      <c r="K511" s="38"/>
      <c r="L511" s="18" t="s">
        <v>647</v>
      </c>
      <c r="M511" s="18"/>
      <c r="N511" s="35">
        <v>389</v>
      </c>
      <c r="O511" s="35"/>
    </row>
    <row r="512" spans="1:15" ht="45" customHeight="1">
      <c r="A512" s="13" t="s">
        <v>1477</v>
      </c>
      <c r="B512" s="36" t="s">
        <v>1501</v>
      </c>
      <c r="C512" s="36"/>
      <c r="D512" s="37">
        <f t="shared" si="7"/>
        <v>1</v>
      </c>
      <c r="E512" s="37"/>
      <c r="F512" s="37" t="s">
        <v>28</v>
      </c>
      <c r="G512" s="37"/>
      <c r="H512" s="38">
        <v>42846</v>
      </c>
      <c r="I512" s="38"/>
      <c r="J512" s="38">
        <v>42846</v>
      </c>
      <c r="K512" s="38"/>
      <c r="L512" s="18" t="s">
        <v>647</v>
      </c>
      <c r="M512" s="18"/>
      <c r="N512" s="35">
        <v>446</v>
      </c>
      <c r="O512" s="35"/>
    </row>
    <row r="513" spans="1:15" ht="45" customHeight="1">
      <c r="A513" s="13" t="s">
        <v>1477</v>
      </c>
      <c r="B513" s="36" t="s">
        <v>1501</v>
      </c>
      <c r="C513" s="36"/>
      <c r="D513" s="37">
        <f t="shared" si="7"/>
        <v>1</v>
      </c>
      <c r="E513" s="37"/>
      <c r="F513" s="37" t="s">
        <v>28</v>
      </c>
      <c r="G513" s="37"/>
      <c r="H513" s="38">
        <v>42825</v>
      </c>
      <c r="I513" s="38"/>
      <c r="J513" s="38">
        <v>42825</v>
      </c>
      <c r="K513" s="38"/>
      <c r="L513" s="18" t="s">
        <v>647</v>
      </c>
      <c r="M513" s="18"/>
      <c r="N513" s="35">
        <v>287.11</v>
      </c>
      <c r="O513" s="35"/>
    </row>
    <row r="514" spans="1:15" ht="45" customHeight="1">
      <c r="A514" s="13" t="s">
        <v>1477</v>
      </c>
      <c r="B514" s="36" t="s">
        <v>1501</v>
      </c>
      <c r="C514" s="36"/>
      <c r="D514" s="37">
        <f t="shared" si="7"/>
        <v>1</v>
      </c>
      <c r="E514" s="37"/>
      <c r="F514" s="37" t="s">
        <v>28</v>
      </c>
      <c r="G514" s="37"/>
      <c r="H514" s="38">
        <v>42825</v>
      </c>
      <c r="I514" s="38"/>
      <c r="J514" s="38">
        <v>42825</v>
      </c>
      <c r="K514" s="38"/>
      <c r="L514" s="18" t="s">
        <v>647</v>
      </c>
      <c r="M514" s="18"/>
      <c r="N514" s="35">
        <v>50</v>
      </c>
      <c r="O514" s="35"/>
    </row>
    <row r="515" spans="1:15" ht="45" customHeight="1">
      <c r="A515" s="13" t="s">
        <v>1477</v>
      </c>
      <c r="B515" s="36" t="s">
        <v>1501</v>
      </c>
      <c r="C515" s="36"/>
      <c r="D515" s="37">
        <f t="shared" si="7"/>
        <v>1</v>
      </c>
      <c r="E515" s="37"/>
      <c r="F515" s="37" t="s">
        <v>28</v>
      </c>
      <c r="G515" s="37"/>
      <c r="H515" s="38">
        <v>42845</v>
      </c>
      <c r="I515" s="38"/>
      <c r="J515" s="38">
        <v>42845</v>
      </c>
      <c r="K515" s="38"/>
      <c r="L515" s="18" t="s">
        <v>647</v>
      </c>
      <c r="M515" s="18"/>
      <c r="N515" s="35">
        <v>438</v>
      </c>
      <c r="O515" s="35"/>
    </row>
    <row r="516" spans="1:15" ht="45" customHeight="1">
      <c r="A516" s="13" t="s">
        <v>1477</v>
      </c>
      <c r="B516" s="36" t="s">
        <v>1501</v>
      </c>
      <c r="C516" s="36"/>
      <c r="D516" s="37">
        <f t="shared" si="7"/>
        <v>1</v>
      </c>
      <c r="E516" s="37"/>
      <c r="F516" s="37" t="s">
        <v>28</v>
      </c>
      <c r="G516" s="37"/>
      <c r="H516" s="38">
        <v>42832</v>
      </c>
      <c r="I516" s="38"/>
      <c r="J516" s="38">
        <v>42832</v>
      </c>
      <c r="K516" s="38"/>
      <c r="L516" s="18" t="s">
        <v>647</v>
      </c>
      <c r="M516" s="18"/>
      <c r="N516" s="35">
        <v>143.96</v>
      </c>
      <c r="O516" s="35"/>
    </row>
    <row r="517" spans="1:15" ht="45" customHeight="1">
      <c r="A517" s="13" t="s">
        <v>1477</v>
      </c>
      <c r="B517" s="36" t="s">
        <v>13</v>
      </c>
      <c r="C517" s="36"/>
      <c r="D517" s="37">
        <f t="shared" si="7"/>
        <v>1</v>
      </c>
      <c r="E517" s="37"/>
      <c r="F517" s="37" t="s">
        <v>14</v>
      </c>
      <c r="G517" s="37"/>
      <c r="H517" s="38">
        <v>42846</v>
      </c>
      <c r="I517" s="38"/>
      <c r="J517" s="38">
        <v>42846</v>
      </c>
      <c r="K517" s="38"/>
      <c r="L517" s="18" t="s">
        <v>647</v>
      </c>
      <c r="M517" s="18"/>
      <c r="N517" s="35">
        <v>250</v>
      </c>
      <c r="O517" s="35"/>
    </row>
    <row r="518" spans="1:15" ht="45" customHeight="1">
      <c r="A518" s="13" t="s">
        <v>1477</v>
      </c>
      <c r="B518" s="36" t="s">
        <v>1501</v>
      </c>
      <c r="C518" s="36"/>
      <c r="D518" s="37">
        <f t="shared" si="7"/>
        <v>1</v>
      </c>
      <c r="E518" s="37"/>
      <c r="F518" s="37" t="s">
        <v>28</v>
      </c>
      <c r="G518" s="37"/>
      <c r="H518" s="38">
        <v>42846</v>
      </c>
      <c r="I518" s="38"/>
      <c r="J518" s="38">
        <v>42846</v>
      </c>
      <c r="K518" s="38"/>
      <c r="L518" s="18" t="s">
        <v>647</v>
      </c>
      <c r="M518" s="18"/>
      <c r="N518" s="35">
        <v>229</v>
      </c>
      <c r="O518" s="35"/>
    </row>
    <row r="519" spans="1:15" ht="45" customHeight="1">
      <c r="A519" s="13" t="s">
        <v>1477</v>
      </c>
      <c r="B519" s="36" t="s">
        <v>1501</v>
      </c>
      <c r="C519" s="36"/>
      <c r="D519" s="37">
        <f t="shared" si="7"/>
        <v>1</v>
      </c>
      <c r="E519" s="37"/>
      <c r="F519" s="37" t="s">
        <v>28</v>
      </c>
      <c r="G519" s="37"/>
      <c r="H519" s="38">
        <v>42846</v>
      </c>
      <c r="I519" s="38"/>
      <c r="J519" s="38">
        <v>42846</v>
      </c>
      <c r="K519" s="38"/>
      <c r="L519" s="18" t="s">
        <v>647</v>
      </c>
      <c r="M519" s="18"/>
      <c r="N519" s="35">
        <v>229</v>
      </c>
      <c r="O519" s="35"/>
    </row>
    <row r="520" spans="1:15" ht="45" customHeight="1">
      <c r="A520" s="13" t="s">
        <v>1477</v>
      </c>
      <c r="B520" s="36" t="s">
        <v>1501</v>
      </c>
      <c r="C520" s="36"/>
      <c r="D520" s="37">
        <f t="shared" si="7"/>
        <v>1</v>
      </c>
      <c r="E520" s="37"/>
      <c r="F520" s="37" t="s">
        <v>28</v>
      </c>
      <c r="G520" s="37"/>
      <c r="H520" s="38">
        <v>42845</v>
      </c>
      <c r="I520" s="38"/>
      <c r="J520" s="38">
        <v>42845</v>
      </c>
      <c r="K520" s="38"/>
      <c r="L520" s="18" t="s">
        <v>647</v>
      </c>
      <c r="M520" s="18"/>
      <c r="N520" s="35">
        <v>212</v>
      </c>
      <c r="O520" s="35"/>
    </row>
    <row r="521" spans="1:15" ht="45" customHeight="1">
      <c r="A521" s="13" t="s">
        <v>1477</v>
      </c>
      <c r="B521" s="36" t="s">
        <v>1502</v>
      </c>
      <c r="C521" s="36"/>
      <c r="D521" s="37">
        <f t="shared" si="7"/>
        <v>1</v>
      </c>
      <c r="E521" s="37"/>
      <c r="F521" s="37" t="s">
        <v>28</v>
      </c>
      <c r="G521" s="37"/>
      <c r="H521" s="38">
        <v>42895</v>
      </c>
      <c r="I521" s="38"/>
      <c r="J521" s="38">
        <v>42895</v>
      </c>
      <c r="K521" s="38"/>
      <c r="L521" s="18" t="s">
        <v>647</v>
      </c>
      <c r="M521" s="18"/>
      <c r="N521" s="35">
        <v>366</v>
      </c>
      <c r="O521" s="35"/>
    </row>
    <row r="522" spans="1:15" ht="45" customHeight="1">
      <c r="A522" s="13" t="s">
        <v>1477</v>
      </c>
      <c r="B522" s="36" t="s">
        <v>1502</v>
      </c>
      <c r="C522" s="36"/>
      <c r="D522" s="37">
        <f t="shared" si="7"/>
        <v>1</v>
      </c>
      <c r="E522" s="37"/>
      <c r="F522" s="37" t="s">
        <v>28</v>
      </c>
      <c r="G522" s="37"/>
      <c r="H522" s="38">
        <v>42900</v>
      </c>
      <c r="I522" s="38"/>
      <c r="J522" s="38">
        <v>42900</v>
      </c>
      <c r="K522" s="38"/>
      <c r="L522" s="18" t="s">
        <v>647</v>
      </c>
      <c r="M522" s="18"/>
      <c r="N522" s="35">
        <v>366</v>
      </c>
      <c r="O522" s="35"/>
    </row>
    <row r="523" spans="1:15" ht="45" customHeight="1">
      <c r="A523" s="13" t="s">
        <v>1477</v>
      </c>
      <c r="B523" s="36" t="s">
        <v>1503</v>
      </c>
      <c r="C523" s="36"/>
      <c r="D523" s="37">
        <f t="shared" si="7"/>
        <v>1</v>
      </c>
      <c r="E523" s="37"/>
      <c r="F523" s="37" t="s">
        <v>28</v>
      </c>
      <c r="G523" s="37"/>
      <c r="H523" s="38">
        <v>42893</v>
      </c>
      <c r="I523" s="38"/>
      <c r="J523" s="38">
        <v>42893</v>
      </c>
      <c r="K523" s="38"/>
      <c r="L523" s="18" t="s">
        <v>647</v>
      </c>
      <c r="M523" s="18"/>
      <c r="N523" s="35">
        <v>500</v>
      </c>
      <c r="O523" s="35"/>
    </row>
    <row r="524" spans="1:15" ht="45" customHeight="1">
      <c r="A524" s="13" t="s">
        <v>1477</v>
      </c>
      <c r="B524" s="36" t="s">
        <v>1503</v>
      </c>
      <c r="C524" s="36"/>
      <c r="D524" s="37">
        <f t="shared" si="7"/>
        <v>1</v>
      </c>
      <c r="E524" s="37"/>
      <c r="F524" s="37" t="s">
        <v>28</v>
      </c>
      <c r="G524" s="37"/>
      <c r="H524" s="38">
        <v>42900</v>
      </c>
      <c r="I524" s="38"/>
      <c r="J524" s="38">
        <v>42900</v>
      </c>
      <c r="K524" s="38"/>
      <c r="L524" s="18" t="s">
        <v>647</v>
      </c>
      <c r="M524" s="18"/>
      <c r="N524" s="35">
        <v>501.9</v>
      </c>
      <c r="O524" s="35"/>
    </row>
    <row r="525" spans="1:15" ht="45" customHeight="1">
      <c r="A525" s="13" t="s">
        <v>1477</v>
      </c>
      <c r="B525" s="36" t="s">
        <v>1502</v>
      </c>
      <c r="C525" s="36"/>
      <c r="D525" s="37">
        <f t="shared" ref="D525:D588" si="8">C525+1</f>
        <v>1</v>
      </c>
      <c r="E525" s="37"/>
      <c r="F525" s="37" t="s">
        <v>28</v>
      </c>
      <c r="G525" s="37"/>
      <c r="H525" s="38">
        <v>42851</v>
      </c>
      <c r="I525" s="38"/>
      <c r="J525" s="38">
        <v>42851</v>
      </c>
      <c r="K525" s="38"/>
      <c r="L525" s="18" t="s">
        <v>647</v>
      </c>
      <c r="M525" s="18"/>
      <c r="N525" s="35">
        <v>436.15</v>
      </c>
      <c r="O525" s="35"/>
    </row>
    <row r="526" spans="1:15" ht="45" customHeight="1">
      <c r="A526" s="13" t="s">
        <v>1477</v>
      </c>
      <c r="B526" s="36" t="s">
        <v>1502</v>
      </c>
      <c r="C526" s="36"/>
      <c r="D526" s="37">
        <f t="shared" si="8"/>
        <v>1</v>
      </c>
      <c r="E526" s="37"/>
      <c r="F526" s="37" t="s">
        <v>28</v>
      </c>
      <c r="G526" s="37"/>
      <c r="H526" s="38">
        <v>42909</v>
      </c>
      <c r="I526" s="38"/>
      <c r="J526" s="38">
        <v>42909</v>
      </c>
      <c r="K526" s="38"/>
      <c r="L526" s="18" t="s">
        <v>647</v>
      </c>
      <c r="M526" s="18"/>
      <c r="N526" s="35">
        <v>222</v>
      </c>
      <c r="O526" s="35"/>
    </row>
    <row r="527" spans="1:15" ht="45" customHeight="1">
      <c r="A527" s="13" t="s">
        <v>1477</v>
      </c>
      <c r="B527" s="36" t="s">
        <v>1502</v>
      </c>
      <c r="C527" s="36"/>
      <c r="D527" s="37">
        <f t="shared" si="8"/>
        <v>1</v>
      </c>
      <c r="E527" s="37"/>
      <c r="F527" s="37" t="s">
        <v>28</v>
      </c>
      <c r="G527" s="37"/>
      <c r="H527" s="38">
        <v>42908</v>
      </c>
      <c r="I527" s="38"/>
      <c r="J527" s="38">
        <v>42908</v>
      </c>
      <c r="K527" s="38"/>
      <c r="L527" s="18" t="s">
        <v>647</v>
      </c>
      <c r="M527" s="18"/>
      <c r="N527" s="35">
        <v>366</v>
      </c>
      <c r="O527" s="35"/>
    </row>
    <row r="528" spans="1:15" ht="45" customHeight="1">
      <c r="A528" s="13" t="s">
        <v>1477</v>
      </c>
      <c r="B528" s="36" t="s">
        <v>1502</v>
      </c>
      <c r="C528" s="36"/>
      <c r="D528" s="37">
        <f t="shared" si="8"/>
        <v>1</v>
      </c>
      <c r="E528" s="37"/>
      <c r="F528" s="37" t="s">
        <v>28</v>
      </c>
      <c r="G528" s="37"/>
      <c r="H528" s="38">
        <v>42899</v>
      </c>
      <c r="I528" s="38"/>
      <c r="J528" s="38">
        <v>42899</v>
      </c>
      <c r="K528" s="38"/>
      <c r="L528" s="18" t="s">
        <v>647</v>
      </c>
      <c r="M528" s="18"/>
      <c r="N528" s="35">
        <v>366</v>
      </c>
      <c r="O528" s="35"/>
    </row>
    <row r="529" spans="1:15" ht="45" customHeight="1">
      <c r="A529" s="13" t="s">
        <v>1477</v>
      </c>
      <c r="B529" s="36" t="s">
        <v>1502</v>
      </c>
      <c r="C529" s="36"/>
      <c r="D529" s="37">
        <f t="shared" si="8"/>
        <v>1</v>
      </c>
      <c r="E529" s="37"/>
      <c r="F529" s="37" t="s">
        <v>28</v>
      </c>
      <c r="G529" s="37"/>
      <c r="H529" s="38">
        <v>42893</v>
      </c>
      <c r="I529" s="38"/>
      <c r="J529" s="38">
        <v>42893</v>
      </c>
      <c r="K529" s="38"/>
      <c r="L529" s="18" t="s">
        <v>647</v>
      </c>
      <c r="M529" s="18"/>
      <c r="N529" s="35">
        <v>414.75</v>
      </c>
      <c r="O529" s="35"/>
    </row>
    <row r="530" spans="1:15" ht="45" customHeight="1">
      <c r="A530" s="13" t="s">
        <v>1477</v>
      </c>
      <c r="B530" s="36" t="s">
        <v>1502</v>
      </c>
      <c r="C530" s="36"/>
      <c r="D530" s="37">
        <f t="shared" si="8"/>
        <v>1</v>
      </c>
      <c r="E530" s="37"/>
      <c r="F530" s="37" t="s">
        <v>28</v>
      </c>
      <c r="G530" s="37"/>
      <c r="H530" s="38">
        <v>42907</v>
      </c>
      <c r="I530" s="38"/>
      <c r="J530" s="38">
        <v>42907</v>
      </c>
      <c r="K530" s="38"/>
      <c r="L530" s="18" t="s">
        <v>647</v>
      </c>
      <c r="M530" s="18"/>
      <c r="N530" s="35">
        <v>366</v>
      </c>
      <c r="O530" s="35"/>
    </row>
    <row r="531" spans="1:15" ht="45" customHeight="1">
      <c r="A531" s="13" t="s">
        <v>1477</v>
      </c>
      <c r="B531" s="36" t="s">
        <v>1502</v>
      </c>
      <c r="C531" s="36"/>
      <c r="D531" s="37">
        <f t="shared" si="8"/>
        <v>1</v>
      </c>
      <c r="E531" s="37"/>
      <c r="F531" s="37" t="s">
        <v>28</v>
      </c>
      <c r="G531" s="37"/>
      <c r="H531" s="38">
        <v>42901</v>
      </c>
      <c r="I531" s="38"/>
      <c r="J531" s="38">
        <v>42901</v>
      </c>
      <c r="K531" s="38"/>
      <c r="L531" s="18" t="s">
        <v>647</v>
      </c>
      <c r="M531" s="18"/>
      <c r="N531" s="35">
        <v>366</v>
      </c>
      <c r="O531" s="35"/>
    </row>
    <row r="532" spans="1:15" ht="45" customHeight="1">
      <c r="A532" s="13" t="s">
        <v>1477</v>
      </c>
      <c r="B532" s="36" t="s">
        <v>948</v>
      </c>
      <c r="C532" s="36"/>
      <c r="D532" s="37">
        <f t="shared" si="8"/>
        <v>1</v>
      </c>
      <c r="E532" s="37"/>
      <c r="F532" s="37" t="s">
        <v>28</v>
      </c>
      <c r="G532" s="37"/>
      <c r="H532" s="38">
        <v>42913</v>
      </c>
      <c r="I532" s="38"/>
      <c r="J532" s="38">
        <v>42913</v>
      </c>
      <c r="K532" s="38"/>
      <c r="L532" s="18" t="s">
        <v>647</v>
      </c>
      <c r="M532" s="18"/>
      <c r="N532" s="35">
        <v>366</v>
      </c>
      <c r="O532" s="35"/>
    </row>
    <row r="533" spans="1:15" ht="45" customHeight="1">
      <c r="A533" s="13" t="s">
        <v>1477</v>
      </c>
      <c r="B533" s="36" t="s">
        <v>1502</v>
      </c>
      <c r="C533" s="36"/>
      <c r="D533" s="37">
        <f t="shared" si="8"/>
        <v>1</v>
      </c>
      <c r="E533" s="37"/>
      <c r="F533" s="37" t="s">
        <v>28</v>
      </c>
      <c r="G533" s="37"/>
      <c r="H533" s="38">
        <v>42906</v>
      </c>
      <c r="I533" s="38"/>
      <c r="J533" s="38">
        <v>42906</v>
      </c>
      <c r="K533" s="38"/>
      <c r="L533" s="18" t="s">
        <v>647</v>
      </c>
      <c r="M533" s="18"/>
      <c r="N533" s="35">
        <v>366</v>
      </c>
      <c r="O533" s="35"/>
    </row>
    <row r="534" spans="1:15" ht="45" customHeight="1">
      <c r="A534" s="13" t="s">
        <v>1477</v>
      </c>
      <c r="B534" s="36" t="s">
        <v>1503</v>
      </c>
      <c r="C534" s="36"/>
      <c r="D534" s="37">
        <f t="shared" si="8"/>
        <v>1</v>
      </c>
      <c r="E534" s="37"/>
      <c r="F534" s="37" t="s">
        <v>28</v>
      </c>
      <c r="G534" s="37"/>
      <c r="H534" s="38">
        <v>42905</v>
      </c>
      <c r="I534" s="38"/>
      <c r="J534" s="38">
        <v>42905</v>
      </c>
      <c r="K534" s="38"/>
      <c r="L534" s="18" t="s">
        <v>647</v>
      </c>
      <c r="M534" s="18"/>
      <c r="N534" s="35">
        <v>694</v>
      </c>
      <c r="O534" s="35"/>
    </row>
    <row r="535" spans="1:15" ht="45" customHeight="1">
      <c r="A535" s="13" t="s">
        <v>1477</v>
      </c>
      <c r="B535" s="36" t="s">
        <v>13</v>
      </c>
      <c r="C535" s="36"/>
      <c r="D535" s="37">
        <f t="shared" si="8"/>
        <v>1</v>
      </c>
      <c r="E535" s="37"/>
      <c r="F535" s="37" t="s">
        <v>14</v>
      </c>
      <c r="G535" s="37"/>
      <c r="H535" s="38">
        <v>42895</v>
      </c>
      <c r="I535" s="38"/>
      <c r="J535" s="38">
        <v>42895</v>
      </c>
      <c r="K535" s="38"/>
      <c r="L535" s="18" t="s">
        <v>647</v>
      </c>
      <c r="M535" s="18"/>
      <c r="N535" s="35">
        <v>1230</v>
      </c>
      <c r="O535" s="35"/>
    </row>
    <row r="536" spans="1:15" ht="45" customHeight="1">
      <c r="A536" s="13" t="s">
        <v>1477</v>
      </c>
      <c r="B536" s="36" t="s">
        <v>1502</v>
      </c>
      <c r="C536" s="36"/>
      <c r="D536" s="37">
        <f t="shared" si="8"/>
        <v>1</v>
      </c>
      <c r="E536" s="37"/>
      <c r="F536" s="37" t="s">
        <v>28</v>
      </c>
      <c r="G536" s="37"/>
      <c r="H536" s="38">
        <v>42895</v>
      </c>
      <c r="I536" s="38"/>
      <c r="J536" s="38">
        <v>42895</v>
      </c>
      <c r="K536" s="38"/>
      <c r="L536" s="18" t="s">
        <v>647</v>
      </c>
      <c r="M536" s="18"/>
      <c r="N536" s="35">
        <v>137</v>
      </c>
      <c r="O536" s="35"/>
    </row>
    <row r="537" spans="1:15" ht="45" customHeight="1">
      <c r="A537" s="13" t="s">
        <v>1477</v>
      </c>
      <c r="B537" s="36" t="s">
        <v>1502</v>
      </c>
      <c r="C537" s="36"/>
      <c r="D537" s="37">
        <f t="shared" si="8"/>
        <v>1</v>
      </c>
      <c r="E537" s="37"/>
      <c r="F537" s="37" t="s">
        <v>28</v>
      </c>
      <c r="G537" s="37"/>
      <c r="H537" s="38">
        <v>42900</v>
      </c>
      <c r="I537" s="38"/>
      <c r="J537" s="38">
        <v>42900</v>
      </c>
      <c r="K537" s="38"/>
      <c r="L537" s="18" t="s">
        <v>647</v>
      </c>
      <c r="M537" s="18"/>
      <c r="N537" s="35">
        <v>134.1</v>
      </c>
      <c r="O537" s="35"/>
    </row>
    <row r="538" spans="1:15" ht="45" customHeight="1">
      <c r="A538" s="13" t="s">
        <v>1477</v>
      </c>
      <c r="B538" s="36" t="s">
        <v>1502</v>
      </c>
      <c r="C538" s="36"/>
      <c r="D538" s="37">
        <f t="shared" si="8"/>
        <v>1</v>
      </c>
      <c r="E538" s="37"/>
      <c r="F538" s="37" t="s">
        <v>28</v>
      </c>
      <c r="G538" s="37"/>
      <c r="H538" s="38">
        <v>42909</v>
      </c>
      <c r="I538" s="38"/>
      <c r="J538" s="38">
        <v>42909</v>
      </c>
      <c r="K538" s="38"/>
      <c r="L538" s="18" t="s">
        <v>647</v>
      </c>
      <c r="M538" s="18"/>
      <c r="N538" s="35">
        <v>227.2</v>
      </c>
      <c r="O538" s="35"/>
    </row>
    <row r="539" spans="1:15" ht="45" customHeight="1">
      <c r="A539" s="13" t="s">
        <v>1477</v>
      </c>
      <c r="B539" s="36" t="s">
        <v>1502</v>
      </c>
      <c r="C539" s="36"/>
      <c r="D539" s="37">
        <f t="shared" si="8"/>
        <v>1</v>
      </c>
      <c r="E539" s="37"/>
      <c r="F539" s="37" t="s">
        <v>28</v>
      </c>
      <c r="G539" s="37"/>
      <c r="H539" s="38">
        <v>42908</v>
      </c>
      <c r="I539" s="38"/>
      <c r="J539" s="38">
        <v>42908</v>
      </c>
      <c r="K539" s="38"/>
      <c r="L539" s="18" t="s">
        <v>647</v>
      </c>
      <c r="M539" s="18"/>
      <c r="N539" s="35">
        <v>170.4</v>
      </c>
      <c r="O539" s="35"/>
    </row>
    <row r="540" spans="1:15" ht="45" customHeight="1">
      <c r="A540" s="13" t="s">
        <v>1477</v>
      </c>
      <c r="B540" s="36" t="s">
        <v>1502</v>
      </c>
      <c r="C540" s="36"/>
      <c r="D540" s="37">
        <f t="shared" si="8"/>
        <v>1</v>
      </c>
      <c r="E540" s="37"/>
      <c r="F540" s="37" t="s">
        <v>28</v>
      </c>
      <c r="G540" s="37"/>
      <c r="H540" s="38">
        <v>42899</v>
      </c>
      <c r="I540" s="38"/>
      <c r="J540" s="38">
        <v>42899</v>
      </c>
      <c r="K540" s="38"/>
      <c r="L540" s="18" t="s">
        <v>647</v>
      </c>
      <c r="M540" s="18"/>
      <c r="N540" s="35">
        <v>140.4</v>
      </c>
      <c r="O540" s="35"/>
    </row>
    <row r="541" spans="1:15" ht="45" customHeight="1">
      <c r="A541" s="13" t="s">
        <v>1477</v>
      </c>
      <c r="B541" s="36" t="s">
        <v>1502</v>
      </c>
      <c r="C541" s="36"/>
      <c r="D541" s="37">
        <f t="shared" si="8"/>
        <v>1</v>
      </c>
      <c r="E541" s="37"/>
      <c r="F541" s="37" t="s">
        <v>28</v>
      </c>
      <c r="G541" s="37"/>
      <c r="H541" s="38">
        <v>42893</v>
      </c>
      <c r="I541" s="38"/>
      <c r="J541" s="38">
        <v>42893</v>
      </c>
      <c r="K541" s="38"/>
      <c r="L541" s="18" t="s">
        <v>647</v>
      </c>
      <c r="M541" s="18"/>
      <c r="N541" s="35">
        <v>229</v>
      </c>
      <c r="O541" s="35"/>
    </row>
    <row r="542" spans="1:15" ht="45" customHeight="1">
      <c r="A542" s="13" t="s">
        <v>1477</v>
      </c>
      <c r="B542" s="36" t="s">
        <v>1502</v>
      </c>
      <c r="C542" s="36"/>
      <c r="D542" s="37">
        <f t="shared" si="8"/>
        <v>1</v>
      </c>
      <c r="E542" s="37"/>
      <c r="F542" s="37" t="s">
        <v>28</v>
      </c>
      <c r="G542" s="37"/>
      <c r="H542" s="38">
        <v>42901</v>
      </c>
      <c r="I542" s="38"/>
      <c r="J542" s="38">
        <v>42901</v>
      </c>
      <c r="K542" s="38"/>
      <c r="L542" s="18" t="s">
        <v>647</v>
      </c>
      <c r="M542" s="18"/>
      <c r="N542" s="35">
        <v>114</v>
      </c>
      <c r="O542" s="35"/>
    </row>
    <row r="543" spans="1:15" ht="45" customHeight="1">
      <c r="A543" s="13" t="s">
        <v>1477</v>
      </c>
      <c r="B543" s="36" t="s">
        <v>948</v>
      </c>
      <c r="C543" s="36"/>
      <c r="D543" s="37">
        <f t="shared" si="8"/>
        <v>1</v>
      </c>
      <c r="E543" s="37"/>
      <c r="F543" s="37" t="s">
        <v>28</v>
      </c>
      <c r="G543" s="37"/>
      <c r="H543" s="38">
        <v>42913</v>
      </c>
      <c r="I543" s="38"/>
      <c r="J543" s="38">
        <v>42913</v>
      </c>
      <c r="K543" s="38"/>
      <c r="L543" s="18" t="s">
        <v>647</v>
      </c>
      <c r="M543" s="18"/>
      <c r="N543" s="35">
        <v>164.2</v>
      </c>
      <c r="O543" s="35"/>
    </row>
    <row r="544" spans="1:15" ht="45" customHeight="1">
      <c r="A544" s="13" t="s">
        <v>1477</v>
      </c>
      <c r="B544" s="36" t="s">
        <v>1502</v>
      </c>
      <c r="C544" s="36"/>
      <c r="D544" s="37">
        <f t="shared" si="8"/>
        <v>1</v>
      </c>
      <c r="E544" s="37"/>
      <c r="F544" s="37" t="s">
        <v>28</v>
      </c>
      <c r="G544" s="37"/>
      <c r="H544" s="38">
        <v>42906</v>
      </c>
      <c r="I544" s="38"/>
      <c r="J544" s="38">
        <v>42906</v>
      </c>
      <c r="K544" s="38"/>
      <c r="L544" s="18" t="s">
        <v>647</v>
      </c>
      <c r="M544" s="18"/>
      <c r="N544" s="35">
        <v>106</v>
      </c>
      <c r="O544" s="35"/>
    </row>
    <row r="545" spans="1:15" ht="45" customHeight="1">
      <c r="A545" s="13" t="s">
        <v>1477</v>
      </c>
      <c r="B545" s="36" t="s">
        <v>1492</v>
      </c>
      <c r="C545" s="36"/>
      <c r="D545" s="37">
        <f t="shared" si="8"/>
        <v>1</v>
      </c>
      <c r="E545" s="37"/>
      <c r="F545" s="37" t="s">
        <v>28</v>
      </c>
      <c r="G545" s="37"/>
      <c r="H545" s="38">
        <v>42823</v>
      </c>
      <c r="I545" s="38"/>
      <c r="J545" s="38">
        <v>42823</v>
      </c>
      <c r="K545" s="38"/>
      <c r="L545" s="18" t="s">
        <v>647</v>
      </c>
      <c r="M545" s="18"/>
      <c r="N545" s="35">
        <v>110</v>
      </c>
      <c r="O545" s="35"/>
    </row>
    <row r="546" spans="1:15" ht="45" customHeight="1">
      <c r="A546" s="13" t="s">
        <v>1477</v>
      </c>
      <c r="B546" s="36" t="s">
        <v>1492</v>
      </c>
      <c r="C546" s="36"/>
      <c r="D546" s="37">
        <f t="shared" si="8"/>
        <v>1</v>
      </c>
      <c r="E546" s="37"/>
      <c r="F546" s="37" t="s">
        <v>14</v>
      </c>
      <c r="G546" s="37"/>
      <c r="H546" s="38">
        <v>42887</v>
      </c>
      <c r="I546" s="38"/>
      <c r="J546" s="38">
        <v>42887</v>
      </c>
      <c r="K546" s="38"/>
      <c r="L546" s="18" t="s">
        <v>647</v>
      </c>
      <c r="M546" s="18"/>
      <c r="N546" s="35">
        <v>219</v>
      </c>
      <c r="O546" s="35"/>
    </row>
    <row r="547" spans="1:15" ht="45" customHeight="1">
      <c r="A547" s="13" t="s">
        <v>1477</v>
      </c>
      <c r="B547" s="36" t="s">
        <v>1492</v>
      </c>
      <c r="C547" s="36"/>
      <c r="D547" s="37">
        <f t="shared" si="8"/>
        <v>1</v>
      </c>
      <c r="E547" s="37"/>
      <c r="F547" s="37" t="s">
        <v>14</v>
      </c>
      <c r="G547" s="37"/>
      <c r="H547" s="38">
        <v>42888</v>
      </c>
      <c r="I547" s="38"/>
      <c r="J547" s="38">
        <v>42888</v>
      </c>
      <c r="K547" s="38"/>
      <c r="L547" s="18" t="s">
        <v>647</v>
      </c>
      <c r="M547" s="18"/>
      <c r="N547" s="35">
        <v>227</v>
      </c>
      <c r="O547" s="35"/>
    </row>
    <row r="548" spans="1:15" ht="45" customHeight="1">
      <c r="A548" s="13" t="s">
        <v>1477</v>
      </c>
      <c r="B548" s="36" t="s">
        <v>1492</v>
      </c>
      <c r="C548" s="36"/>
      <c r="D548" s="37">
        <f t="shared" si="8"/>
        <v>1</v>
      </c>
      <c r="E548" s="37"/>
      <c r="F548" s="37" t="s">
        <v>14</v>
      </c>
      <c r="G548" s="37"/>
      <c r="H548" s="38">
        <v>42874</v>
      </c>
      <c r="I548" s="38"/>
      <c r="J548" s="38">
        <v>42874</v>
      </c>
      <c r="K548" s="38"/>
      <c r="L548" s="18" t="s">
        <v>647</v>
      </c>
      <c r="M548" s="18"/>
      <c r="N548" s="35">
        <v>302</v>
      </c>
      <c r="O548" s="35"/>
    </row>
    <row r="549" spans="1:15" ht="45" customHeight="1">
      <c r="A549" s="13" t="s">
        <v>1477</v>
      </c>
      <c r="B549" s="36" t="s">
        <v>1492</v>
      </c>
      <c r="C549" s="36"/>
      <c r="D549" s="37">
        <f t="shared" si="8"/>
        <v>1</v>
      </c>
      <c r="E549" s="37"/>
      <c r="F549" s="37" t="s">
        <v>14</v>
      </c>
      <c r="G549" s="37"/>
      <c r="H549" s="38">
        <v>42881</v>
      </c>
      <c r="I549" s="38"/>
      <c r="J549" s="38">
        <v>42881</v>
      </c>
      <c r="K549" s="38"/>
      <c r="L549" s="18" t="s">
        <v>647</v>
      </c>
      <c r="M549" s="18"/>
      <c r="N549" s="35">
        <v>227</v>
      </c>
      <c r="O549" s="35"/>
    </row>
    <row r="550" spans="1:15" ht="45" customHeight="1">
      <c r="A550" s="13" t="s">
        <v>1477</v>
      </c>
      <c r="B550" s="36" t="s">
        <v>1492</v>
      </c>
      <c r="C550" s="36"/>
      <c r="D550" s="37">
        <f t="shared" si="8"/>
        <v>1</v>
      </c>
      <c r="E550" s="37"/>
      <c r="F550" s="37" t="s">
        <v>28</v>
      </c>
      <c r="G550" s="37"/>
      <c r="H550" s="38">
        <v>42887</v>
      </c>
      <c r="I550" s="38"/>
      <c r="J550" s="38">
        <v>42887</v>
      </c>
      <c r="K550" s="38"/>
      <c r="L550" s="18" t="s">
        <v>647</v>
      </c>
      <c r="M550" s="18"/>
      <c r="N550" s="35">
        <v>446</v>
      </c>
      <c r="O550" s="35"/>
    </row>
    <row r="551" spans="1:15" ht="45" customHeight="1">
      <c r="A551" s="13" t="s">
        <v>1477</v>
      </c>
      <c r="B551" s="36" t="s">
        <v>1492</v>
      </c>
      <c r="C551" s="36"/>
      <c r="D551" s="37">
        <f t="shared" si="8"/>
        <v>1</v>
      </c>
      <c r="E551" s="37"/>
      <c r="F551" s="37" t="s">
        <v>28</v>
      </c>
      <c r="G551" s="37"/>
      <c r="H551" s="38">
        <v>42893</v>
      </c>
      <c r="I551" s="38"/>
      <c r="J551" s="38">
        <v>42893</v>
      </c>
      <c r="K551" s="38"/>
      <c r="L551" s="18" t="s">
        <v>647</v>
      </c>
      <c r="M551" s="18"/>
      <c r="N551" s="35">
        <v>446</v>
      </c>
      <c r="O551" s="35"/>
    </row>
    <row r="552" spans="1:15" ht="45" customHeight="1">
      <c r="A552" s="13" t="s">
        <v>1477</v>
      </c>
      <c r="B552" s="36" t="s">
        <v>1492</v>
      </c>
      <c r="C552" s="36"/>
      <c r="D552" s="37">
        <f t="shared" si="8"/>
        <v>1</v>
      </c>
      <c r="E552" s="37"/>
      <c r="F552" s="37" t="s">
        <v>28</v>
      </c>
      <c r="G552" s="37"/>
      <c r="H552" s="38">
        <v>42885</v>
      </c>
      <c r="I552" s="38"/>
      <c r="J552" s="38">
        <v>42885</v>
      </c>
      <c r="K552" s="38"/>
      <c r="L552" s="18" t="s">
        <v>647</v>
      </c>
      <c r="M552" s="18"/>
      <c r="N552" s="35">
        <v>186</v>
      </c>
      <c r="O552" s="35"/>
    </row>
    <row r="553" spans="1:15" ht="45" customHeight="1">
      <c r="A553" s="13" t="s">
        <v>1477</v>
      </c>
      <c r="B553" s="36" t="s">
        <v>1492</v>
      </c>
      <c r="C553" s="36"/>
      <c r="D553" s="37">
        <f t="shared" si="8"/>
        <v>1</v>
      </c>
      <c r="E553" s="37"/>
      <c r="F553" s="37" t="s">
        <v>28</v>
      </c>
      <c r="G553" s="37"/>
      <c r="H553" s="38">
        <v>42886</v>
      </c>
      <c r="I553" s="38"/>
      <c r="J553" s="38">
        <v>42886</v>
      </c>
      <c r="K553" s="38"/>
      <c r="L553" s="18" t="s">
        <v>647</v>
      </c>
      <c r="M553" s="18"/>
      <c r="N553" s="35">
        <v>446</v>
      </c>
      <c r="O553" s="35"/>
    </row>
    <row r="554" spans="1:15" ht="45" customHeight="1">
      <c r="A554" s="13" t="s">
        <v>1477</v>
      </c>
      <c r="B554" s="36" t="s">
        <v>1492</v>
      </c>
      <c r="C554" s="36"/>
      <c r="D554" s="37">
        <f t="shared" si="8"/>
        <v>1</v>
      </c>
      <c r="E554" s="37"/>
      <c r="F554" s="37" t="s">
        <v>28</v>
      </c>
      <c r="G554" s="37"/>
      <c r="H554" s="38">
        <v>42891</v>
      </c>
      <c r="I554" s="38"/>
      <c r="J554" s="38">
        <v>42891</v>
      </c>
      <c r="K554" s="38"/>
      <c r="L554" s="18" t="s">
        <v>647</v>
      </c>
      <c r="M554" s="18"/>
      <c r="N554" s="35">
        <v>438</v>
      </c>
      <c r="O554" s="35"/>
    </row>
    <row r="555" spans="1:15" ht="45" customHeight="1">
      <c r="A555" s="13" t="s">
        <v>1477</v>
      </c>
      <c r="B555" s="36" t="s">
        <v>13</v>
      </c>
      <c r="C555" s="36"/>
      <c r="D555" s="37">
        <f t="shared" si="8"/>
        <v>1</v>
      </c>
      <c r="E555" s="37"/>
      <c r="F555" s="37" t="s">
        <v>14</v>
      </c>
      <c r="G555" s="37"/>
      <c r="H555" s="38">
        <v>42823</v>
      </c>
      <c r="I555" s="38"/>
      <c r="J555" s="38">
        <v>42823</v>
      </c>
      <c r="K555" s="38"/>
      <c r="L555" s="18" t="s">
        <v>647</v>
      </c>
      <c r="M555" s="18"/>
      <c r="N555" s="35">
        <v>500</v>
      </c>
      <c r="O555" s="35"/>
    </row>
    <row r="556" spans="1:15" ht="45" customHeight="1">
      <c r="A556" s="13" t="s">
        <v>1477</v>
      </c>
      <c r="B556" s="36" t="s">
        <v>1492</v>
      </c>
      <c r="C556" s="36"/>
      <c r="D556" s="37">
        <f t="shared" si="8"/>
        <v>1</v>
      </c>
      <c r="E556" s="37"/>
      <c r="F556" s="37" t="s">
        <v>28</v>
      </c>
      <c r="G556" s="37"/>
      <c r="H556" s="38">
        <v>42823</v>
      </c>
      <c r="I556" s="38"/>
      <c r="J556" s="38">
        <v>42823</v>
      </c>
      <c r="K556" s="38"/>
      <c r="L556" s="18" t="s">
        <v>647</v>
      </c>
      <c r="M556" s="18"/>
      <c r="N556" s="35">
        <v>96</v>
      </c>
      <c r="O556" s="35"/>
    </row>
    <row r="557" spans="1:15" ht="45" customHeight="1">
      <c r="A557" s="13" t="s">
        <v>1477</v>
      </c>
      <c r="B557" s="36" t="s">
        <v>1492</v>
      </c>
      <c r="C557" s="36"/>
      <c r="D557" s="37">
        <f t="shared" si="8"/>
        <v>1</v>
      </c>
      <c r="E557" s="37"/>
      <c r="F557" s="37" t="s">
        <v>14</v>
      </c>
      <c r="G557" s="37"/>
      <c r="H557" s="38">
        <v>42887</v>
      </c>
      <c r="I557" s="38"/>
      <c r="J557" s="38">
        <v>42887</v>
      </c>
      <c r="K557" s="38"/>
      <c r="L557" s="18" t="s">
        <v>647</v>
      </c>
      <c r="M557" s="18"/>
      <c r="N557" s="35">
        <v>158</v>
      </c>
      <c r="O557" s="35"/>
    </row>
    <row r="558" spans="1:15" ht="45" customHeight="1">
      <c r="A558" s="13" t="s">
        <v>1477</v>
      </c>
      <c r="B558" s="36" t="s">
        <v>1492</v>
      </c>
      <c r="C558" s="36"/>
      <c r="D558" s="37">
        <f t="shared" si="8"/>
        <v>1</v>
      </c>
      <c r="E558" s="37"/>
      <c r="F558" s="37" t="s">
        <v>14</v>
      </c>
      <c r="G558" s="37"/>
      <c r="H558" s="38">
        <v>42888</v>
      </c>
      <c r="I558" s="38"/>
      <c r="J558" s="38">
        <v>42888</v>
      </c>
      <c r="K558" s="38"/>
      <c r="L558" s="18" t="s">
        <v>647</v>
      </c>
      <c r="M558" s="18"/>
      <c r="N558" s="35">
        <v>145</v>
      </c>
      <c r="O558" s="35"/>
    </row>
    <row r="559" spans="1:15" ht="45" customHeight="1">
      <c r="A559" s="13" t="s">
        <v>1477</v>
      </c>
      <c r="B559" s="36" t="s">
        <v>1492</v>
      </c>
      <c r="C559" s="36"/>
      <c r="D559" s="37">
        <f t="shared" si="8"/>
        <v>1</v>
      </c>
      <c r="E559" s="37"/>
      <c r="F559" s="37" t="s">
        <v>14</v>
      </c>
      <c r="G559" s="37"/>
      <c r="H559" s="38">
        <v>42874</v>
      </c>
      <c r="I559" s="38"/>
      <c r="J559" s="38">
        <v>42874</v>
      </c>
      <c r="K559" s="38"/>
      <c r="L559" s="18" t="s">
        <v>647</v>
      </c>
      <c r="M559" s="18"/>
      <c r="N559" s="35">
        <v>154.69999999999999</v>
      </c>
      <c r="O559" s="35"/>
    </row>
    <row r="560" spans="1:15" ht="45" customHeight="1">
      <c r="A560" s="13" t="s">
        <v>1477</v>
      </c>
      <c r="B560" s="36" t="s">
        <v>1492</v>
      </c>
      <c r="C560" s="36"/>
      <c r="D560" s="37">
        <f t="shared" si="8"/>
        <v>1</v>
      </c>
      <c r="E560" s="37"/>
      <c r="F560" s="37" t="s">
        <v>14</v>
      </c>
      <c r="G560" s="37"/>
      <c r="H560" s="38">
        <v>42881</v>
      </c>
      <c r="I560" s="38"/>
      <c r="J560" s="38">
        <v>42881</v>
      </c>
      <c r="K560" s="38"/>
      <c r="L560" s="18" t="s">
        <v>647</v>
      </c>
      <c r="M560" s="18"/>
      <c r="N560" s="35">
        <v>228.6</v>
      </c>
      <c r="O560" s="35"/>
    </row>
    <row r="561" spans="1:15" ht="45" customHeight="1">
      <c r="A561" s="13" t="s">
        <v>1477</v>
      </c>
      <c r="B561" s="36" t="s">
        <v>1492</v>
      </c>
      <c r="C561" s="36"/>
      <c r="D561" s="37">
        <f t="shared" si="8"/>
        <v>1</v>
      </c>
      <c r="E561" s="37"/>
      <c r="F561" s="37" t="s">
        <v>28</v>
      </c>
      <c r="G561" s="37"/>
      <c r="H561" s="38">
        <v>42887</v>
      </c>
      <c r="I561" s="38"/>
      <c r="J561" s="38">
        <v>42887</v>
      </c>
      <c r="K561" s="38"/>
      <c r="L561" s="18" t="s">
        <v>647</v>
      </c>
      <c r="M561" s="18"/>
      <c r="N561" s="35">
        <v>228.2</v>
      </c>
      <c r="O561" s="35"/>
    </row>
    <row r="562" spans="1:15" ht="45" customHeight="1">
      <c r="A562" s="13" t="s">
        <v>1477</v>
      </c>
      <c r="B562" s="36" t="s">
        <v>1492</v>
      </c>
      <c r="C562" s="36"/>
      <c r="D562" s="37">
        <f t="shared" si="8"/>
        <v>1</v>
      </c>
      <c r="E562" s="37"/>
      <c r="F562" s="37" t="s">
        <v>28</v>
      </c>
      <c r="G562" s="37"/>
      <c r="H562" s="38">
        <v>42893</v>
      </c>
      <c r="I562" s="38"/>
      <c r="J562" s="38">
        <v>42893</v>
      </c>
      <c r="K562" s="38"/>
      <c r="L562" s="18" t="s">
        <v>647</v>
      </c>
      <c r="M562" s="18"/>
      <c r="N562" s="35">
        <v>446</v>
      </c>
      <c r="O562" s="35"/>
    </row>
    <row r="563" spans="1:15" ht="45" customHeight="1">
      <c r="A563" s="13" t="s">
        <v>1477</v>
      </c>
      <c r="B563" s="36" t="s">
        <v>1492</v>
      </c>
      <c r="C563" s="36"/>
      <c r="D563" s="37">
        <f t="shared" si="8"/>
        <v>1</v>
      </c>
      <c r="E563" s="37"/>
      <c r="F563" s="37" t="s">
        <v>28</v>
      </c>
      <c r="G563" s="37"/>
      <c r="H563" s="38">
        <v>42885</v>
      </c>
      <c r="I563" s="38"/>
      <c r="J563" s="38">
        <v>42885</v>
      </c>
      <c r="K563" s="38"/>
      <c r="L563" s="18" t="s">
        <v>647</v>
      </c>
      <c r="M563" s="18"/>
      <c r="N563" s="35">
        <v>170</v>
      </c>
      <c r="O563" s="35"/>
    </row>
    <row r="564" spans="1:15" ht="45" customHeight="1">
      <c r="A564" s="13" t="s">
        <v>1477</v>
      </c>
      <c r="B564" s="36" t="s">
        <v>1492</v>
      </c>
      <c r="C564" s="36"/>
      <c r="D564" s="37">
        <f t="shared" si="8"/>
        <v>1</v>
      </c>
      <c r="E564" s="37"/>
      <c r="F564" s="37" t="s">
        <v>28</v>
      </c>
      <c r="G564" s="37"/>
      <c r="H564" s="38">
        <v>42886</v>
      </c>
      <c r="I564" s="38"/>
      <c r="J564" s="38">
        <v>42886</v>
      </c>
      <c r="K564" s="38"/>
      <c r="L564" s="18" t="s">
        <v>647</v>
      </c>
      <c r="M564" s="18"/>
      <c r="N564" s="35">
        <v>120</v>
      </c>
      <c r="O564" s="35"/>
    </row>
    <row r="565" spans="1:15" ht="45" customHeight="1">
      <c r="A565" s="13" t="s">
        <v>1477</v>
      </c>
      <c r="B565" s="36" t="s">
        <v>1492</v>
      </c>
      <c r="C565" s="36"/>
      <c r="D565" s="37">
        <f t="shared" si="8"/>
        <v>1</v>
      </c>
      <c r="E565" s="37"/>
      <c r="F565" s="37" t="s">
        <v>28</v>
      </c>
      <c r="G565" s="37"/>
      <c r="H565" s="38">
        <v>42891</v>
      </c>
      <c r="I565" s="38"/>
      <c r="J565" s="38">
        <v>42891</v>
      </c>
      <c r="K565" s="38"/>
      <c r="L565" s="18" t="s">
        <v>647</v>
      </c>
      <c r="M565" s="18"/>
      <c r="N565" s="35">
        <v>110</v>
      </c>
      <c r="O565" s="35"/>
    </row>
    <row r="566" spans="1:15" ht="45" customHeight="1">
      <c r="A566" s="13" t="s">
        <v>1477</v>
      </c>
      <c r="B566" s="36" t="s">
        <v>1504</v>
      </c>
      <c r="C566" s="36"/>
      <c r="D566" s="37">
        <f t="shared" si="8"/>
        <v>1</v>
      </c>
      <c r="E566" s="37"/>
      <c r="F566" s="37" t="s">
        <v>11</v>
      </c>
      <c r="G566" s="37"/>
      <c r="H566" s="38">
        <v>42808</v>
      </c>
      <c r="I566" s="38"/>
      <c r="J566" s="38">
        <v>42808</v>
      </c>
      <c r="K566" s="38"/>
      <c r="L566" s="18" t="s">
        <v>647</v>
      </c>
      <c r="M566" s="18"/>
      <c r="N566" s="35">
        <v>2074</v>
      </c>
      <c r="O566" s="35"/>
    </row>
    <row r="567" spans="1:15" ht="45" customHeight="1">
      <c r="A567" s="13" t="s">
        <v>1477</v>
      </c>
      <c r="B567" s="36" t="s">
        <v>1504</v>
      </c>
      <c r="C567" s="36"/>
      <c r="D567" s="37">
        <f t="shared" si="8"/>
        <v>1</v>
      </c>
      <c r="E567" s="37"/>
      <c r="F567" s="37" t="s">
        <v>11</v>
      </c>
      <c r="G567" s="37"/>
      <c r="H567" s="38">
        <v>42836</v>
      </c>
      <c r="I567" s="38"/>
      <c r="J567" s="38">
        <v>42836</v>
      </c>
      <c r="K567" s="38"/>
      <c r="L567" s="18" t="s">
        <v>647</v>
      </c>
      <c r="M567" s="18"/>
      <c r="N567" s="35">
        <v>1974</v>
      </c>
      <c r="O567" s="35"/>
    </row>
    <row r="568" spans="1:15" ht="45" customHeight="1">
      <c r="A568" s="13" t="s">
        <v>1477</v>
      </c>
      <c r="B568" s="36" t="s">
        <v>1504</v>
      </c>
      <c r="C568" s="36"/>
      <c r="D568" s="37">
        <f t="shared" si="8"/>
        <v>1</v>
      </c>
      <c r="E568" s="37"/>
      <c r="F568" s="37" t="s">
        <v>11</v>
      </c>
      <c r="G568" s="37"/>
      <c r="H568" s="38">
        <v>42823</v>
      </c>
      <c r="I568" s="38"/>
      <c r="J568" s="38">
        <v>42823</v>
      </c>
      <c r="K568" s="38"/>
      <c r="L568" s="18" t="s">
        <v>647</v>
      </c>
      <c r="M568" s="18"/>
      <c r="N568" s="35">
        <v>2117</v>
      </c>
      <c r="O568" s="35"/>
    </row>
    <row r="569" spans="1:15" ht="45" customHeight="1">
      <c r="A569" s="13" t="s">
        <v>1477</v>
      </c>
      <c r="B569" s="36" t="s">
        <v>1504</v>
      </c>
      <c r="C569" s="36"/>
      <c r="D569" s="37">
        <f t="shared" si="8"/>
        <v>1</v>
      </c>
      <c r="E569" s="37"/>
      <c r="F569" s="37" t="s">
        <v>11</v>
      </c>
      <c r="G569" s="37"/>
      <c r="H569" s="38">
        <v>42786</v>
      </c>
      <c r="I569" s="38"/>
      <c r="J569" s="38">
        <v>42786</v>
      </c>
      <c r="K569" s="38"/>
      <c r="L569" s="18" t="s">
        <v>647</v>
      </c>
      <c r="M569" s="18"/>
      <c r="N569" s="35">
        <v>1982</v>
      </c>
      <c r="O569" s="35"/>
    </row>
    <row r="570" spans="1:15" ht="45" customHeight="1">
      <c r="A570" s="13" t="s">
        <v>1477</v>
      </c>
      <c r="B570" s="36" t="s">
        <v>1505</v>
      </c>
      <c r="C570" s="36"/>
      <c r="D570" s="37">
        <f t="shared" si="8"/>
        <v>1</v>
      </c>
      <c r="E570" s="37"/>
      <c r="F570" s="37" t="s">
        <v>28</v>
      </c>
      <c r="G570" s="37"/>
      <c r="H570" s="38">
        <v>42829</v>
      </c>
      <c r="I570" s="38"/>
      <c r="J570" s="38">
        <v>42829</v>
      </c>
      <c r="K570" s="38"/>
      <c r="L570" s="18" t="s">
        <v>647</v>
      </c>
      <c r="M570" s="18"/>
      <c r="N570" s="35">
        <v>446</v>
      </c>
      <c r="O570" s="35"/>
    </row>
    <row r="571" spans="1:15" ht="45" customHeight="1">
      <c r="A571" s="13" t="s">
        <v>1477</v>
      </c>
      <c r="B571" s="36" t="s">
        <v>13</v>
      </c>
      <c r="C571" s="36"/>
      <c r="D571" s="37">
        <f t="shared" si="8"/>
        <v>1</v>
      </c>
      <c r="E571" s="37"/>
      <c r="F571" s="37" t="s">
        <v>14</v>
      </c>
      <c r="G571" s="37"/>
      <c r="H571" s="38">
        <v>42829</v>
      </c>
      <c r="I571" s="38"/>
      <c r="J571" s="38">
        <v>42829</v>
      </c>
      <c r="K571" s="38"/>
      <c r="L571" s="18" t="s">
        <v>647</v>
      </c>
      <c r="M571" s="18"/>
      <c r="N571" s="35">
        <v>150</v>
      </c>
      <c r="O571" s="35"/>
    </row>
    <row r="572" spans="1:15" ht="45" customHeight="1">
      <c r="A572" s="13" t="s">
        <v>1477</v>
      </c>
      <c r="B572" s="36" t="s">
        <v>1504</v>
      </c>
      <c r="C572" s="36"/>
      <c r="D572" s="37">
        <f t="shared" si="8"/>
        <v>1</v>
      </c>
      <c r="E572" s="37"/>
      <c r="F572" s="37" t="s">
        <v>11</v>
      </c>
      <c r="G572" s="37"/>
      <c r="H572" s="38">
        <v>42808</v>
      </c>
      <c r="I572" s="38"/>
      <c r="J572" s="38">
        <v>42808</v>
      </c>
      <c r="K572" s="38"/>
      <c r="L572" s="18" t="s">
        <v>647</v>
      </c>
      <c r="M572" s="18"/>
      <c r="N572" s="35">
        <v>226</v>
      </c>
      <c r="O572" s="35"/>
    </row>
    <row r="573" spans="1:15" ht="45" customHeight="1">
      <c r="A573" s="13" t="s">
        <v>1477</v>
      </c>
      <c r="B573" s="36" t="s">
        <v>1504</v>
      </c>
      <c r="C573" s="36"/>
      <c r="D573" s="37">
        <f t="shared" si="8"/>
        <v>1</v>
      </c>
      <c r="E573" s="37"/>
      <c r="F573" s="37" t="s">
        <v>11</v>
      </c>
      <c r="G573" s="37"/>
      <c r="H573" s="38">
        <v>42836</v>
      </c>
      <c r="I573" s="38"/>
      <c r="J573" s="38">
        <v>42836</v>
      </c>
      <c r="K573" s="38"/>
      <c r="L573" s="18" t="s">
        <v>647</v>
      </c>
      <c r="M573" s="18"/>
      <c r="N573" s="35">
        <v>368</v>
      </c>
      <c r="O573" s="35"/>
    </row>
    <row r="574" spans="1:15" ht="45" customHeight="1">
      <c r="A574" s="13" t="s">
        <v>1477</v>
      </c>
      <c r="B574" s="36" t="s">
        <v>1504</v>
      </c>
      <c r="C574" s="36"/>
      <c r="D574" s="37">
        <f t="shared" si="8"/>
        <v>1</v>
      </c>
      <c r="E574" s="37"/>
      <c r="F574" s="37" t="s">
        <v>11</v>
      </c>
      <c r="G574" s="37"/>
      <c r="H574" s="38">
        <v>42823</v>
      </c>
      <c r="I574" s="38"/>
      <c r="J574" s="38">
        <v>42823</v>
      </c>
      <c r="K574" s="38"/>
      <c r="L574" s="18" t="s">
        <v>647</v>
      </c>
      <c r="M574" s="18"/>
      <c r="N574" s="35">
        <v>360</v>
      </c>
      <c r="O574" s="35"/>
    </row>
    <row r="575" spans="1:15" ht="45" customHeight="1">
      <c r="A575" s="13" t="s">
        <v>1477</v>
      </c>
      <c r="B575" s="36" t="s">
        <v>1505</v>
      </c>
      <c r="C575" s="36"/>
      <c r="D575" s="37">
        <f t="shared" si="8"/>
        <v>1</v>
      </c>
      <c r="E575" s="37"/>
      <c r="F575" s="37" t="s">
        <v>28</v>
      </c>
      <c r="G575" s="37"/>
      <c r="H575" s="38">
        <v>42829</v>
      </c>
      <c r="I575" s="38"/>
      <c r="J575" s="38">
        <v>42829</v>
      </c>
      <c r="K575" s="38"/>
      <c r="L575" s="18" t="s">
        <v>647</v>
      </c>
      <c r="M575" s="18"/>
      <c r="N575" s="35">
        <v>142</v>
      </c>
      <c r="O575" s="35"/>
    </row>
    <row r="576" spans="1:15" ht="45" customHeight="1">
      <c r="A576" s="13" t="s">
        <v>1477</v>
      </c>
      <c r="B576" s="36" t="s">
        <v>1506</v>
      </c>
      <c r="C576" s="36"/>
      <c r="D576" s="37">
        <f t="shared" si="8"/>
        <v>1</v>
      </c>
      <c r="E576" s="37"/>
      <c r="F576" s="37" t="s">
        <v>11</v>
      </c>
      <c r="G576" s="37"/>
      <c r="H576" s="38">
        <v>42844</v>
      </c>
      <c r="I576" s="38"/>
      <c r="J576" s="38">
        <v>42844</v>
      </c>
      <c r="K576" s="38"/>
      <c r="L576" s="18" t="s">
        <v>647</v>
      </c>
      <c r="M576" s="18"/>
      <c r="N576" s="35">
        <v>2195</v>
      </c>
      <c r="O576" s="35"/>
    </row>
    <row r="577" spans="1:15" ht="45" customHeight="1">
      <c r="A577" s="13" t="s">
        <v>1477</v>
      </c>
      <c r="B577" s="36" t="s">
        <v>13</v>
      </c>
      <c r="C577" s="36"/>
      <c r="D577" s="37">
        <f t="shared" si="8"/>
        <v>1</v>
      </c>
      <c r="E577" s="37"/>
      <c r="F577" s="37" t="s">
        <v>14</v>
      </c>
      <c r="G577" s="37"/>
      <c r="H577" s="38">
        <v>42891</v>
      </c>
      <c r="I577" s="38"/>
      <c r="J577" s="38">
        <v>42891</v>
      </c>
      <c r="K577" s="38"/>
      <c r="L577" s="18" t="s">
        <v>647</v>
      </c>
      <c r="M577" s="18"/>
      <c r="N577" s="35">
        <v>4510</v>
      </c>
      <c r="O577" s="35"/>
    </row>
    <row r="578" spans="1:15" ht="45" customHeight="1">
      <c r="A578" s="13" t="s">
        <v>1477</v>
      </c>
      <c r="B578" s="36" t="s">
        <v>1506</v>
      </c>
      <c r="C578" s="36"/>
      <c r="D578" s="37">
        <f t="shared" si="8"/>
        <v>1</v>
      </c>
      <c r="E578" s="37"/>
      <c r="F578" s="37" t="s">
        <v>11</v>
      </c>
      <c r="G578" s="37"/>
      <c r="H578" s="38">
        <v>42844</v>
      </c>
      <c r="I578" s="38"/>
      <c r="J578" s="38">
        <v>42844</v>
      </c>
      <c r="K578" s="38"/>
      <c r="L578" s="18" t="s">
        <v>647</v>
      </c>
      <c r="M578" s="18"/>
      <c r="N578" s="35">
        <v>364</v>
      </c>
      <c r="O578" s="35"/>
    </row>
    <row r="579" spans="1:15" ht="45" customHeight="1">
      <c r="A579" s="13" t="s">
        <v>1477</v>
      </c>
      <c r="B579" s="36" t="s">
        <v>1507</v>
      </c>
      <c r="C579" s="36"/>
      <c r="D579" s="37">
        <f t="shared" si="8"/>
        <v>1</v>
      </c>
      <c r="E579" s="37"/>
      <c r="F579" s="37" t="s">
        <v>11</v>
      </c>
      <c r="G579" s="37"/>
      <c r="H579" s="38">
        <v>42850</v>
      </c>
      <c r="I579" s="38"/>
      <c r="J579" s="38">
        <v>42850</v>
      </c>
      <c r="K579" s="38"/>
      <c r="L579" s="18" t="s">
        <v>647</v>
      </c>
      <c r="M579" s="18"/>
      <c r="N579" s="35">
        <v>1250</v>
      </c>
      <c r="O579" s="35"/>
    </row>
    <row r="580" spans="1:15" ht="45" customHeight="1">
      <c r="A580" s="13" t="s">
        <v>1477</v>
      </c>
      <c r="B580" s="36" t="s">
        <v>13</v>
      </c>
      <c r="C580" s="36"/>
      <c r="D580" s="37">
        <f t="shared" si="8"/>
        <v>1</v>
      </c>
      <c r="E580" s="37"/>
      <c r="F580" s="37" t="s">
        <v>14</v>
      </c>
      <c r="G580" s="37"/>
      <c r="H580" s="38">
        <v>42870</v>
      </c>
      <c r="I580" s="38"/>
      <c r="J580" s="38">
        <v>42923</v>
      </c>
      <c r="K580" s="38"/>
      <c r="L580" s="18" t="s">
        <v>647</v>
      </c>
      <c r="M580" s="18"/>
      <c r="N580" s="35">
        <v>4770</v>
      </c>
      <c r="O580" s="35"/>
    </row>
    <row r="581" spans="1:15" ht="45" customHeight="1">
      <c r="A581" s="13" t="s">
        <v>1477</v>
      </c>
      <c r="B581" s="36" t="s">
        <v>1507</v>
      </c>
      <c r="C581" s="36"/>
      <c r="D581" s="37">
        <f t="shared" si="8"/>
        <v>1</v>
      </c>
      <c r="E581" s="37"/>
      <c r="F581" s="37" t="s">
        <v>11</v>
      </c>
      <c r="G581" s="37"/>
      <c r="H581" s="38">
        <v>42850</v>
      </c>
      <c r="I581" s="38"/>
      <c r="J581" s="38">
        <v>42850</v>
      </c>
      <c r="K581" s="38"/>
      <c r="L581" s="18" t="s">
        <v>647</v>
      </c>
      <c r="M581" s="18"/>
      <c r="N581" s="35">
        <v>496</v>
      </c>
      <c r="O581" s="35"/>
    </row>
    <row r="582" spans="1:15" ht="45" customHeight="1">
      <c r="A582" s="13" t="s">
        <v>1477</v>
      </c>
      <c r="B582" s="36" t="s">
        <v>1508</v>
      </c>
      <c r="C582" s="36"/>
      <c r="D582" s="37">
        <f t="shared" si="8"/>
        <v>1</v>
      </c>
      <c r="E582" s="37"/>
      <c r="F582" s="37" t="s">
        <v>28</v>
      </c>
      <c r="G582" s="37"/>
      <c r="H582" s="38">
        <v>42926</v>
      </c>
      <c r="I582" s="38"/>
      <c r="J582" s="38">
        <v>42926</v>
      </c>
      <c r="K582" s="38"/>
      <c r="L582" s="18" t="s">
        <v>647</v>
      </c>
      <c r="M582" s="18"/>
      <c r="N582" s="35">
        <v>179</v>
      </c>
      <c r="O582" s="35"/>
    </row>
    <row r="583" spans="1:15" ht="45" customHeight="1">
      <c r="A583" s="13" t="s">
        <v>1477</v>
      </c>
      <c r="B583" s="36" t="s">
        <v>1508</v>
      </c>
      <c r="C583" s="36"/>
      <c r="D583" s="37">
        <f t="shared" si="8"/>
        <v>1</v>
      </c>
      <c r="E583" s="37"/>
      <c r="F583" s="37" t="s">
        <v>28</v>
      </c>
      <c r="G583" s="37"/>
      <c r="H583" s="38">
        <v>42921</v>
      </c>
      <c r="I583" s="38"/>
      <c r="J583" s="38">
        <v>42921</v>
      </c>
      <c r="K583" s="38"/>
      <c r="L583" s="18" t="s">
        <v>647</v>
      </c>
      <c r="M583" s="18"/>
      <c r="N583" s="35">
        <v>366</v>
      </c>
      <c r="O583" s="35"/>
    </row>
    <row r="584" spans="1:15" ht="45" customHeight="1">
      <c r="A584" s="13" t="s">
        <v>1477</v>
      </c>
      <c r="B584" s="36" t="s">
        <v>1508</v>
      </c>
      <c r="C584" s="36"/>
      <c r="D584" s="37">
        <f t="shared" si="8"/>
        <v>1</v>
      </c>
      <c r="E584" s="37"/>
      <c r="F584" s="37" t="s">
        <v>28</v>
      </c>
      <c r="G584" s="37"/>
      <c r="H584" s="38">
        <v>42919</v>
      </c>
      <c r="I584" s="38"/>
      <c r="J584" s="38">
        <v>42919</v>
      </c>
      <c r="K584" s="38"/>
      <c r="L584" s="18" t="s">
        <v>647</v>
      </c>
      <c r="M584" s="18"/>
      <c r="N584" s="35">
        <v>358</v>
      </c>
      <c r="O584" s="35"/>
    </row>
    <row r="585" spans="1:15" ht="45" customHeight="1">
      <c r="A585" s="13" t="s">
        <v>1477</v>
      </c>
      <c r="B585" s="36" t="s">
        <v>1508</v>
      </c>
      <c r="C585" s="36"/>
      <c r="D585" s="37">
        <f t="shared" si="8"/>
        <v>1</v>
      </c>
      <c r="E585" s="37"/>
      <c r="F585" s="37" t="s">
        <v>28</v>
      </c>
      <c r="G585" s="37"/>
      <c r="H585" s="38">
        <v>42922</v>
      </c>
      <c r="I585" s="38"/>
      <c r="J585" s="38">
        <v>42922</v>
      </c>
      <c r="K585" s="38"/>
      <c r="L585" s="18" t="s">
        <v>647</v>
      </c>
      <c r="M585" s="18"/>
      <c r="N585" s="35">
        <v>335</v>
      </c>
      <c r="O585" s="35"/>
    </row>
    <row r="586" spans="1:15" ht="45" customHeight="1">
      <c r="A586" s="13" t="s">
        <v>1477</v>
      </c>
      <c r="B586" s="36" t="s">
        <v>1508</v>
      </c>
      <c r="C586" s="36"/>
      <c r="D586" s="37">
        <f t="shared" si="8"/>
        <v>1</v>
      </c>
      <c r="E586" s="37"/>
      <c r="F586" s="37" t="s">
        <v>28</v>
      </c>
      <c r="G586" s="37"/>
      <c r="H586" s="38">
        <v>42923</v>
      </c>
      <c r="I586" s="38"/>
      <c r="J586" s="38">
        <v>42923</v>
      </c>
      <c r="K586" s="38"/>
      <c r="L586" s="18" t="s">
        <v>647</v>
      </c>
      <c r="M586" s="18"/>
      <c r="N586" s="35">
        <v>335</v>
      </c>
      <c r="O586" s="35"/>
    </row>
    <row r="587" spans="1:15" ht="45" customHeight="1">
      <c r="A587" s="13" t="s">
        <v>1477</v>
      </c>
      <c r="B587" s="36" t="s">
        <v>1509</v>
      </c>
      <c r="C587" s="36"/>
      <c r="D587" s="37">
        <f t="shared" si="8"/>
        <v>1</v>
      </c>
      <c r="E587" s="37"/>
      <c r="F587" s="37" t="s">
        <v>28</v>
      </c>
      <c r="G587" s="37"/>
      <c r="H587" s="38">
        <v>42929</v>
      </c>
      <c r="I587" s="38"/>
      <c r="J587" s="38">
        <v>42929</v>
      </c>
      <c r="K587" s="38"/>
      <c r="L587" s="18" t="s">
        <v>647</v>
      </c>
      <c r="M587" s="18"/>
      <c r="N587" s="35">
        <v>358</v>
      </c>
      <c r="O587" s="35"/>
    </row>
    <row r="588" spans="1:15" ht="45" customHeight="1">
      <c r="A588" s="13" t="s">
        <v>1477</v>
      </c>
      <c r="B588" s="36" t="s">
        <v>1509</v>
      </c>
      <c r="C588" s="36"/>
      <c r="D588" s="37">
        <f t="shared" si="8"/>
        <v>1</v>
      </c>
      <c r="E588" s="37"/>
      <c r="F588" s="37" t="s">
        <v>28</v>
      </c>
      <c r="G588" s="37"/>
      <c r="H588" s="38">
        <v>42927</v>
      </c>
      <c r="I588" s="38"/>
      <c r="J588" s="38">
        <v>42927</v>
      </c>
      <c r="K588" s="38"/>
      <c r="L588" s="18" t="s">
        <v>647</v>
      </c>
      <c r="M588" s="18"/>
      <c r="N588" s="35">
        <v>366</v>
      </c>
      <c r="O588" s="35"/>
    </row>
    <row r="589" spans="1:15" ht="45" customHeight="1">
      <c r="A589" s="13" t="s">
        <v>1477</v>
      </c>
      <c r="B589" s="36" t="s">
        <v>1508</v>
      </c>
      <c r="C589" s="36"/>
      <c r="D589" s="37">
        <f t="shared" ref="D589:D652" si="9">C589+1</f>
        <v>1</v>
      </c>
      <c r="E589" s="37"/>
      <c r="F589" s="37" t="s">
        <v>28</v>
      </c>
      <c r="G589" s="37"/>
      <c r="H589" s="38">
        <v>42916</v>
      </c>
      <c r="I589" s="38"/>
      <c r="J589" s="38">
        <v>42916</v>
      </c>
      <c r="K589" s="38"/>
      <c r="L589" s="18" t="s">
        <v>647</v>
      </c>
      <c r="M589" s="18"/>
      <c r="N589" s="35">
        <v>187</v>
      </c>
      <c r="O589" s="35"/>
    </row>
    <row r="590" spans="1:15" ht="45" customHeight="1">
      <c r="A590" s="13" t="s">
        <v>1477</v>
      </c>
      <c r="B590" s="36" t="s">
        <v>1508</v>
      </c>
      <c r="C590" s="36"/>
      <c r="D590" s="37">
        <f t="shared" si="9"/>
        <v>1</v>
      </c>
      <c r="E590" s="37"/>
      <c r="F590" s="37" t="s">
        <v>28</v>
      </c>
      <c r="G590" s="37"/>
      <c r="H590" s="38">
        <v>42891</v>
      </c>
      <c r="I590" s="38"/>
      <c r="J590" s="38">
        <v>42891</v>
      </c>
      <c r="K590" s="38"/>
      <c r="L590" s="18" t="s">
        <v>647</v>
      </c>
      <c r="M590" s="18"/>
      <c r="N590" s="35">
        <v>179</v>
      </c>
      <c r="O590" s="35"/>
    </row>
    <row r="591" spans="1:15" ht="45" customHeight="1">
      <c r="A591" s="13" t="s">
        <v>1477</v>
      </c>
      <c r="B591" s="36" t="s">
        <v>13</v>
      </c>
      <c r="C591" s="36"/>
      <c r="D591" s="37">
        <f t="shared" si="9"/>
        <v>1</v>
      </c>
      <c r="E591" s="37"/>
      <c r="F591" s="37" t="s">
        <v>14</v>
      </c>
      <c r="G591" s="37"/>
      <c r="H591" s="38">
        <v>42926</v>
      </c>
      <c r="I591" s="38"/>
      <c r="J591" s="38">
        <v>42926</v>
      </c>
      <c r="K591" s="38"/>
      <c r="L591" s="18" t="s">
        <v>647</v>
      </c>
      <c r="M591" s="18"/>
      <c r="N591" s="35">
        <v>1260</v>
      </c>
      <c r="O591" s="35"/>
    </row>
    <row r="592" spans="1:15" ht="45" customHeight="1">
      <c r="A592" s="13" t="s">
        <v>1477</v>
      </c>
      <c r="B592" s="36" t="s">
        <v>1508</v>
      </c>
      <c r="C592" s="36"/>
      <c r="D592" s="37">
        <f t="shared" si="9"/>
        <v>1</v>
      </c>
      <c r="E592" s="37"/>
      <c r="F592" s="37" t="s">
        <v>28</v>
      </c>
      <c r="G592" s="37"/>
      <c r="H592" s="38">
        <v>42921</v>
      </c>
      <c r="I592" s="38"/>
      <c r="J592" s="38">
        <v>42921</v>
      </c>
      <c r="K592" s="38"/>
      <c r="L592" s="18" t="s">
        <v>647</v>
      </c>
      <c r="M592" s="18"/>
      <c r="N592" s="35">
        <v>229</v>
      </c>
      <c r="O592" s="35"/>
    </row>
    <row r="593" spans="1:15" ht="45" customHeight="1">
      <c r="A593" s="13" t="s">
        <v>1477</v>
      </c>
      <c r="B593" s="36" t="s">
        <v>1508</v>
      </c>
      <c r="C593" s="36"/>
      <c r="D593" s="37">
        <f t="shared" si="9"/>
        <v>1</v>
      </c>
      <c r="E593" s="37"/>
      <c r="F593" s="37" t="s">
        <v>28</v>
      </c>
      <c r="G593" s="37"/>
      <c r="H593" s="38">
        <v>42919</v>
      </c>
      <c r="I593" s="38"/>
      <c r="J593" s="38">
        <v>42919</v>
      </c>
      <c r="K593" s="38"/>
      <c r="L593" s="18" t="s">
        <v>647</v>
      </c>
      <c r="M593" s="18"/>
      <c r="N593" s="35">
        <v>117</v>
      </c>
      <c r="O593" s="35"/>
    </row>
    <row r="594" spans="1:15" ht="45" customHeight="1">
      <c r="A594" s="13" t="s">
        <v>1477</v>
      </c>
      <c r="B594" s="36" t="s">
        <v>1508</v>
      </c>
      <c r="C594" s="36"/>
      <c r="D594" s="37">
        <f t="shared" si="9"/>
        <v>1</v>
      </c>
      <c r="E594" s="37"/>
      <c r="F594" s="37" t="s">
        <v>28</v>
      </c>
      <c r="G594" s="37"/>
      <c r="H594" s="38">
        <v>42922</v>
      </c>
      <c r="I594" s="38"/>
      <c r="J594" s="38">
        <v>42922</v>
      </c>
      <c r="K594" s="38"/>
      <c r="L594" s="18" t="s">
        <v>647</v>
      </c>
      <c r="M594" s="18"/>
      <c r="N594" s="35">
        <v>154.30000000000001</v>
      </c>
      <c r="O594" s="35"/>
    </row>
    <row r="595" spans="1:15" ht="45" customHeight="1">
      <c r="A595" s="13" t="s">
        <v>1477</v>
      </c>
      <c r="B595" s="36" t="s">
        <v>1508</v>
      </c>
      <c r="C595" s="36"/>
      <c r="D595" s="37">
        <f t="shared" si="9"/>
        <v>1</v>
      </c>
      <c r="E595" s="37"/>
      <c r="F595" s="37" t="s">
        <v>28</v>
      </c>
      <c r="G595" s="37"/>
      <c r="H595" s="38">
        <v>42923</v>
      </c>
      <c r="I595" s="38"/>
      <c r="J595" s="38">
        <v>42923</v>
      </c>
      <c r="K595" s="38"/>
      <c r="L595" s="18" t="s">
        <v>647</v>
      </c>
      <c r="M595" s="18"/>
      <c r="N595" s="35">
        <v>150</v>
      </c>
      <c r="O595" s="35"/>
    </row>
    <row r="596" spans="1:15" ht="45" customHeight="1">
      <c r="A596" s="13" t="s">
        <v>1477</v>
      </c>
      <c r="B596" s="36" t="s">
        <v>1509</v>
      </c>
      <c r="C596" s="36"/>
      <c r="D596" s="37">
        <f t="shared" si="9"/>
        <v>1</v>
      </c>
      <c r="E596" s="37"/>
      <c r="F596" s="37" t="s">
        <v>28</v>
      </c>
      <c r="G596" s="37"/>
      <c r="H596" s="38">
        <v>42929</v>
      </c>
      <c r="I596" s="38"/>
      <c r="J596" s="38">
        <v>42929</v>
      </c>
      <c r="K596" s="38"/>
      <c r="L596" s="18" t="s">
        <v>647</v>
      </c>
      <c r="M596" s="18"/>
      <c r="N596" s="35">
        <v>93.6</v>
      </c>
      <c r="O596" s="35"/>
    </row>
    <row r="597" spans="1:15" ht="45" customHeight="1">
      <c r="A597" s="13" t="s">
        <v>1477</v>
      </c>
      <c r="B597" s="36" t="s">
        <v>1509</v>
      </c>
      <c r="C597" s="36"/>
      <c r="D597" s="37">
        <f t="shared" si="9"/>
        <v>1</v>
      </c>
      <c r="E597" s="37"/>
      <c r="F597" s="37" t="s">
        <v>28</v>
      </c>
      <c r="G597" s="37"/>
      <c r="H597" s="38">
        <v>42927</v>
      </c>
      <c r="I597" s="38"/>
      <c r="J597" s="38">
        <v>42927</v>
      </c>
      <c r="K597" s="38"/>
      <c r="L597" s="18" t="s">
        <v>647</v>
      </c>
      <c r="M597" s="18"/>
      <c r="N597" s="35">
        <v>137.69999999999999</v>
      </c>
      <c r="O597" s="35"/>
    </row>
    <row r="598" spans="1:15" ht="45" customHeight="1">
      <c r="A598" s="13" t="s">
        <v>1477</v>
      </c>
      <c r="B598" s="36" t="s">
        <v>1508</v>
      </c>
      <c r="C598" s="36"/>
      <c r="D598" s="37">
        <f t="shared" si="9"/>
        <v>1</v>
      </c>
      <c r="E598" s="37"/>
      <c r="F598" s="37" t="s">
        <v>28</v>
      </c>
      <c r="G598" s="37"/>
      <c r="H598" s="38">
        <v>42916</v>
      </c>
      <c r="I598" s="38"/>
      <c r="J598" s="38">
        <v>42916</v>
      </c>
      <c r="K598" s="38"/>
      <c r="L598" s="18" t="s">
        <v>647</v>
      </c>
      <c r="M598" s="18"/>
      <c r="N598" s="35">
        <v>111</v>
      </c>
      <c r="O598" s="35"/>
    </row>
    <row r="599" spans="1:15" ht="45" customHeight="1">
      <c r="A599" s="13" t="s">
        <v>1477</v>
      </c>
      <c r="B599" s="36" t="s">
        <v>1508</v>
      </c>
      <c r="C599" s="36"/>
      <c r="D599" s="37">
        <f t="shared" si="9"/>
        <v>1</v>
      </c>
      <c r="E599" s="37"/>
      <c r="F599" s="37" t="s">
        <v>28</v>
      </c>
      <c r="G599" s="37"/>
      <c r="H599" s="38">
        <v>42891</v>
      </c>
      <c r="I599" s="38"/>
      <c r="J599" s="38">
        <v>42891</v>
      </c>
      <c r="K599" s="38"/>
      <c r="L599" s="18" t="s">
        <v>647</v>
      </c>
      <c r="M599" s="18"/>
      <c r="N599" s="35">
        <v>247</v>
      </c>
      <c r="O599" s="35"/>
    </row>
    <row r="600" spans="1:15" ht="45" customHeight="1">
      <c r="A600" s="13" t="s">
        <v>1477</v>
      </c>
      <c r="B600" s="36" t="s">
        <v>13</v>
      </c>
      <c r="C600" s="36"/>
      <c r="D600" s="37">
        <f t="shared" si="9"/>
        <v>1</v>
      </c>
      <c r="E600" s="37"/>
      <c r="F600" s="37" t="s">
        <v>14</v>
      </c>
      <c r="G600" s="37"/>
      <c r="H600" s="38">
        <v>42894</v>
      </c>
      <c r="I600" s="38"/>
      <c r="J600" s="38">
        <v>42948</v>
      </c>
      <c r="K600" s="38"/>
      <c r="L600" s="18" t="s">
        <v>647</v>
      </c>
      <c r="M600" s="18"/>
      <c r="N600" s="35">
        <v>5357</v>
      </c>
      <c r="O600" s="35"/>
    </row>
    <row r="601" spans="1:15" ht="45" customHeight="1">
      <c r="A601" s="13" t="s">
        <v>1477</v>
      </c>
      <c r="B601" s="36" t="s">
        <v>1510</v>
      </c>
      <c r="C601" s="36"/>
      <c r="D601" s="37">
        <f t="shared" si="9"/>
        <v>1</v>
      </c>
      <c r="E601" s="37"/>
      <c r="F601" s="37" t="s">
        <v>1347</v>
      </c>
      <c r="G601" s="37"/>
      <c r="H601" s="38">
        <v>42913</v>
      </c>
      <c r="I601" s="38"/>
      <c r="J601" s="38">
        <v>42913</v>
      </c>
      <c r="K601" s="38"/>
      <c r="L601" s="18" t="s">
        <v>647</v>
      </c>
      <c r="M601" s="18"/>
      <c r="N601" s="35">
        <v>1327.86</v>
      </c>
      <c r="O601" s="35"/>
    </row>
    <row r="602" spans="1:15" ht="45" customHeight="1">
      <c r="A602" s="13" t="s">
        <v>1477</v>
      </c>
      <c r="B602" s="36" t="s">
        <v>1511</v>
      </c>
      <c r="C602" s="36"/>
      <c r="D602" s="37">
        <f t="shared" si="9"/>
        <v>1</v>
      </c>
      <c r="E602" s="37"/>
      <c r="F602" s="37" t="s">
        <v>28</v>
      </c>
      <c r="G602" s="37"/>
      <c r="H602" s="38">
        <v>42914</v>
      </c>
      <c r="I602" s="38"/>
      <c r="J602" s="38">
        <v>42914</v>
      </c>
      <c r="K602" s="38"/>
      <c r="L602" s="18" t="s">
        <v>647</v>
      </c>
      <c r="M602" s="18"/>
      <c r="N602" s="35">
        <v>366</v>
      </c>
      <c r="O602" s="35"/>
    </row>
    <row r="603" spans="1:15" ht="45" customHeight="1">
      <c r="A603" s="13" t="s">
        <v>1477</v>
      </c>
      <c r="B603" s="36" t="s">
        <v>1511</v>
      </c>
      <c r="C603" s="36"/>
      <c r="D603" s="37">
        <f t="shared" si="9"/>
        <v>1</v>
      </c>
      <c r="E603" s="37"/>
      <c r="F603" s="37" t="s">
        <v>28</v>
      </c>
      <c r="G603" s="37"/>
      <c r="H603" s="38">
        <v>42978</v>
      </c>
      <c r="I603" s="38"/>
      <c r="J603" s="38">
        <v>42978</v>
      </c>
      <c r="K603" s="38"/>
      <c r="L603" s="18" t="s">
        <v>647</v>
      </c>
      <c r="M603" s="18"/>
      <c r="N603" s="35">
        <v>328</v>
      </c>
      <c r="O603" s="35"/>
    </row>
    <row r="604" spans="1:15" ht="45" customHeight="1">
      <c r="A604" s="13" t="s">
        <v>1477</v>
      </c>
      <c r="B604" s="36" t="s">
        <v>1511</v>
      </c>
      <c r="C604" s="36"/>
      <c r="D604" s="37">
        <f t="shared" si="9"/>
        <v>1</v>
      </c>
      <c r="E604" s="37"/>
      <c r="F604" s="37" t="s">
        <v>28</v>
      </c>
      <c r="G604" s="37"/>
      <c r="H604" s="38">
        <v>42964</v>
      </c>
      <c r="I604" s="38"/>
      <c r="J604" s="38">
        <v>42964</v>
      </c>
      <c r="K604" s="38"/>
      <c r="L604" s="18" t="s">
        <v>647</v>
      </c>
      <c r="M604" s="18"/>
      <c r="N604" s="35">
        <v>371</v>
      </c>
      <c r="O604" s="35"/>
    </row>
    <row r="605" spans="1:15" ht="45" customHeight="1">
      <c r="A605" s="13" t="s">
        <v>1477</v>
      </c>
      <c r="B605" s="36" t="s">
        <v>1511</v>
      </c>
      <c r="C605" s="36"/>
      <c r="D605" s="37">
        <f t="shared" si="9"/>
        <v>1</v>
      </c>
      <c r="E605" s="37"/>
      <c r="F605" s="37" t="s">
        <v>28</v>
      </c>
      <c r="G605" s="37"/>
      <c r="H605" s="38">
        <v>42976</v>
      </c>
      <c r="I605" s="38"/>
      <c r="J605" s="38">
        <v>42976</v>
      </c>
      <c r="K605" s="38"/>
      <c r="L605" s="18" t="s">
        <v>647</v>
      </c>
      <c r="M605" s="18"/>
      <c r="N605" s="35">
        <v>352</v>
      </c>
      <c r="O605" s="35"/>
    </row>
    <row r="606" spans="1:15" ht="45" customHeight="1">
      <c r="A606" s="13" t="s">
        <v>1477</v>
      </c>
      <c r="B606" s="36" t="s">
        <v>1511</v>
      </c>
      <c r="C606" s="36"/>
      <c r="D606" s="37">
        <f t="shared" si="9"/>
        <v>1</v>
      </c>
      <c r="E606" s="37"/>
      <c r="F606" s="37" t="s">
        <v>28</v>
      </c>
      <c r="G606" s="37"/>
      <c r="H606" s="38">
        <v>42969</v>
      </c>
      <c r="I606" s="38"/>
      <c r="J606" s="38">
        <v>42969</v>
      </c>
      <c r="K606" s="38"/>
      <c r="L606" s="18" t="s">
        <v>647</v>
      </c>
      <c r="M606" s="18"/>
      <c r="N606" s="35">
        <v>321</v>
      </c>
      <c r="O606" s="35"/>
    </row>
    <row r="607" spans="1:15" ht="45" customHeight="1">
      <c r="A607" s="13" t="s">
        <v>1477</v>
      </c>
      <c r="B607" s="36" t="s">
        <v>1512</v>
      </c>
      <c r="C607" s="36"/>
      <c r="D607" s="37">
        <f t="shared" si="9"/>
        <v>1</v>
      </c>
      <c r="E607" s="37"/>
      <c r="F607" s="37" t="s">
        <v>28</v>
      </c>
      <c r="G607" s="37"/>
      <c r="H607" s="38">
        <v>42969</v>
      </c>
      <c r="I607" s="38"/>
      <c r="J607" s="38">
        <v>42969</v>
      </c>
      <c r="K607" s="38"/>
      <c r="L607" s="18" t="s">
        <v>647</v>
      </c>
      <c r="M607" s="18"/>
      <c r="N607" s="35">
        <v>339</v>
      </c>
      <c r="O607" s="35"/>
    </row>
    <row r="608" spans="1:15" ht="45" customHeight="1">
      <c r="A608" s="13" t="s">
        <v>1477</v>
      </c>
      <c r="B608" s="36" t="s">
        <v>1510</v>
      </c>
      <c r="C608" s="36"/>
      <c r="D608" s="37">
        <f t="shared" si="9"/>
        <v>1</v>
      </c>
      <c r="E608" s="37"/>
      <c r="F608" s="37" t="s">
        <v>1347</v>
      </c>
      <c r="G608" s="37"/>
      <c r="H608" s="38">
        <v>42949</v>
      </c>
      <c r="I608" s="38"/>
      <c r="J608" s="38">
        <v>42949</v>
      </c>
      <c r="K608" s="38"/>
      <c r="L608" s="18" t="s">
        <v>647</v>
      </c>
      <c r="M608" s="18"/>
      <c r="N608" s="35">
        <v>1948</v>
      </c>
      <c r="O608" s="35"/>
    </row>
    <row r="609" spans="1:15" ht="45" customHeight="1">
      <c r="A609" s="13" t="s">
        <v>1477</v>
      </c>
      <c r="B609" s="36" t="s">
        <v>1511</v>
      </c>
      <c r="C609" s="36"/>
      <c r="D609" s="37">
        <f t="shared" si="9"/>
        <v>1</v>
      </c>
      <c r="E609" s="37"/>
      <c r="F609" s="37" t="s">
        <v>28</v>
      </c>
      <c r="G609" s="37"/>
      <c r="H609" s="38">
        <v>42964</v>
      </c>
      <c r="I609" s="38"/>
      <c r="J609" s="38">
        <v>42964</v>
      </c>
      <c r="K609" s="38"/>
      <c r="L609" s="18" t="s">
        <v>647</v>
      </c>
      <c r="M609" s="18"/>
      <c r="N609" s="35">
        <v>366</v>
      </c>
      <c r="O609" s="35"/>
    </row>
    <row r="610" spans="1:15" ht="45" customHeight="1">
      <c r="A610" s="13" t="s">
        <v>1477</v>
      </c>
      <c r="B610" s="36" t="s">
        <v>1484</v>
      </c>
      <c r="C610" s="36"/>
      <c r="D610" s="37">
        <f t="shared" si="9"/>
        <v>1</v>
      </c>
      <c r="E610" s="37"/>
      <c r="F610" s="37" t="s">
        <v>28</v>
      </c>
      <c r="G610" s="37"/>
      <c r="H610" s="38">
        <v>42975</v>
      </c>
      <c r="I610" s="38"/>
      <c r="J610" s="38">
        <v>42975</v>
      </c>
      <c r="K610" s="38"/>
      <c r="L610" s="18" t="s">
        <v>647</v>
      </c>
      <c r="M610" s="18"/>
      <c r="N610" s="35">
        <v>300</v>
      </c>
      <c r="O610" s="35"/>
    </row>
    <row r="611" spans="1:15" ht="45" customHeight="1">
      <c r="A611" s="13" t="s">
        <v>1477</v>
      </c>
      <c r="B611" s="36" t="s">
        <v>1484</v>
      </c>
      <c r="C611" s="36"/>
      <c r="D611" s="37">
        <f t="shared" si="9"/>
        <v>1</v>
      </c>
      <c r="E611" s="37"/>
      <c r="F611" s="37" t="s">
        <v>28</v>
      </c>
      <c r="G611" s="37"/>
      <c r="H611" s="38">
        <v>42978</v>
      </c>
      <c r="I611" s="38"/>
      <c r="J611" s="38">
        <v>42978</v>
      </c>
      <c r="K611" s="38"/>
      <c r="L611" s="18" t="s">
        <v>647</v>
      </c>
      <c r="M611" s="18"/>
      <c r="N611" s="35">
        <v>366</v>
      </c>
      <c r="O611" s="35"/>
    </row>
    <row r="612" spans="1:15" ht="45" customHeight="1">
      <c r="A612" s="13" t="s">
        <v>1477</v>
      </c>
      <c r="B612" s="36" t="s">
        <v>1484</v>
      </c>
      <c r="C612" s="36"/>
      <c r="D612" s="37">
        <f t="shared" si="9"/>
        <v>1</v>
      </c>
      <c r="E612" s="37"/>
      <c r="F612" s="37" t="s">
        <v>28</v>
      </c>
      <c r="G612" s="37"/>
      <c r="H612" s="38">
        <v>42976</v>
      </c>
      <c r="I612" s="38"/>
      <c r="J612" s="38">
        <v>42976</v>
      </c>
      <c r="K612" s="38"/>
      <c r="L612" s="18" t="s">
        <v>647</v>
      </c>
      <c r="M612" s="18"/>
      <c r="N612" s="35">
        <v>373</v>
      </c>
      <c r="O612" s="35"/>
    </row>
    <row r="613" spans="1:15" ht="45" customHeight="1">
      <c r="A613" s="13" t="s">
        <v>1477</v>
      </c>
      <c r="B613" s="36" t="s">
        <v>1484</v>
      </c>
      <c r="C613" s="36"/>
      <c r="D613" s="37">
        <f t="shared" si="9"/>
        <v>1</v>
      </c>
      <c r="E613" s="37"/>
      <c r="F613" s="37" t="s">
        <v>28</v>
      </c>
      <c r="G613" s="37"/>
      <c r="H613" s="38">
        <v>42923</v>
      </c>
      <c r="I613" s="38"/>
      <c r="J613" s="38">
        <v>42923</v>
      </c>
      <c r="K613" s="38"/>
      <c r="L613" s="18" t="s">
        <v>647</v>
      </c>
      <c r="M613" s="18"/>
      <c r="N613" s="35">
        <v>227</v>
      </c>
      <c r="O613" s="35"/>
    </row>
    <row r="614" spans="1:15" ht="45" customHeight="1">
      <c r="A614" s="13" t="s">
        <v>1477</v>
      </c>
      <c r="B614" s="36" t="s">
        <v>1484</v>
      </c>
      <c r="C614" s="36"/>
      <c r="D614" s="37">
        <f t="shared" si="9"/>
        <v>1</v>
      </c>
      <c r="E614" s="37"/>
      <c r="F614" s="37" t="s">
        <v>28</v>
      </c>
      <c r="G614" s="37"/>
      <c r="H614" s="38">
        <v>42962</v>
      </c>
      <c r="I614" s="38"/>
      <c r="J614" s="38">
        <v>42962</v>
      </c>
      <c r="K614" s="38"/>
      <c r="L614" s="18" t="s">
        <v>647</v>
      </c>
      <c r="M614" s="18"/>
      <c r="N614" s="35">
        <v>344</v>
      </c>
      <c r="O614" s="35"/>
    </row>
    <row r="615" spans="1:15" ht="45" customHeight="1">
      <c r="A615" s="13" t="s">
        <v>1477</v>
      </c>
      <c r="B615" s="36" t="s">
        <v>1484</v>
      </c>
      <c r="C615" s="36"/>
      <c r="D615" s="37">
        <f t="shared" si="9"/>
        <v>1</v>
      </c>
      <c r="E615" s="37"/>
      <c r="F615" s="37" t="s">
        <v>28</v>
      </c>
      <c r="G615" s="37"/>
      <c r="H615" s="38">
        <v>42955</v>
      </c>
      <c r="I615" s="38"/>
      <c r="J615" s="38">
        <v>42955</v>
      </c>
      <c r="K615" s="38"/>
      <c r="L615" s="18" t="s">
        <v>647</v>
      </c>
      <c r="M615" s="18"/>
      <c r="N615" s="35">
        <v>406</v>
      </c>
      <c r="O615" s="35"/>
    </row>
    <row r="616" spans="1:15" ht="45" customHeight="1">
      <c r="A616" s="13" t="s">
        <v>1477</v>
      </c>
      <c r="B616" s="36" t="s">
        <v>1484</v>
      </c>
      <c r="C616" s="36"/>
      <c r="D616" s="37">
        <f t="shared" si="9"/>
        <v>1</v>
      </c>
      <c r="E616" s="37"/>
      <c r="F616" s="37" t="s">
        <v>28</v>
      </c>
      <c r="G616" s="37"/>
      <c r="H616" s="38">
        <v>42954</v>
      </c>
      <c r="I616" s="38"/>
      <c r="J616" s="38">
        <v>42954</v>
      </c>
      <c r="K616" s="38"/>
      <c r="L616" s="18" t="s">
        <v>647</v>
      </c>
      <c r="M616" s="18"/>
      <c r="N616" s="35">
        <v>214</v>
      </c>
      <c r="O616" s="35"/>
    </row>
    <row r="617" spans="1:15" ht="45" customHeight="1">
      <c r="A617" s="13" t="s">
        <v>1477</v>
      </c>
      <c r="B617" s="36" t="s">
        <v>1513</v>
      </c>
      <c r="C617" s="36"/>
      <c r="D617" s="37">
        <f t="shared" si="9"/>
        <v>1</v>
      </c>
      <c r="E617" s="37"/>
      <c r="F617" s="37" t="s">
        <v>28</v>
      </c>
      <c r="G617" s="37"/>
      <c r="H617" s="38">
        <v>42983</v>
      </c>
      <c r="I617" s="38"/>
      <c r="J617" s="38">
        <v>42983</v>
      </c>
      <c r="K617" s="38"/>
      <c r="L617" s="18" t="s">
        <v>647</v>
      </c>
      <c r="M617" s="18"/>
      <c r="N617" s="35">
        <v>320</v>
      </c>
      <c r="O617" s="35"/>
    </row>
    <row r="618" spans="1:15" ht="45" customHeight="1">
      <c r="A618" s="13" t="s">
        <v>1477</v>
      </c>
      <c r="B618" s="36" t="s">
        <v>1514</v>
      </c>
      <c r="C618" s="36"/>
      <c r="D618" s="37">
        <f t="shared" si="9"/>
        <v>1</v>
      </c>
      <c r="E618" s="37"/>
      <c r="F618" s="37" t="s">
        <v>28</v>
      </c>
      <c r="G618" s="37"/>
      <c r="H618" s="38">
        <v>42977</v>
      </c>
      <c r="I618" s="38"/>
      <c r="J618" s="38">
        <v>42977</v>
      </c>
      <c r="K618" s="38"/>
      <c r="L618" s="18" t="s">
        <v>647</v>
      </c>
      <c r="M618" s="18"/>
      <c r="N618" s="35">
        <v>312</v>
      </c>
      <c r="O618" s="35"/>
    </row>
    <row r="619" spans="1:15" ht="45" customHeight="1">
      <c r="A619" s="13" t="s">
        <v>1477</v>
      </c>
      <c r="B619" s="36" t="s">
        <v>1484</v>
      </c>
      <c r="C619" s="36"/>
      <c r="D619" s="37">
        <f t="shared" si="9"/>
        <v>1</v>
      </c>
      <c r="E619" s="37"/>
      <c r="F619" s="37" t="s">
        <v>28</v>
      </c>
      <c r="G619" s="37"/>
      <c r="H619" s="38">
        <v>42972</v>
      </c>
      <c r="I619" s="38"/>
      <c r="J619" s="38">
        <v>42972</v>
      </c>
      <c r="K619" s="38"/>
      <c r="L619" s="18" t="s">
        <v>647</v>
      </c>
      <c r="M619" s="18"/>
      <c r="N619" s="35">
        <v>354</v>
      </c>
      <c r="O619" s="35"/>
    </row>
    <row r="620" spans="1:15" ht="45" customHeight="1">
      <c r="A620" s="13" t="s">
        <v>1477</v>
      </c>
      <c r="B620" s="36" t="s">
        <v>1515</v>
      </c>
      <c r="C620" s="36"/>
      <c r="D620" s="37">
        <f t="shared" si="9"/>
        <v>1</v>
      </c>
      <c r="E620" s="37"/>
      <c r="F620" s="37" t="s">
        <v>28</v>
      </c>
      <c r="G620" s="37"/>
      <c r="H620" s="38">
        <v>42898</v>
      </c>
      <c r="I620" s="38"/>
      <c r="J620" s="38">
        <v>42898</v>
      </c>
      <c r="K620" s="38"/>
      <c r="L620" s="18" t="s">
        <v>647</v>
      </c>
      <c r="M620" s="18"/>
      <c r="N620" s="35">
        <v>459</v>
      </c>
      <c r="O620" s="35"/>
    </row>
    <row r="621" spans="1:15" ht="45" customHeight="1">
      <c r="A621" s="13" t="s">
        <v>1477</v>
      </c>
      <c r="B621" s="36" t="s">
        <v>13</v>
      </c>
      <c r="C621" s="36"/>
      <c r="D621" s="37">
        <f t="shared" si="9"/>
        <v>1</v>
      </c>
      <c r="E621" s="37"/>
      <c r="F621" s="37" t="s">
        <v>14</v>
      </c>
      <c r="G621" s="37"/>
      <c r="H621" s="38">
        <v>42972</v>
      </c>
      <c r="I621" s="38"/>
      <c r="J621" s="38">
        <v>42972</v>
      </c>
      <c r="K621" s="38"/>
      <c r="L621" s="18" t="s">
        <v>647</v>
      </c>
      <c r="M621" s="18"/>
      <c r="N621" s="35">
        <v>2600</v>
      </c>
      <c r="O621" s="35"/>
    </row>
    <row r="622" spans="1:15" ht="45" customHeight="1">
      <c r="A622" s="13" t="s">
        <v>1477</v>
      </c>
      <c r="B622" s="36" t="s">
        <v>1510</v>
      </c>
      <c r="C622" s="36"/>
      <c r="D622" s="37">
        <f t="shared" si="9"/>
        <v>1</v>
      </c>
      <c r="E622" s="37"/>
      <c r="F622" s="37" t="s">
        <v>1347</v>
      </c>
      <c r="G622" s="37"/>
      <c r="H622" s="38">
        <v>42913</v>
      </c>
      <c r="I622" s="38"/>
      <c r="J622" s="38">
        <v>42913</v>
      </c>
      <c r="K622" s="38"/>
      <c r="L622" s="18" t="s">
        <v>647</v>
      </c>
      <c r="M622" s="18"/>
      <c r="N622" s="35">
        <v>187</v>
      </c>
      <c r="O622" s="35"/>
    </row>
    <row r="623" spans="1:15" ht="45" customHeight="1">
      <c r="A623" s="13" t="s">
        <v>1477</v>
      </c>
      <c r="B623" s="36" t="s">
        <v>1511</v>
      </c>
      <c r="C623" s="36"/>
      <c r="D623" s="37">
        <f t="shared" si="9"/>
        <v>1</v>
      </c>
      <c r="E623" s="37"/>
      <c r="F623" s="37" t="s">
        <v>28</v>
      </c>
      <c r="G623" s="37"/>
      <c r="H623" s="38">
        <v>42978</v>
      </c>
      <c r="I623" s="38"/>
      <c r="J623" s="38">
        <v>42978</v>
      </c>
      <c r="K623" s="38"/>
      <c r="L623" s="18" t="s">
        <v>647</v>
      </c>
      <c r="M623" s="18"/>
      <c r="N623" s="35">
        <v>147</v>
      </c>
      <c r="O623" s="35"/>
    </row>
    <row r="624" spans="1:15" ht="45" customHeight="1">
      <c r="A624" s="13" t="s">
        <v>1477</v>
      </c>
      <c r="B624" s="36" t="s">
        <v>1511</v>
      </c>
      <c r="C624" s="36"/>
      <c r="D624" s="37">
        <f t="shared" si="9"/>
        <v>1</v>
      </c>
      <c r="E624" s="37"/>
      <c r="F624" s="37" t="s">
        <v>28</v>
      </c>
      <c r="G624" s="37"/>
      <c r="H624" s="38">
        <v>42964</v>
      </c>
      <c r="I624" s="38"/>
      <c r="J624" s="38">
        <v>42964</v>
      </c>
      <c r="K624" s="38"/>
      <c r="L624" s="18" t="s">
        <v>647</v>
      </c>
      <c r="M624" s="18"/>
      <c r="N624" s="35">
        <v>147</v>
      </c>
      <c r="O624" s="35"/>
    </row>
    <row r="625" spans="1:15" ht="45" customHeight="1">
      <c r="A625" s="13" t="s">
        <v>1477</v>
      </c>
      <c r="B625" s="36" t="s">
        <v>1511</v>
      </c>
      <c r="C625" s="36"/>
      <c r="D625" s="37">
        <f t="shared" si="9"/>
        <v>1</v>
      </c>
      <c r="E625" s="37"/>
      <c r="F625" s="37" t="s">
        <v>28</v>
      </c>
      <c r="G625" s="37"/>
      <c r="H625" s="38">
        <v>42976</v>
      </c>
      <c r="I625" s="38"/>
      <c r="J625" s="38">
        <v>42976</v>
      </c>
      <c r="K625" s="38"/>
      <c r="L625" s="18" t="s">
        <v>647</v>
      </c>
      <c r="M625" s="18"/>
      <c r="N625" s="35">
        <v>164</v>
      </c>
      <c r="O625" s="35"/>
    </row>
    <row r="626" spans="1:15" ht="45" customHeight="1">
      <c r="A626" s="13" t="s">
        <v>1477</v>
      </c>
      <c r="B626" s="36" t="s">
        <v>1512</v>
      </c>
      <c r="C626" s="36"/>
      <c r="D626" s="37">
        <f t="shared" si="9"/>
        <v>1</v>
      </c>
      <c r="E626" s="37"/>
      <c r="F626" s="37" t="s">
        <v>28</v>
      </c>
      <c r="G626" s="37"/>
      <c r="H626" s="38">
        <v>42969</v>
      </c>
      <c r="I626" s="38"/>
      <c r="J626" s="38">
        <v>42969</v>
      </c>
      <c r="K626" s="38"/>
      <c r="L626" s="18" t="s">
        <v>647</v>
      </c>
      <c r="M626" s="18"/>
      <c r="N626" s="35">
        <v>130</v>
      </c>
      <c r="O626" s="35"/>
    </row>
    <row r="627" spans="1:15" ht="45" customHeight="1">
      <c r="A627" s="13" t="s">
        <v>1477</v>
      </c>
      <c r="B627" s="36" t="s">
        <v>1510</v>
      </c>
      <c r="C627" s="36"/>
      <c r="D627" s="37">
        <f t="shared" si="9"/>
        <v>1</v>
      </c>
      <c r="E627" s="37"/>
      <c r="F627" s="37" t="s">
        <v>1347</v>
      </c>
      <c r="G627" s="37"/>
      <c r="H627" s="38">
        <v>42949</v>
      </c>
      <c r="I627" s="38"/>
      <c r="J627" s="38">
        <v>42949</v>
      </c>
      <c r="K627" s="38"/>
      <c r="L627" s="18" t="s">
        <v>647</v>
      </c>
      <c r="M627" s="18"/>
      <c r="N627" s="35">
        <v>235</v>
      </c>
      <c r="O627" s="35"/>
    </row>
    <row r="628" spans="1:15" ht="45" customHeight="1">
      <c r="A628" s="13" t="s">
        <v>1477</v>
      </c>
      <c r="B628" s="36" t="s">
        <v>1511</v>
      </c>
      <c r="C628" s="36"/>
      <c r="D628" s="37">
        <f t="shared" si="9"/>
        <v>1</v>
      </c>
      <c r="E628" s="37"/>
      <c r="F628" s="37" t="s">
        <v>28</v>
      </c>
      <c r="G628" s="37"/>
      <c r="H628" s="38">
        <v>42964</v>
      </c>
      <c r="I628" s="38"/>
      <c r="J628" s="38">
        <v>42964</v>
      </c>
      <c r="K628" s="38"/>
      <c r="L628" s="18" t="s">
        <v>647</v>
      </c>
      <c r="M628" s="18"/>
      <c r="N628" s="35">
        <v>114.4</v>
      </c>
      <c r="O628" s="35"/>
    </row>
    <row r="629" spans="1:15" ht="45" customHeight="1">
      <c r="A629" s="13" t="s">
        <v>1477</v>
      </c>
      <c r="B629" s="36" t="s">
        <v>1484</v>
      </c>
      <c r="C629" s="36"/>
      <c r="D629" s="37">
        <f t="shared" si="9"/>
        <v>1</v>
      </c>
      <c r="E629" s="37"/>
      <c r="F629" s="37" t="s">
        <v>28</v>
      </c>
      <c r="G629" s="37"/>
      <c r="H629" s="38">
        <v>42975</v>
      </c>
      <c r="I629" s="38"/>
      <c r="J629" s="38">
        <v>42975</v>
      </c>
      <c r="K629" s="38"/>
      <c r="L629" s="18" t="s">
        <v>647</v>
      </c>
      <c r="M629" s="18"/>
      <c r="N629" s="35">
        <v>117.6</v>
      </c>
      <c r="O629" s="35"/>
    </row>
    <row r="630" spans="1:15" ht="45" customHeight="1">
      <c r="A630" s="13" t="s">
        <v>1477</v>
      </c>
      <c r="B630" s="36" t="s">
        <v>1484</v>
      </c>
      <c r="C630" s="36"/>
      <c r="D630" s="37">
        <f t="shared" si="9"/>
        <v>1</v>
      </c>
      <c r="E630" s="37"/>
      <c r="F630" s="37" t="s">
        <v>28</v>
      </c>
      <c r="G630" s="37"/>
      <c r="H630" s="38">
        <v>42978</v>
      </c>
      <c r="I630" s="38"/>
      <c r="J630" s="38">
        <v>42978</v>
      </c>
      <c r="K630" s="38"/>
      <c r="L630" s="18" t="s">
        <v>647</v>
      </c>
      <c r="M630" s="18"/>
      <c r="N630" s="35">
        <v>123</v>
      </c>
      <c r="O630" s="35"/>
    </row>
    <row r="631" spans="1:15" ht="45" customHeight="1">
      <c r="A631" s="13" t="s">
        <v>1477</v>
      </c>
      <c r="B631" s="36" t="s">
        <v>1484</v>
      </c>
      <c r="C631" s="36"/>
      <c r="D631" s="37">
        <f t="shared" si="9"/>
        <v>1</v>
      </c>
      <c r="E631" s="37"/>
      <c r="F631" s="37" t="s">
        <v>28</v>
      </c>
      <c r="G631" s="37"/>
      <c r="H631" s="38">
        <v>42976</v>
      </c>
      <c r="I631" s="38"/>
      <c r="J631" s="38">
        <v>42976</v>
      </c>
      <c r="K631" s="38"/>
      <c r="L631" s="18" t="s">
        <v>647</v>
      </c>
      <c r="M631" s="18"/>
      <c r="N631" s="35">
        <v>229</v>
      </c>
      <c r="O631" s="35"/>
    </row>
    <row r="632" spans="1:15" ht="45" customHeight="1">
      <c r="A632" s="13" t="s">
        <v>1477</v>
      </c>
      <c r="B632" s="36" t="s">
        <v>1484</v>
      </c>
      <c r="C632" s="36"/>
      <c r="D632" s="37">
        <f t="shared" si="9"/>
        <v>1</v>
      </c>
      <c r="E632" s="37"/>
      <c r="F632" s="37" t="s">
        <v>28</v>
      </c>
      <c r="G632" s="37"/>
      <c r="H632" s="38">
        <v>42923</v>
      </c>
      <c r="I632" s="38"/>
      <c r="J632" s="38">
        <v>42923</v>
      </c>
      <c r="K632" s="38"/>
      <c r="L632" s="18" t="s">
        <v>647</v>
      </c>
      <c r="M632" s="18"/>
      <c r="N632" s="35">
        <v>156</v>
      </c>
      <c r="O632" s="35"/>
    </row>
    <row r="633" spans="1:15" ht="45" customHeight="1">
      <c r="A633" s="13" t="s">
        <v>1477</v>
      </c>
      <c r="B633" s="36" t="s">
        <v>1484</v>
      </c>
      <c r="C633" s="36"/>
      <c r="D633" s="37">
        <f t="shared" si="9"/>
        <v>1</v>
      </c>
      <c r="E633" s="37"/>
      <c r="F633" s="37" t="s">
        <v>28</v>
      </c>
      <c r="G633" s="37"/>
      <c r="H633" s="38">
        <v>42962</v>
      </c>
      <c r="I633" s="38"/>
      <c r="J633" s="38">
        <v>42962</v>
      </c>
      <c r="K633" s="38"/>
      <c r="L633" s="18" t="s">
        <v>647</v>
      </c>
      <c r="M633" s="18"/>
      <c r="N633" s="35">
        <v>162</v>
      </c>
      <c r="O633" s="35"/>
    </row>
    <row r="634" spans="1:15" ht="45" customHeight="1">
      <c r="A634" s="13" t="s">
        <v>1477</v>
      </c>
      <c r="B634" s="36" t="s">
        <v>1484</v>
      </c>
      <c r="C634" s="36"/>
      <c r="D634" s="37">
        <f t="shared" si="9"/>
        <v>1</v>
      </c>
      <c r="E634" s="37"/>
      <c r="F634" s="37" t="s">
        <v>28</v>
      </c>
      <c r="G634" s="37"/>
      <c r="H634" s="38">
        <v>42955</v>
      </c>
      <c r="I634" s="38"/>
      <c r="J634" s="38">
        <v>42955</v>
      </c>
      <c r="K634" s="38"/>
      <c r="L634" s="18" t="s">
        <v>647</v>
      </c>
      <c r="M634" s="18"/>
      <c r="N634" s="35">
        <v>113.4</v>
      </c>
      <c r="O634" s="35"/>
    </row>
    <row r="635" spans="1:15" ht="45" customHeight="1">
      <c r="A635" s="13" t="s">
        <v>1477</v>
      </c>
      <c r="B635" s="36" t="s">
        <v>1484</v>
      </c>
      <c r="C635" s="36"/>
      <c r="D635" s="37">
        <f t="shared" si="9"/>
        <v>1</v>
      </c>
      <c r="E635" s="37"/>
      <c r="F635" s="37" t="s">
        <v>28</v>
      </c>
      <c r="G635" s="37"/>
      <c r="H635" s="38">
        <v>42954</v>
      </c>
      <c r="I635" s="38"/>
      <c r="J635" s="38">
        <v>42954</v>
      </c>
      <c r="K635" s="38"/>
      <c r="L635" s="18" t="s">
        <v>647</v>
      </c>
      <c r="M635" s="18"/>
      <c r="N635" s="35">
        <v>115</v>
      </c>
      <c r="O635" s="35"/>
    </row>
    <row r="636" spans="1:15" ht="45" customHeight="1">
      <c r="A636" s="13" t="s">
        <v>1477</v>
      </c>
      <c r="B636" s="36" t="s">
        <v>1513</v>
      </c>
      <c r="C636" s="36"/>
      <c r="D636" s="37">
        <f t="shared" si="9"/>
        <v>1</v>
      </c>
      <c r="E636" s="37"/>
      <c r="F636" s="37" t="s">
        <v>28</v>
      </c>
      <c r="G636" s="37"/>
      <c r="H636" s="38">
        <v>42983</v>
      </c>
      <c r="I636" s="38"/>
      <c r="J636" s="38">
        <v>42983</v>
      </c>
      <c r="K636" s="38"/>
      <c r="L636" s="18" t="s">
        <v>647</v>
      </c>
      <c r="M636" s="18"/>
      <c r="N636" s="35">
        <v>153.5</v>
      </c>
      <c r="O636" s="35"/>
    </row>
    <row r="637" spans="1:15" ht="45" customHeight="1">
      <c r="A637" s="13" t="s">
        <v>1477</v>
      </c>
      <c r="B637" s="36" t="s">
        <v>1514</v>
      </c>
      <c r="C637" s="36"/>
      <c r="D637" s="37">
        <f t="shared" si="9"/>
        <v>1</v>
      </c>
      <c r="E637" s="37"/>
      <c r="F637" s="37" t="s">
        <v>28</v>
      </c>
      <c r="G637" s="37"/>
      <c r="H637" s="38">
        <v>42977</v>
      </c>
      <c r="I637" s="38"/>
      <c r="J637" s="38">
        <v>42977</v>
      </c>
      <c r="K637" s="38"/>
      <c r="L637" s="18" t="s">
        <v>647</v>
      </c>
      <c r="M637" s="18"/>
      <c r="N637" s="35">
        <v>177</v>
      </c>
      <c r="O637" s="35"/>
    </row>
    <row r="638" spans="1:15" ht="45" customHeight="1">
      <c r="A638" s="13" t="s">
        <v>1477</v>
      </c>
      <c r="B638" s="36" t="s">
        <v>1484</v>
      </c>
      <c r="C638" s="36"/>
      <c r="D638" s="37">
        <f t="shared" si="9"/>
        <v>1</v>
      </c>
      <c r="E638" s="37"/>
      <c r="F638" s="37" t="s">
        <v>28</v>
      </c>
      <c r="G638" s="37"/>
      <c r="H638" s="38">
        <v>42972</v>
      </c>
      <c r="I638" s="38"/>
      <c r="J638" s="38">
        <v>42972</v>
      </c>
      <c r="K638" s="38"/>
      <c r="L638" s="18" t="s">
        <v>647</v>
      </c>
      <c r="M638" s="18"/>
      <c r="N638" s="35">
        <v>161</v>
      </c>
      <c r="O638" s="35"/>
    </row>
    <row r="639" spans="1:15" ht="45" customHeight="1">
      <c r="A639" s="13" t="s">
        <v>1477</v>
      </c>
      <c r="B639" s="36" t="s">
        <v>1515</v>
      </c>
      <c r="C639" s="36"/>
      <c r="D639" s="37">
        <f t="shared" si="9"/>
        <v>1</v>
      </c>
      <c r="E639" s="37"/>
      <c r="F639" s="37" t="s">
        <v>28</v>
      </c>
      <c r="G639" s="37"/>
      <c r="H639" s="38">
        <v>42898</v>
      </c>
      <c r="I639" s="38"/>
      <c r="J639" s="38">
        <v>42898</v>
      </c>
      <c r="K639" s="38"/>
      <c r="L639" s="18" t="s">
        <v>647</v>
      </c>
      <c r="M639" s="18"/>
      <c r="N639" s="35">
        <v>224</v>
      </c>
      <c r="O639" s="35"/>
    </row>
    <row r="640" spans="1:15" ht="45" customHeight="1">
      <c r="A640" s="13" t="s">
        <v>1477</v>
      </c>
      <c r="B640" s="36" t="s">
        <v>13</v>
      </c>
      <c r="C640" s="36"/>
      <c r="D640" s="37">
        <f t="shared" si="9"/>
        <v>1</v>
      </c>
      <c r="E640" s="37"/>
      <c r="F640" s="37" t="s">
        <v>14</v>
      </c>
      <c r="G640" s="37"/>
      <c r="H640" s="38">
        <v>42972</v>
      </c>
      <c r="I640" s="38"/>
      <c r="J640" s="38">
        <v>42972</v>
      </c>
      <c r="K640" s="38"/>
      <c r="L640" s="18" t="s">
        <v>647</v>
      </c>
      <c r="M640" s="18"/>
      <c r="N640" s="35">
        <v>3590</v>
      </c>
      <c r="O640" s="35"/>
    </row>
    <row r="641" spans="1:15" ht="45" customHeight="1">
      <c r="A641" s="13" t="s">
        <v>1477</v>
      </c>
      <c r="B641" s="36" t="s">
        <v>1516</v>
      </c>
      <c r="C641" s="36"/>
      <c r="D641" s="37">
        <f t="shared" si="9"/>
        <v>1</v>
      </c>
      <c r="E641" s="37"/>
      <c r="F641" s="37" t="s">
        <v>28</v>
      </c>
      <c r="G641" s="37"/>
      <c r="H641" s="38">
        <v>43012</v>
      </c>
      <c r="I641" s="38"/>
      <c r="J641" s="38">
        <v>43012</v>
      </c>
      <c r="K641" s="38"/>
      <c r="L641" s="18" t="s">
        <v>647</v>
      </c>
      <c r="M641" s="18"/>
      <c r="N641" s="35">
        <v>405</v>
      </c>
      <c r="O641" s="35"/>
    </row>
    <row r="642" spans="1:15" ht="45" customHeight="1">
      <c r="A642" s="13" t="s">
        <v>1477</v>
      </c>
      <c r="B642" s="36" t="s">
        <v>1516</v>
      </c>
      <c r="C642" s="36"/>
      <c r="D642" s="37">
        <f t="shared" si="9"/>
        <v>1</v>
      </c>
      <c r="E642" s="37"/>
      <c r="F642" s="37" t="s">
        <v>28</v>
      </c>
      <c r="G642" s="37"/>
      <c r="H642" s="38">
        <v>42968</v>
      </c>
      <c r="I642" s="38"/>
      <c r="J642" s="38">
        <v>42968</v>
      </c>
      <c r="K642" s="38"/>
      <c r="L642" s="18" t="s">
        <v>647</v>
      </c>
      <c r="M642" s="18"/>
      <c r="N642" s="35">
        <v>597</v>
      </c>
      <c r="O642" s="35"/>
    </row>
    <row r="643" spans="1:15" ht="45" customHeight="1">
      <c r="A643" s="13" t="s">
        <v>1477</v>
      </c>
      <c r="B643" s="36" t="s">
        <v>13</v>
      </c>
      <c r="C643" s="36"/>
      <c r="D643" s="37">
        <f t="shared" si="9"/>
        <v>1</v>
      </c>
      <c r="E643" s="37"/>
      <c r="F643" s="37" t="s">
        <v>14</v>
      </c>
      <c r="G643" s="37"/>
      <c r="H643" s="38">
        <v>43012</v>
      </c>
      <c r="I643" s="38"/>
      <c r="J643" s="38">
        <v>43012</v>
      </c>
      <c r="K643" s="38"/>
      <c r="L643" s="18" t="s">
        <v>647</v>
      </c>
      <c r="M643" s="18"/>
      <c r="N643" s="35">
        <v>4035</v>
      </c>
      <c r="O643" s="35"/>
    </row>
    <row r="644" spans="1:15" ht="45" customHeight="1">
      <c r="A644" s="13" t="s">
        <v>1477</v>
      </c>
      <c r="B644" s="36" t="s">
        <v>1516</v>
      </c>
      <c r="C644" s="36"/>
      <c r="D644" s="37">
        <f t="shared" si="9"/>
        <v>1</v>
      </c>
      <c r="E644" s="37"/>
      <c r="F644" s="37" t="s">
        <v>28</v>
      </c>
      <c r="G644" s="37"/>
      <c r="H644" s="38">
        <v>43012</v>
      </c>
      <c r="I644" s="38"/>
      <c r="J644" s="38">
        <v>43012</v>
      </c>
      <c r="K644" s="38"/>
      <c r="L644" s="18" t="s">
        <v>647</v>
      </c>
      <c r="M644" s="18"/>
      <c r="N644" s="35">
        <v>165</v>
      </c>
      <c r="O644" s="35"/>
    </row>
    <row r="645" spans="1:15" ht="45" customHeight="1">
      <c r="A645" s="13" t="s">
        <v>1477</v>
      </c>
      <c r="B645" s="36" t="s">
        <v>1517</v>
      </c>
      <c r="C645" s="36"/>
      <c r="D645" s="37">
        <f t="shared" si="9"/>
        <v>1</v>
      </c>
      <c r="E645" s="37"/>
      <c r="F645" s="37" t="s">
        <v>28</v>
      </c>
      <c r="G645" s="37"/>
      <c r="H645" s="38">
        <v>42979</v>
      </c>
      <c r="I645" s="38"/>
      <c r="J645" s="38">
        <v>42979</v>
      </c>
      <c r="K645" s="38"/>
      <c r="L645" s="18" t="s">
        <v>647</v>
      </c>
      <c r="M645" s="18"/>
      <c r="N645" s="35">
        <v>176</v>
      </c>
      <c r="O645" s="35"/>
    </row>
    <row r="646" spans="1:15" ht="45" customHeight="1">
      <c r="A646" s="13" t="s">
        <v>1477</v>
      </c>
      <c r="B646" s="36" t="s">
        <v>1517</v>
      </c>
      <c r="C646" s="36"/>
      <c r="D646" s="37">
        <f t="shared" si="9"/>
        <v>1</v>
      </c>
      <c r="E646" s="37"/>
      <c r="F646" s="37" t="s">
        <v>28</v>
      </c>
      <c r="G646" s="37"/>
      <c r="H646" s="38">
        <v>42996</v>
      </c>
      <c r="I646" s="38"/>
      <c r="J646" s="38">
        <v>42996</v>
      </c>
      <c r="K646" s="38"/>
      <c r="L646" s="18" t="s">
        <v>647</v>
      </c>
      <c r="M646" s="18"/>
      <c r="N646" s="35">
        <v>179</v>
      </c>
      <c r="O646" s="35"/>
    </row>
    <row r="647" spans="1:15" ht="45" customHeight="1">
      <c r="A647" s="13" t="s">
        <v>1477</v>
      </c>
      <c r="B647" s="36" t="s">
        <v>1517</v>
      </c>
      <c r="C647" s="36"/>
      <c r="D647" s="37">
        <f t="shared" si="9"/>
        <v>1</v>
      </c>
      <c r="E647" s="37"/>
      <c r="F647" s="37" t="s">
        <v>28</v>
      </c>
      <c r="G647" s="37"/>
      <c r="H647" s="38">
        <v>42989</v>
      </c>
      <c r="I647" s="38"/>
      <c r="J647" s="38">
        <v>42989</v>
      </c>
      <c r="K647" s="38"/>
      <c r="L647" s="18" t="s">
        <v>647</v>
      </c>
      <c r="M647" s="18"/>
      <c r="N647" s="35">
        <v>244</v>
      </c>
      <c r="O647" s="35"/>
    </row>
    <row r="648" spans="1:15" ht="45" customHeight="1">
      <c r="A648" s="13" t="s">
        <v>1477</v>
      </c>
      <c r="B648" s="36" t="s">
        <v>1517</v>
      </c>
      <c r="C648" s="36"/>
      <c r="D648" s="37">
        <f t="shared" si="9"/>
        <v>1</v>
      </c>
      <c r="E648" s="37"/>
      <c r="F648" s="37" t="s">
        <v>28</v>
      </c>
      <c r="G648" s="37"/>
      <c r="H648" s="38">
        <v>43010</v>
      </c>
      <c r="I648" s="38"/>
      <c r="J648" s="38">
        <v>43010</v>
      </c>
      <c r="K648" s="38"/>
      <c r="L648" s="18" t="s">
        <v>647</v>
      </c>
      <c r="M648" s="18"/>
      <c r="N648" s="35">
        <v>219</v>
      </c>
      <c r="O648" s="35"/>
    </row>
    <row r="649" spans="1:15" ht="45" customHeight="1">
      <c r="A649" s="13" t="s">
        <v>1477</v>
      </c>
      <c r="B649" s="36" t="s">
        <v>1517</v>
      </c>
      <c r="C649" s="36"/>
      <c r="D649" s="37">
        <f t="shared" si="9"/>
        <v>1</v>
      </c>
      <c r="E649" s="37"/>
      <c r="F649" s="37" t="s">
        <v>28</v>
      </c>
      <c r="G649" s="37"/>
      <c r="H649" s="38">
        <v>43000</v>
      </c>
      <c r="I649" s="38"/>
      <c r="J649" s="38">
        <v>43000</v>
      </c>
      <c r="K649" s="38"/>
      <c r="L649" s="18" t="s">
        <v>647</v>
      </c>
      <c r="M649" s="18"/>
      <c r="N649" s="35">
        <v>187</v>
      </c>
      <c r="O649" s="35"/>
    </row>
    <row r="650" spans="1:15" ht="45" customHeight="1">
      <c r="A650" s="13" t="s">
        <v>1477</v>
      </c>
      <c r="B650" s="36" t="s">
        <v>1517</v>
      </c>
      <c r="C650" s="36"/>
      <c r="D650" s="37">
        <f t="shared" si="9"/>
        <v>1</v>
      </c>
      <c r="E650" s="37"/>
      <c r="F650" s="37" t="s">
        <v>28</v>
      </c>
      <c r="G650" s="37"/>
      <c r="H650" s="38">
        <v>42996</v>
      </c>
      <c r="I650" s="38"/>
      <c r="J650" s="38">
        <v>42996</v>
      </c>
      <c r="K650" s="38"/>
      <c r="L650" s="18" t="s">
        <v>647</v>
      </c>
      <c r="M650" s="18"/>
      <c r="N650" s="35">
        <v>363</v>
      </c>
      <c r="O650" s="35"/>
    </row>
    <row r="651" spans="1:15" ht="45" customHeight="1">
      <c r="A651" s="13" t="s">
        <v>1477</v>
      </c>
      <c r="B651" s="36" t="s">
        <v>1517</v>
      </c>
      <c r="C651" s="36"/>
      <c r="D651" s="37">
        <f t="shared" si="9"/>
        <v>1</v>
      </c>
      <c r="E651" s="37"/>
      <c r="F651" s="37" t="s">
        <v>28</v>
      </c>
      <c r="G651" s="37"/>
      <c r="H651" s="38">
        <v>43013</v>
      </c>
      <c r="I651" s="38"/>
      <c r="J651" s="38">
        <v>43013</v>
      </c>
      <c r="K651" s="38"/>
      <c r="L651" s="18" t="s">
        <v>647</v>
      </c>
      <c r="M651" s="18"/>
      <c r="N651" s="35">
        <v>338</v>
      </c>
      <c r="O651" s="35"/>
    </row>
    <row r="652" spans="1:15" ht="45" customHeight="1">
      <c r="A652" s="13" t="s">
        <v>1477</v>
      </c>
      <c r="B652" s="36" t="s">
        <v>1517</v>
      </c>
      <c r="C652" s="36"/>
      <c r="D652" s="37">
        <f t="shared" si="9"/>
        <v>1</v>
      </c>
      <c r="E652" s="37"/>
      <c r="F652" s="37" t="s">
        <v>28</v>
      </c>
      <c r="G652" s="37"/>
      <c r="H652" s="38">
        <v>43018</v>
      </c>
      <c r="I652" s="38"/>
      <c r="J652" s="38">
        <v>43018</v>
      </c>
      <c r="K652" s="38"/>
      <c r="L652" s="18" t="s">
        <v>647</v>
      </c>
      <c r="M652" s="18"/>
      <c r="N652" s="35">
        <v>363</v>
      </c>
      <c r="O652" s="35"/>
    </row>
    <row r="653" spans="1:15" ht="45" customHeight="1">
      <c r="A653" s="13" t="s">
        <v>1477</v>
      </c>
      <c r="B653" s="36" t="s">
        <v>1517</v>
      </c>
      <c r="C653" s="36"/>
      <c r="D653" s="37">
        <f t="shared" ref="D653:D716" si="10">C653+1</f>
        <v>1</v>
      </c>
      <c r="E653" s="37"/>
      <c r="F653" s="37" t="s">
        <v>28</v>
      </c>
      <c r="G653" s="37"/>
      <c r="H653" s="38">
        <v>43006</v>
      </c>
      <c r="I653" s="38"/>
      <c r="J653" s="38">
        <v>43006</v>
      </c>
      <c r="K653" s="38"/>
      <c r="L653" s="18" t="s">
        <v>647</v>
      </c>
      <c r="M653" s="18"/>
      <c r="N653" s="35">
        <v>314</v>
      </c>
      <c r="O653" s="35"/>
    </row>
    <row r="654" spans="1:15" ht="45" customHeight="1">
      <c r="A654" s="13" t="s">
        <v>1477</v>
      </c>
      <c r="B654" s="36" t="s">
        <v>1517</v>
      </c>
      <c r="C654" s="36"/>
      <c r="D654" s="37">
        <f t="shared" si="10"/>
        <v>1</v>
      </c>
      <c r="E654" s="37"/>
      <c r="F654" s="37" t="s">
        <v>28</v>
      </c>
      <c r="G654" s="37"/>
      <c r="H654" s="38">
        <v>42998</v>
      </c>
      <c r="I654" s="38"/>
      <c r="J654" s="38">
        <v>42998</v>
      </c>
      <c r="K654" s="38"/>
      <c r="L654" s="18" t="s">
        <v>647</v>
      </c>
      <c r="M654" s="18"/>
      <c r="N654" s="35">
        <v>151</v>
      </c>
      <c r="O654" s="35"/>
    </row>
    <row r="655" spans="1:15" ht="45" customHeight="1">
      <c r="A655" s="13" t="s">
        <v>1477</v>
      </c>
      <c r="B655" s="36" t="s">
        <v>1517</v>
      </c>
      <c r="C655" s="36"/>
      <c r="D655" s="37">
        <f t="shared" si="10"/>
        <v>1</v>
      </c>
      <c r="E655" s="37"/>
      <c r="F655" s="37" t="s">
        <v>28</v>
      </c>
      <c r="G655" s="37"/>
      <c r="H655" s="38">
        <v>42989</v>
      </c>
      <c r="I655" s="38"/>
      <c r="J655" s="38">
        <v>42989</v>
      </c>
      <c r="K655" s="38"/>
      <c r="L655" s="18" t="s">
        <v>647</v>
      </c>
      <c r="M655" s="18"/>
      <c r="N655" s="35">
        <v>371</v>
      </c>
      <c r="O655" s="35"/>
    </row>
    <row r="656" spans="1:15" ht="45" customHeight="1">
      <c r="A656" s="13" t="s">
        <v>1477</v>
      </c>
      <c r="B656" s="36" t="s">
        <v>1517</v>
      </c>
      <c r="C656" s="36"/>
      <c r="D656" s="37">
        <f t="shared" si="10"/>
        <v>1</v>
      </c>
      <c r="E656" s="37"/>
      <c r="F656" s="37" t="s">
        <v>28</v>
      </c>
      <c r="G656" s="37"/>
      <c r="H656" s="38">
        <v>43004</v>
      </c>
      <c r="I656" s="38"/>
      <c r="J656" s="38">
        <v>43004</v>
      </c>
      <c r="K656" s="38"/>
      <c r="L656" s="18" t="s">
        <v>647</v>
      </c>
      <c r="M656" s="18"/>
      <c r="N656" s="35">
        <v>331</v>
      </c>
      <c r="O656" s="35"/>
    </row>
    <row r="657" spans="1:15" ht="45" customHeight="1">
      <c r="A657" s="13" t="s">
        <v>1477</v>
      </c>
      <c r="B657" s="36" t="s">
        <v>1517</v>
      </c>
      <c r="C657" s="36"/>
      <c r="D657" s="37">
        <f t="shared" si="10"/>
        <v>1</v>
      </c>
      <c r="E657" s="37"/>
      <c r="F657" s="37" t="s">
        <v>28</v>
      </c>
      <c r="G657" s="37"/>
      <c r="H657" s="38">
        <v>42997</v>
      </c>
      <c r="I657" s="38"/>
      <c r="J657" s="38">
        <v>42997</v>
      </c>
      <c r="K657" s="38"/>
      <c r="L657" s="18" t="s">
        <v>647</v>
      </c>
      <c r="M657" s="18"/>
      <c r="N657" s="35">
        <v>328</v>
      </c>
      <c r="O657" s="35"/>
    </row>
    <row r="658" spans="1:15" ht="45" customHeight="1">
      <c r="A658" s="13" t="s">
        <v>1477</v>
      </c>
      <c r="B658" s="36" t="s">
        <v>1518</v>
      </c>
      <c r="C658" s="36"/>
      <c r="D658" s="37">
        <f t="shared" si="10"/>
        <v>1</v>
      </c>
      <c r="E658" s="37"/>
      <c r="F658" s="37" t="s">
        <v>28</v>
      </c>
      <c r="G658" s="37"/>
      <c r="H658" s="38">
        <v>42983</v>
      </c>
      <c r="I658" s="38"/>
      <c r="J658" s="38">
        <v>42983</v>
      </c>
      <c r="K658" s="38"/>
      <c r="L658" s="18" t="s">
        <v>647</v>
      </c>
      <c r="M658" s="18"/>
      <c r="N658" s="35">
        <v>240.06</v>
      </c>
      <c r="O658" s="35"/>
    </row>
    <row r="659" spans="1:15" ht="45" customHeight="1">
      <c r="A659" s="13" t="s">
        <v>1477</v>
      </c>
      <c r="B659" s="36" t="s">
        <v>1518</v>
      </c>
      <c r="C659" s="36"/>
      <c r="D659" s="37">
        <f t="shared" si="10"/>
        <v>1</v>
      </c>
      <c r="E659" s="37"/>
      <c r="F659" s="37" t="s">
        <v>28</v>
      </c>
      <c r="G659" s="37"/>
      <c r="H659" s="38">
        <v>42986</v>
      </c>
      <c r="I659" s="38"/>
      <c r="J659" s="38">
        <v>42986</v>
      </c>
      <c r="K659" s="38"/>
      <c r="L659" s="18" t="s">
        <v>647</v>
      </c>
      <c r="M659" s="18"/>
      <c r="N659" s="35">
        <v>200</v>
      </c>
      <c r="O659" s="35"/>
    </row>
    <row r="660" spans="1:15" ht="45" customHeight="1">
      <c r="A660" s="13" t="s">
        <v>1477</v>
      </c>
      <c r="B660" s="36" t="s">
        <v>1518</v>
      </c>
      <c r="C660" s="36"/>
      <c r="D660" s="37">
        <f t="shared" si="10"/>
        <v>1</v>
      </c>
      <c r="E660" s="37"/>
      <c r="F660" s="37" t="s">
        <v>28</v>
      </c>
      <c r="G660" s="37"/>
      <c r="H660" s="38">
        <v>42985</v>
      </c>
      <c r="I660" s="38"/>
      <c r="J660" s="38">
        <v>42985</v>
      </c>
      <c r="K660" s="38"/>
      <c r="L660" s="18" t="s">
        <v>647</v>
      </c>
      <c r="M660" s="18"/>
      <c r="N660" s="35">
        <v>319.7</v>
      </c>
      <c r="O660" s="35"/>
    </row>
    <row r="661" spans="1:15" ht="45" customHeight="1">
      <c r="A661" s="13" t="s">
        <v>1477</v>
      </c>
      <c r="B661" s="36" t="s">
        <v>1518</v>
      </c>
      <c r="C661" s="36"/>
      <c r="D661" s="37">
        <f t="shared" si="10"/>
        <v>1</v>
      </c>
      <c r="E661" s="37"/>
      <c r="F661" s="37" t="s">
        <v>28</v>
      </c>
      <c r="G661" s="37"/>
      <c r="H661" s="38">
        <v>42990</v>
      </c>
      <c r="I661" s="38"/>
      <c r="J661" s="38">
        <v>42990</v>
      </c>
      <c r="K661" s="38"/>
      <c r="L661" s="18" t="s">
        <v>647</v>
      </c>
      <c r="M661" s="18"/>
      <c r="N661" s="35">
        <v>597</v>
      </c>
      <c r="O661" s="35"/>
    </row>
    <row r="662" spans="1:15" ht="45" customHeight="1">
      <c r="A662" s="13" t="s">
        <v>1477</v>
      </c>
      <c r="B662" s="36" t="s">
        <v>1518</v>
      </c>
      <c r="C662" s="36"/>
      <c r="D662" s="37">
        <f t="shared" si="10"/>
        <v>1</v>
      </c>
      <c r="E662" s="37"/>
      <c r="F662" s="37" t="s">
        <v>28</v>
      </c>
      <c r="G662" s="37"/>
      <c r="H662" s="38">
        <v>42991</v>
      </c>
      <c r="I662" s="38"/>
      <c r="J662" s="38">
        <v>42991</v>
      </c>
      <c r="K662" s="38"/>
      <c r="L662" s="18" t="s">
        <v>647</v>
      </c>
      <c r="M662" s="18"/>
      <c r="N662" s="35">
        <v>617.6</v>
      </c>
      <c r="O662" s="35"/>
    </row>
    <row r="663" spans="1:15" ht="45" customHeight="1">
      <c r="A663" s="13" t="s">
        <v>1477</v>
      </c>
      <c r="B663" s="36" t="s">
        <v>13</v>
      </c>
      <c r="C663" s="36"/>
      <c r="D663" s="37">
        <f t="shared" si="10"/>
        <v>1</v>
      </c>
      <c r="E663" s="37"/>
      <c r="F663" s="37" t="s">
        <v>14</v>
      </c>
      <c r="G663" s="37"/>
      <c r="H663" s="38">
        <v>42997</v>
      </c>
      <c r="I663" s="38"/>
      <c r="J663" s="38">
        <v>42997</v>
      </c>
      <c r="K663" s="38"/>
      <c r="L663" s="18" t="s">
        <v>647</v>
      </c>
      <c r="M663" s="18"/>
      <c r="N663" s="35">
        <v>1415</v>
      </c>
      <c r="O663" s="35"/>
    </row>
    <row r="664" spans="1:15" ht="45" customHeight="1">
      <c r="A664" s="13" t="s">
        <v>1477</v>
      </c>
      <c r="B664" s="36" t="s">
        <v>1517</v>
      </c>
      <c r="C664" s="36"/>
      <c r="D664" s="37">
        <f t="shared" si="10"/>
        <v>1</v>
      </c>
      <c r="E664" s="37"/>
      <c r="F664" s="37" t="s">
        <v>28</v>
      </c>
      <c r="G664" s="37"/>
      <c r="H664" s="38">
        <v>42979</v>
      </c>
      <c r="I664" s="38"/>
      <c r="J664" s="38">
        <v>42979</v>
      </c>
      <c r="K664" s="38"/>
      <c r="L664" s="18" t="s">
        <v>647</v>
      </c>
      <c r="M664" s="18"/>
      <c r="N664" s="35">
        <v>166</v>
      </c>
      <c r="O664" s="35"/>
    </row>
    <row r="665" spans="1:15" ht="45" customHeight="1">
      <c r="A665" s="13" t="s">
        <v>1477</v>
      </c>
      <c r="B665" s="36" t="s">
        <v>1517</v>
      </c>
      <c r="C665" s="36"/>
      <c r="D665" s="37">
        <f t="shared" si="10"/>
        <v>1</v>
      </c>
      <c r="E665" s="37"/>
      <c r="F665" s="37" t="s">
        <v>28</v>
      </c>
      <c r="G665" s="37"/>
      <c r="H665" s="38">
        <v>42996</v>
      </c>
      <c r="I665" s="38"/>
      <c r="J665" s="38">
        <v>42996</v>
      </c>
      <c r="K665" s="38"/>
      <c r="L665" s="18" t="s">
        <v>647</v>
      </c>
      <c r="M665" s="18"/>
      <c r="N665" s="35">
        <v>115.2</v>
      </c>
      <c r="O665" s="35"/>
    </row>
    <row r="666" spans="1:15" ht="45" customHeight="1">
      <c r="A666" s="13" t="s">
        <v>1477</v>
      </c>
      <c r="B666" s="36" t="s">
        <v>1517</v>
      </c>
      <c r="C666" s="36"/>
      <c r="D666" s="37">
        <f t="shared" si="10"/>
        <v>1</v>
      </c>
      <c r="E666" s="37"/>
      <c r="F666" s="37" t="s">
        <v>28</v>
      </c>
      <c r="G666" s="37"/>
      <c r="H666" s="38">
        <v>42989</v>
      </c>
      <c r="I666" s="38"/>
      <c r="J666" s="38">
        <v>42989</v>
      </c>
      <c r="K666" s="38"/>
      <c r="L666" s="18" t="s">
        <v>647</v>
      </c>
      <c r="M666" s="18"/>
      <c r="N666" s="35">
        <v>149</v>
      </c>
      <c r="O666" s="35"/>
    </row>
    <row r="667" spans="1:15" ht="45" customHeight="1">
      <c r="A667" s="13" t="s">
        <v>1477</v>
      </c>
      <c r="B667" s="36" t="s">
        <v>1517</v>
      </c>
      <c r="C667" s="36"/>
      <c r="D667" s="37">
        <f t="shared" si="10"/>
        <v>1</v>
      </c>
      <c r="E667" s="37"/>
      <c r="F667" s="37" t="s">
        <v>28</v>
      </c>
      <c r="G667" s="37"/>
      <c r="H667" s="38">
        <v>43010</v>
      </c>
      <c r="I667" s="38"/>
      <c r="J667" s="38">
        <v>43010</v>
      </c>
      <c r="K667" s="38"/>
      <c r="L667" s="18" t="s">
        <v>647</v>
      </c>
      <c r="M667" s="18"/>
      <c r="N667" s="35">
        <v>125</v>
      </c>
      <c r="O667" s="35"/>
    </row>
    <row r="668" spans="1:15" ht="45" customHeight="1">
      <c r="A668" s="13" t="s">
        <v>1477</v>
      </c>
      <c r="B668" s="36" t="s">
        <v>1517</v>
      </c>
      <c r="C668" s="36"/>
      <c r="D668" s="37">
        <f t="shared" si="10"/>
        <v>1</v>
      </c>
      <c r="E668" s="37"/>
      <c r="F668" s="37" t="s">
        <v>28</v>
      </c>
      <c r="G668" s="37"/>
      <c r="H668" s="38">
        <v>43000</v>
      </c>
      <c r="I668" s="38"/>
      <c r="J668" s="38">
        <v>43000</v>
      </c>
      <c r="K668" s="38"/>
      <c r="L668" s="18" t="s">
        <v>647</v>
      </c>
      <c r="M668" s="18"/>
      <c r="N668" s="35">
        <v>128.1</v>
      </c>
      <c r="O668" s="35"/>
    </row>
    <row r="669" spans="1:15" ht="45" customHeight="1">
      <c r="A669" s="13" t="s">
        <v>1477</v>
      </c>
      <c r="B669" s="36" t="s">
        <v>1517</v>
      </c>
      <c r="C669" s="36"/>
      <c r="D669" s="37">
        <f t="shared" si="10"/>
        <v>1</v>
      </c>
      <c r="E669" s="37"/>
      <c r="F669" s="37" t="s">
        <v>28</v>
      </c>
      <c r="G669" s="37"/>
      <c r="H669" s="38">
        <v>42996</v>
      </c>
      <c r="I669" s="38"/>
      <c r="J669" s="38">
        <v>42996</v>
      </c>
      <c r="K669" s="38"/>
      <c r="L669" s="18" t="s">
        <v>647</v>
      </c>
      <c r="M669" s="18"/>
      <c r="N669" s="35">
        <v>117</v>
      </c>
      <c r="O669" s="35"/>
    </row>
    <row r="670" spans="1:15" ht="45" customHeight="1">
      <c r="A670" s="13" t="s">
        <v>1477</v>
      </c>
      <c r="B670" s="36" t="s">
        <v>1517</v>
      </c>
      <c r="C670" s="36"/>
      <c r="D670" s="37">
        <f t="shared" si="10"/>
        <v>1</v>
      </c>
      <c r="E670" s="37"/>
      <c r="F670" s="37" t="s">
        <v>28</v>
      </c>
      <c r="G670" s="37"/>
      <c r="H670" s="38">
        <v>43013</v>
      </c>
      <c r="I670" s="38"/>
      <c r="J670" s="38">
        <v>43013</v>
      </c>
      <c r="K670" s="38"/>
      <c r="L670" s="18" t="s">
        <v>647</v>
      </c>
      <c r="M670" s="18"/>
      <c r="N670" s="35">
        <v>220.01</v>
      </c>
      <c r="O670" s="35"/>
    </row>
    <row r="671" spans="1:15" ht="45" customHeight="1">
      <c r="A671" s="13" t="s">
        <v>1477</v>
      </c>
      <c r="B671" s="36" t="s">
        <v>1517</v>
      </c>
      <c r="C671" s="36"/>
      <c r="D671" s="37">
        <f t="shared" si="10"/>
        <v>1</v>
      </c>
      <c r="E671" s="37"/>
      <c r="F671" s="37" t="s">
        <v>28</v>
      </c>
      <c r="G671" s="37"/>
      <c r="H671" s="38">
        <v>42998</v>
      </c>
      <c r="I671" s="38"/>
      <c r="J671" s="38">
        <v>42998</v>
      </c>
      <c r="K671" s="38"/>
      <c r="L671" s="18" t="s">
        <v>647</v>
      </c>
      <c r="M671" s="18"/>
      <c r="N671" s="35">
        <v>117.6</v>
      </c>
      <c r="O671" s="35"/>
    </row>
    <row r="672" spans="1:15" ht="45" customHeight="1">
      <c r="A672" s="13" t="s">
        <v>1477</v>
      </c>
      <c r="B672" s="36" t="s">
        <v>1517</v>
      </c>
      <c r="C672" s="36"/>
      <c r="D672" s="37">
        <f t="shared" si="10"/>
        <v>1</v>
      </c>
      <c r="E672" s="37"/>
      <c r="F672" s="37" t="s">
        <v>28</v>
      </c>
      <c r="G672" s="37"/>
      <c r="H672" s="38">
        <v>42989</v>
      </c>
      <c r="I672" s="38"/>
      <c r="J672" s="38">
        <v>42989</v>
      </c>
      <c r="K672" s="38"/>
      <c r="L672" s="18" t="s">
        <v>647</v>
      </c>
      <c r="M672" s="18"/>
      <c r="N672" s="35">
        <v>157</v>
      </c>
      <c r="O672" s="35"/>
    </row>
    <row r="673" spans="1:15" ht="45" customHeight="1">
      <c r="A673" s="13" t="s">
        <v>1477</v>
      </c>
      <c r="B673" s="36" t="s">
        <v>1517</v>
      </c>
      <c r="C673" s="36"/>
      <c r="D673" s="37">
        <f t="shared" si="10"/>
        <v>1</v>
      </c>
      <c r="E673" s="37"/>
      <c r="F673" s="37" t="s">
        <v>28</v>
      </c>
      <c r="G673" s="37"/>
      <c r="H673" s="38">
        <v>43004</v>
      </c>
      <c r="I673" s="38"/>
      <c r="J673" s="38">
        <v>43004</v>
      </c>
      <c r="K673" s="38"/>
      <c r="L673" s="18" t="s">
        <v>647</v>
      </c>
      <c r="M673" s="18"/>
      <c r="N673" s="35">
        <v>171</v>
      </c>
      <c r="O673" s="35"/>
    </row>
    <row r="674" spans="1:15" ht="45" customHeight="1">
      <c r="A674" s="13" t="s">
        <v>1477</v>
      </c>
      <c r="B674" s="36" t="s">
        <v>1517</v>
      </c>
      <c r="C674" s="36"/>
      <c r="D674" s="37">
        <f t="shared" si="10"/>
        <v>1</v>
      </c>
      <c r="E674" s="37"/>
      <c r="F674" s="37" t="s">
        <v>28</v>
      </c>
      <c r="G674" s="37"/>
      <c r="H674" s="38">
        <v>42997</v>
      </c>
      <c r="I674" s="38"/>
      <c r="J674" s="38">
        <v>42997</v>
      </c>
      <c r="K674" s="38"/>
      <c r="L674" s="18" t="s">
        <v>647</v>
      </c>
      <c r="M674" s="18"/>
      <c r="N674" s="35">
        <v>181.01</v>
      </c>
      <c r="O674" s="35"/>
    </row>
    <row r="675" spans="1:15" ht="45" customHeight="1">
      <c r="A675" s="13" t="s">
        <v>1477</v>
      </c>
      <c r="B675" s="36" t="s">
        <v>1516</v>
      </c>
      <c r="C675" s="36"/>
      <c r="D675" s="37">
        <f t="shared" si="10"/>
        <v>1</v>
      </c>
      <c r="E675" s="37"/>
      <c r="F675" s="37" t="s">
        <v>28</v>
      </c>
      <c r="G675" s="37"/>
      <c r="H675" s="38">
        <v>43033</v>
      </c>
      <c r="I675" s="38"/>
      <c r="J675" s="38">
        <v>43033</v>
      </c>
      <c r="K675" s="38"/>
      <c r="L675" s="18" t="s">
        <v>647</v>
      </c>
      <c r="M675" s="18"/>
      <c r="N675" s="35">
        <v>151</v>
      </c>
      <c r="O675" s="35"/>
    </row>
    <row r="676" spans="1:15" ht="45" customHeight="1">
      <c r="A676" s="13" t="s">
        <v>1477</v>
      </c>
      <c r="B676" s="36" t="s">
        <v>1519</v>
      </c>
      <c r="C676" s="36"/>
      <c r="D676" s="37">
        <f t="shared" si="10"/>
        <v>1</v>
      </c>
      <c r="E676" s="37"/>
      <c r="F676" s="37" t="s">
        <v>28</v>
      </c>
      <c r="G676" s="37"/>
      <c r="H676" s="38">
        <v>43021</v>
      </c>
      <c r="I676" s="38"/>
      <c r="J676" s="38">
        <v>43021</v>
      </c>
      <c r="K676" s="38"/>
      <c r="L676" s="18" t="s">
        <v>647</v>
      </c>
      <c r="M676" s="18"/>
      <c r="N676" s="35">
        <v>477.19</v>
      </c>
      <c r="O676" s="35"/>
    </row>
    <row r="677" spans="1:15" ht="45" customHeight="1">
      <c r="A677" s="13" t="s">
        <v>1477</v>
      </c>
      <c r="B677" s="36" t="s">
        <v>1516</v>
      </c>
      <c r="C677" s="36"/>
      <c r="D677" s="37">
        <f t="shared" si="10"/>
        <v>1</v>
      </c>
      <c r="E677" s="37"/>
      <c r="F677" s="37" t="s">
        <v>28</v>
      </c>
      <c r="G677" s="37"/>
      <c r="H677" s="38">
        <v>43038</v>
      </c>
      <c r="I677" s="38"/>
      <c r="J677" s="38">
        <v>43038</v>
      </c>
      <c r="K677" s="38"/>
      <c r="L677" s="18" t="s">
        <v>647</v>
      </c>
      <c r="M677" s="18"/>
      <c r="N677" s="35">
        <v>343</v>
      </c>
      <c r="O677" s="35"/>
    </row>
    <row r="678" spans="1:15" ht="45" customHeight="1">
      <c r="A678" s="13" t="s">
        <v>1477</v>
      </c>
      <c r="B678" s="36" t="s">
        <v>1516</v>
      </c>
      <c r="C678" s="36"/>
      <c r="D678" s="37">
        <f t="shared" si="10"/>
        <v>1</v>
      </c>
      <c r="E678" s="37"/>
      <c r="F678" s="37" t="s">
        <v>28</v>
      </c>
      <c r="G678" s="37"/>
      <c r="H678" s="38">
        <v>43017</v>
      </c>
      <c r="I678" s="38"/>
      <c r="J678" s="38">
        <v>43017</v>
      </c>
      <c r="K678" s="38"/>
      <c r="L678" s="18" t="s">
        <v>647</v>
      </c>
      <c r="M678" s="18"/>
      <c r="N678" s="35">
        <v>259</v>
      </c>
      <c r="O678" s="35"/>
    </row>
    <row r="679" spans="1:15" ht="45" customHeight="1">
      <c r="A679" s="13" t="s">
        <v>1477</v>
      </c>
      <c r="B679" s="36" t="s">
        <v>1516</v>
      </c>
      <c r="C679" s="36"/>
      <c r="D679" s="37">
        <f t="shared" si="10"/>
        <v>1</v>
      </c>
      <c r="E679" s="37"/>
      <c r="F679" s="37" t="s">
        <v>28</v>
      </c>
      <c r="G679" s="37"/>
      <c r="H679" s="38">
        <v>43054</v>
      </c>
      <c r="I679" s="38"/>
      <c r="J679" s="38">
        <v>43054</v>
      </c>
      <c r="K679" s="38"/>
      <c r="L679" s="18" t="s">
        <v>647</v>
      </c>
      <c r="M679" s="18"/>
      <c r="N679" s="35">
        <v>371</v>
      </c>
      <c r="O679" s="35"/>
    </row>
    <row r="680" spans="1:15" ht="45" customHeight="1">
      <c r="A680" s="13" t="s">
        <v>1477</v>
      </c>
      <c r="B680" s="36" t="s">
        <v>1516</v>
      </c>
      <c r="C680" s="36"/>
      <c r="D680" s="37">
        <f t="shared" si="10"/>
        <v>1</v>
      </c>
      <c r="E680" s="37"/>
      <c r="F680" s="37" t="s">
        <v>28</v>
      </c>
      <c r="G680" s="37"/>
      <c r="H680" s="38">
        <v>43045</v>
      </c>
      <c r="I680" s="38"/>
      <c r="J680" s="38">
        <v>43045</v>
      </c>
      <c r="K680" s="38"/>
      <c r="L680" s="18" t="s">
        <v>647</v>
      </c>
      <c r="M680" s="18"/>
      <c r="N680" s="35">
        <v>568.6</v>
      </c>
      <c r="O680" s="35"/>
    </row>
    <row r="681" spans="1:15" ht="45" customHeight="1">
      <c r="A681" s="13" t="s">
        <v>1477</v>
      </c>
      <c r="B681" s="36" t="s">
        <v>1516</v>
      </c>
      <c r="C681" s="36"/>
      <c r="D681" s="37">
        <f t="shared" si="10"/>
        <v>1</v>
      </c>
      <c r="E681" s="37"/>
      <c r="F681" s="37" t="s">
        <v>28</v>
      </c>
      <c r="G681" s="37"/>
      <c r="H681" s="38">
        <v>43025</v>
      </c>
      <c r="I681" s="38"/>
      <c r="J681" s="38">
        <v>43025</v>
      </c>
      <c r="K681" s="38"/>
      <c r="L681" s="18" t="s">
        <v>647</v>
      </c>
      <c r="M681" s="18"/>
      <c r="N681" s="35">
        <v>424</v>
      </c>
      <c r="O681" s="35"/>
    </row>
    <row r="682" spans="1:15" ht="45" customHeight="1">
      <c r="A682" s="13" t="s">
        <v>1477</v>
      </c>
      <c r="B682" s="36" t="s">
        <v>1516</v>
      </c>
      <c r="C682" s="36"/>
      <c r="D682" s="37">
        <f t="shared" si="10"/>
        <v>1</v>
      </c>
      <c r="E682" s="37"/>
      <c r="F682" s="37" t="s">
        <v>28</v>
      </c>
      <c r="G682" s="37"/>
      <c r="H682" s="38">
        <v>43032</v>
      </c>
      <c r="I682" s="38"/>
      <c r="J682" s="38">
        <v>43032</v>
      </c>
      <c r="K682" s="38"/>
      <c r="L682" s="18" t="s">
        <v>647</v>
      </c>
      <c r="M682" s="18"/>
      <c r="N682" s="35">
        <v>446</v>
      </c>
      <c r="O682" s="35"/>
    </row>
    <row r="683" spans="1:15" ht="45" customHeight="1">
      <c r="A683" s="13" t="s">
        <v>1477</v>
      </c>
      <c r="B683" s="36" t="s">
        <v>1516</v>
      </c>
      <c r="C683" s="36"/>
      <c r="D683" s="37">
        <f t="shared" si="10"/>
        <v>1</v>
      </c>
      <c r="E683" s="37"/>
      <c r="F683" s="37" t="s">
        <v>28</v>
      </c>
      <c r="G683" s="37"/>
      <c r="H683" s="38">
        <v>43035</v>
      </c>
      <c r="I683" s="38"/>
      <c r="J683" s="38">
        <v>43035</v>
      </c>
      <c r="K683" s="38"/>
      <c r="L683" s="18" t="s">
        <v>647</v>
      </c>
      <c r="M683" s="18"/>
      <c r="N683" s="35">
        <v>227</v>
      </c>
      <c r="O683" s="35"/>
    </row>
    <row r="684" spans="1:15" ht="45" customHeight="1">
      <c r="A684" s="13" t="s">
        <v>1477</v>
      </c>
      <c r="B684" s="36" t="s">
        <v>1516</v>
      </c>
      <c r="C684" s="36"/>
      <c r="D684" s="37">
        <f t="shared" si="10"/>
        <v>1</v>
      </c>
      <c r="E684" s="37"/>
      <c r="F684" s="37" t="s">
        <v>28</v>
      </c>
      <c r="G684" s="37"/>
      <c r="H684" s="38">
        <v>43039</v>
      </c>
      <c r="I684" s="38"/>
      <c r="J684" s="38">
        <v>43039</v>
      </c>
      <c r="K684" s="38"/>
      <c r="L684" s="18" t="s">
        <v>647</v>
      </c>
      <c r="M684" s="18"/>
      <c r="N684" s="35">
        <v>332</v>
      </c>
      <c r="O684" s="35"/>
    </row>
    <row r="685" spans="1:15" ht="45" customHeight="1">
      <c r="A685" s="13" t="s">
        <v>1477</v>
      </c>
      <c r="B685" s="36" t="s">
        <v>1516</v>
      </c>
      <c r="C685" s="36"/>
      <c r="D685" s="37">
        <f t="shared" si="10"/>
        <v>1</v>
      </c>
      <c r="E685" s="37"/>
      <c r="F685" s="37" t="s">
        <v>28</v>
      </c>
      <c r="G685" s="37"/>
      <c r="H685" s="38">
        <v>43047</v>
      </c>
      <c r="I685" s="38"/>
      <c r="J685" s="38">
        <v>43047</v>
      </c>
      <c r="K685" s="38"/>
      <c r="L685" s="18" t="s">
        <v>647</v>
      </c>
      <c r="M685" s="18"/>
      <c r="N685" s="35">
        <v>323</v>
      </c>
      <c r="O685" s="35"/>
    </row>
    <row r="686" spans="1:15" ht="45" customHeight="1">
      <c r="A686" s="13" t="s">
        <v>1477</v>
      </c>
      <c r="B686" s="36" t="s">
        <v>1516</v>
      </c>
      <c r="C686" s="36"/>
      <c r="D686" s="37">
        <f t="shared" si="10"/>
        <v>1</v>
      </c>
      <c r="E686" s="37"/>
      <c r="F686" s="37" t="s">
        <v>28</v>
      </c>
      <c r="G686" s="37"/>
      <c r="H686" s="38">
        <v>43049</v>
      </c>
      <c r="I686" s="38"/>
      <c r="J686" s="38">
        <v>43049</v>
      </c>
      <c r="K686" s="38"/>
      <c r="L686" s="18" t="s">
        <v>647</v>
      </c>
      <c r="M686" s="18"/>
      <c r="N686" s="35">
        <v>200</v>
      </c>
      <c r="O686" s="35"/>
    </row>
    <row r="687" spans="1:15" ht="45" customHeight="1">
      <c r="A687" s="13" t="s">
        <v>1477</v>
      </c>
      <c r="B687" s="36" t="s">
        <v>1520</v>
      </c>
      <c r="C687" s="36"/>
      <c r="D687" s="37">
        <f t="shared" si="10"/>
        <v>1</v>
      </c>
      <c r="E687" s="37"/>
      <c r="F687" s="37" t="s">
        <v>28</v>
      </c>
      <c r="G687" s="37"/>
      <c r="H687" s="38">
        <v>43025</v>
      </c>
      <c r="I687" s="38"/>
      <c r="J687" s="38">
        <v>43025</v>
      </c>
      <c r="K687" s="38"/>
      <c r="L687" s="18" t="s">
        <v>647</v>
      </c>
      <c r="M687" s="18"/>
      <c r="N687" s="35">
        <v>254.05</v>
      </c>
      <c r="O687" s="35"/>
    </row>
    <row r="688" spans="1:15" ht="45" customHeight="1">
      <c r="A688" s="13" t="s">
        <v>1477</v>
      </c>
      <c r="B688" s="36" t="s">
        <v>1516</v>
      </c>
      <c r="C688" s="36"/>
      <c r="D688" s="37">
        <f t="shared" si="10"/>
        <v>1</v>
      </c>
      <c r="E688" s="37"/>
      <c r="F688" s="37" t="s">
        <v>28</v>
      </c>
      <c r="G688" s="37"/>
      <c r="H688" s="38">
        <v>43021</v>
      </c>
      <c r="I688" s="38"/>
      <c r="J688" s="38">
        <v>43021</v>
      </c>
      <c r="K688" s="38"/>
      <c r="L688" s="18" t="s">
        <v>647</v>
      </c>
      <c r="M688" s="18"/>
      <c r="N688" s="35">
        <v>316</v>
      </c>
      <c r="O688" s="35"/>
    </row>
    <row r="689" spans="1:15" ht="45" customHeight="1">
      <c r="A689" s="13" t="s">
        <v>1477</v>
      </c>
      <c r="B689" s="36" t="s">
        <v>1516</v>
      </c>
      <c r="C689" s="36"/>
      <c r="D689" s="37">
        <f t="shared" si="10"/>
        <v>1</v>
      </c>
      <c r="E689" s="37"/>
      <c r="F689" s="37" t="s">
        <v>28</v>
      </c>
      <c r="G689" s="37"/>
      <c r="H689" s="38">
        <v>43026</v>
      </c>
      <c r="I689" s="38"/>
      <c r="J689" s="38">
        <v>43026</v>
      </c>
      <c r="K689" s="38"/>
      <c r="L689" s="18" t="s">
        <v>647</v>
      </c>
      <c r="M689" s="18"/>
      <c r="N689" s="35">
        <v>323</v>
      </c>
      <c r="O689" s="35"/>
    </row>
    <row r="690" spans="1:15" ht="45" customHeight="1">
      <c r="A690" s="13" t="s">
        <v>1477</v>
      </c>
      <c r="B690" s="36" t="s">
        <v>1516</v>
      </c>
      <c r="C690" s="36"/>
      <c r="D690" s="37">
        <f t="shared" si="10"/>
        <v>1</v>
      </c>
      <c r="E690" s="37"/>
      <c r="F690" s="37" t="s">
        <v>28</v>
      </c>
      <c r="G690" s="37"/>
      <c r="H690" s="38">
        <v>43047</v>
      </c>
      <c r="I690" s="38"/>
      <c r="J690" s="38">
        <v>43047</v>
      </c>
      <c r="K690" s="38"/>
      <c r="L690" s="18" t="s">
        <v>647</v>
      </c>
      <c r="M690" s="18"/>
      <c r="N690" s="35">
        <v>316</v>
      </c>
      <c r="O690" s="35"/>
    </row>
    <row r="691" spans="1:15" ht="45" customHeight="1">
      <c r="A691" s="13" t="s">
        <v>1477</v>
      </c>
      <c r="B691" s="36" t="s">
        <v>1516</v>
      </c>
      <c r="C691" s="36"/>
      <c r="D691" s="37">
        <f t="shared" si="10"/>
        <v>1</v>
      </c>
      <c r="E691" s="37"/>
      <c r="F691" s="37" t="s">
        <v>28</v>
      </c>
      <c r="G691" s="37"/>
      <c r="H691" s="38">
        <v>43021</v>
      </c>
      <c r="I691" s="38"/>
      <c r="J691" s="38">
        <v>43021</v>
      </c>
      <c r="K691" s="38"/>
      <c r="L691" s="18" t="s">
        <v>647</v>
      </c>
      <c r="M691" s="18"/>
      <c r="N691" s="35">
        <v>194</v>
      </c>
      <c r="O691" s="35"/>
    </row>
    <row r="692" spans="1:15" ht="45" customHeight="1">
      <c r="A692" s="13" t="s">
        <v>1477</v>
      </c>
      <c r="B692" s="36" t="s">
        <v>1516</v>
      </c>
      <c r="C692" s="36"/>
      <c r="D692" s="37">
        <f t="shared" si="10"/>
        <v>1</v>
      </c>
      <c r="E692" s="37"/>
      <c r="F692" s="37" t="s">
        <v>28</v>
      </c>
      <c r="G692" s="37"/>
      <c r="H692" s="38">
        <v>43034</v>
      </c>
      <c r="I692" s="38"/>
      <c r="J692" s="38">
        <v>43034</v>
      </c>
      <c r="K692" s="38"/>
      <c r="L692" s="18" t="s">
        <v>647</v>
      </c>
      <c r="M692" s="18"/>
      <c r="N692" s="35">
        <v>344</v>
      </c>
      <c r="O692" s="35"/>
    </row>
    <row r="693" spans="1:15" ht="45" customHeight="1">
      <c r="A693" s="13" t="s">
        <v>1477</v>
      </c>
      <c r="B693" s="36" t="s">
        <v>1516</v>
      </c>
      <c r="C693" s="36"/>
      <c r="D693" s="37">
        <f t="shared" si="10"/>
        <v>1</v>
      </c>
      <c r="E693" s="37"/>
      <c r="F693" s="37" t="s">
        <v>28</v>
      </c>
      <c r="G693" s="37"/>
      <c r="H693" s="38">
        <v>43055</v>
      </c>
      <c r="I693" s="38"/>
      <c r="J693" s="38">
        <v>42751</v>
      </c>
      <c r="K693" s="38"/>
      <c r="L693" s="18" t="s">
        <v>647</v>
      </c>
      <c r="M693" s="18"/>
      <c r="N693" s="35">
        <v>343</v>
      </c>
      <c r="O693" s="35"/>
    </row>
    <row r="694" spans="1:15" ht="45" customHeight="1">
      <c r="A694" s="13" t="s">
        <v>1477</v>
      </c>
      <c r="B694" s="36" t="s">
        <v>1516</v>
      </c>
      <c r="C694" s="36"/>
      <c r="D694" s="37">
        <f t="shared" si="10"/>
        <v>1</v>
      </c>
      <c r="E694" s="37"/>
      <c r="F694" s="37" t="s">
        <v>28</v>
      </c>
      <c r="G694" s="37"/>
      <c r="H694" s="38">
        <v>43038</v>
      </c>
      <c r="I694" s="38"/>
      <c r="J694" s="38">
        <v>43038</v>
      </c>
      <c r="K694" s="38"/>
      <c r="L694" s="18" t="s">
        <v>647</v>
      </c>
      <c r="M694" s="18"/>
      <c r="N694" s="35">
        <v>655.7</v>
      </c>
      <c r="O694" s="35"/>
    </row>
    <row r="695" spans="1:15" ht="45" customHeight="1">
      <c r="A695" s="13" t="s">
        <v>1477</v>
      </c>
      <c r="B695" s="36" t="s">
        <v>1516</v>
      </c>
      <c r="C695" s="36"/>
      <c r="D695" s="37">
        <f t="shared" si="10"/>
        <v>1</v>
      </c>
      <c r="E695" s="37"/>
      <c r="F695" s="37" t="s">
        <v>28</v>
      </c>
      <c r="G695" s="37"/>
      <c r="H695" s="38">
        <v>43031</v>
      </c>
      <c r="I695" s="38"/>
      <c r="J695" s="38">
        <v>43031</v>
      </c>
      <c r="K695" s="38"/>
      <c r="L695" s="18" t="s">
        <v>647</v>
      </c>
      <c r="M695" s="18"/>
      <c r="N695" s="35">
        <v>542</v>
      </c>
      <c r="O695" s="35"/>
    </row>
    <row r="696" spans="1:15" ht="45" customHeight="1">
      <c r="A696" s="13" t="s">
        <v>1477</v>
      </c>
      <c r="B696" s="36" t="s">
        <v>1516</v>
      </c>
      <c r="C696" s="36"/>
      <c r="D696" s="37">
        <f t="shared" si="10"/>
        <v>1</v>
      </c>
      <c r="E696" s="37"/>
      <c r="F696" s="37" t="s">
        <v>28</v>
      </c>
      <c r="G696" s="37"/>
      <c r="H696" s="38">
        <v>43034</v>
      </c>
      <c r="I696" s="38"/>
      <c r="J696" s="38">
        <v>43034</v>
      </c>
      <c r="K696" s="38"/>
      <c r="L696" s="18" t="s">
        <v>647</v>
      </c>
      <c r="M696" s="18"/>
      <c r="N696" s="35">
        <v>341</v>
      </c>
      <c r="O696" s="35"/>
    </row>
    <row r="697" spans="1:15" ht="45" customHeight="1">
      <c r="A697" s="13" t="s">
        <v>1477</v>
      </c>
      <c r="B697" s="36" t="s">
        <v>1516</v>
      </c>
      <c r="C697" s="36"/>
      <c r="D697" s="37">
        <f t="shared" si="10"/>
        <v>1</v>
      </c>
      <c r="E697" s="37"/>
      <c r="F697" s="37" t="s">
        <v>28</v>
      </c>
      <c r="G697" s="37"/>
      <c r="H697" s="38">
        <v>43045</v>
      </c>
      <c r="I697" s="38"/>
      <c r="J697" s="38">
        <v>43045</v>
      </c>
      <c r="K697" s="38"/>
      <c r="L697" s="18" t="s">
        <v>647</v>
      </c>
      <c r="M697" s="18"/>
      <c r="N697" s="35">
        <v>259</v>
      </c>
      <c r="O697" s="35"/>
    </row>
    <row r="698" spans="1:15" ht="45" customHeight="1">
      <c r="A698" s="13" t="s">
        <v>1477</v>
      </c>
      <c r="B698" s="36" t="s">
        <v>13</v>
      </c>
      <c r="C698" s="36"/>
      <c r="D698" s="37">
        <f t="shared" si="10"/>
        <v>1</v>
      </c>
      <c r="E698" s="37"/>
      <c r="F698" s="37" t="s">
        <v>14</v>
      </c>
      <c r="G698" s="37"/>
      <c r="H698" s="38">
        <v>43039</v>
      </c>
      <c r="I698" s="38"/>
      <c r="J698" s="38">
        <v>43039</v>
      </c>
      <c r="K698" s="38"/>
      <c r="L698" s="18" t="s">
        <v>647</v>
      </c>
      <c r="M698" s="18"/>
      <c r="N698" s="35">
        <v>3235</v>
      </c>
      <c r="O698" s="35"/>
    </row>
    <row r="699" spans="1:15" ht="45" customHeight="1">
      <c r="A699" s="13" t="s">
        <v>1477</v>
      </c>
      <c r="B699" s="36" t="s">
        <v>1516</v>
      </c>
      <c r="C699" s="36"/>
      <c r="D699" s="37">
        <f t="shared" si="10"/>
        <v>1</v>
      </c>
      <c r="E699" s="37"/>
      <c r="F699" s="37" t="s">
        <v>28</v>
      </c>
      <c r="G699" s="37"/>
      <c r="H699" s="38">
        <v>43033</v>
      </c>
      <c r="I699" s="38"/>
      <c r="J699" s="38">
        <v>43033</v>
      </c>
      <c r="K699" s="38"/>
      <c r="L699" s="18" t="s">
        <v>647</v>
      </c>
      <c r="M699" s="18"/>
      <c r="N699" s="35">
        <v>220.01</v>
      </c>
      <c r="O699" s="35"/>
    </row>
    <row r="700" spans="1:15" ht="45" customHeight="1">
      <c r="A700" s="13" t="s">
        <v>1477</v>
      </c>
      <c r="B700" s="36" t="s">
        <v>1516</v>
      </c>
      <c r="C700" s="36"/>
      <c r="D700" s="37">
        <f t="shared" si="10"/>
        <v>1</v>
      </c>
      <c r="E700" s="37"/>
      <c r="F700" s="37" t="s">
        <v>28</v>
      </c>
      <c r="G700" s="37"/>
      <c r="H700" s="38">
        <v>43054</v>
      </c>
      <c r="I700" s="38"/>
      <c r="J700" s="38">
        <v>43054</v>
      </c>
      <c r="K700" s="38"/>
      <c r="L700" s="18" t="s">
        <v>647</v>
      </c>
      <c r="M700" s="18"/>
      <c r="N700" s="35">
        <v>93.8</v>
      </c>
      <c r="O700" s="35"/>
    </row>
    <row r="701" spans="1:15" ht="45" customHeight="1">
      <c r="A701" s="13" t="s">
        <v>1477</v>
      </c>
      <c r="B701" s="36" t="s">
        <v>1516</v>
      </c>
      <c r="C701" s="36"/>
      <c r="D701" s="37">
        <f t="shared" si="10"/>
        <v>1</v>
      </c>
      <c r="E701" s="37"/>
      <c r="F701" s="37" t="s">
        <v>28</v>
      </c>
      <c r="G701" s="37"/>
      <c r="H701" s="38">
        <v>43045</v>
      </c>
      <c r="I701" s="38"/>
      <c r="J701" s="38">
        <v>43045</v>
      </c>
      <c r="K701" s="38"/>
      <c r="L701" s="18" t="s">
        <v>647</v>
      </c>
      <c r="M701" s="18"/>
      <c r="N701" s="35">
        <v>128.5</v>
      </c>
      <c r="O701" s="35"/>
    </row>
    <row r="702" spans="1:15" ht="45" customHeight="1">
      <c r="A702" s="13" t="s">
        <v>1477</v>
      </c>
      <c r="B702" s="36" t="s">
        <v>1516</v>
      </c>
      <c r="C702" s="36"/>
      <c r="D702" s="37">
        <f t="shared" si="10"/>
        <v>1</v>
      </c>
      <c r="E702" s="37"/>
      <c r="F702" s="37" t="s">
        <v>28</v>
      </c>
      <c r="G702" s="37"/>
      <c r="H702" s="38">
        <v>43025</v>
      </c>
      <c r="I702" s="38"/>
      <c r="J702" s="38">
        <v>43025</v>
      </c>
      <c r="K702" s="38"/>
      <c r="L702" s="18" t="s">
        <v>647</v>
      </c>
      <c r="M702" s="18"/>
      <c r="N702" s="35">
        <v>149.4</v>
      </c>
      <c r="O702" s="35"/>
    </row>
    <row r="703" spans="1:15" ht="45" customHeight="1">
      <c r="A703" s="13" t="s">
        <v>1477</v>
      </c>
      <c r="B703" s="36" t="s">
        <v>1516</v>
      </c>
      <c r="C703" s="36"/>
      <c r="D703" s="37">
        <f t="shared" si="10"/>
        <v>1</v>
      </c>
      <c r="E703" s="37"/>
      <c r="F703" s="37" t="s">
        <v>28</v>
      </c>
      <c r="G703" s="37"/>
      <c r="H703" s="38">
        <v>43032</v>
      </c>
      <c r="I703" s="38"/>
      <c r="J703" s="38">
        <v>43032</v>
      </c>
      <c r="K703" s="38"/>
      <c r="L703" s="18" t="s">
        <v>647</v>
      </c>
      <c r="M703" s="18"/>
      <c r="N703" s="35">
        <v>109.01</v>
      </c>
      <c r="O703" s="35"/>
    </row>
    <row r="704" spans="1:15" ht="45" customHeight="1">
      <c r="A704" s="13" t="s">
        <v>1477</v>
      </c>
      <c r="B704" s="36" t="s">
        <v>1516</v>
      </c>
      <c r="C704" s="36"/>
      <c r="D704" s="37">
        <f t="shared" si="10"/>
        <v>1</v>
      </c>
      <c r="E704" s="37"/>
      <c r="F704" s="37" t="s">
        <v>28</v>
      </c>
      <c r="G704" s="37"/>
      <c r="H704" s="38">
        <v>43035</v>
      </c>
      <c r="I704" s="38"/>
      <c r="J704" s="38">
        <v>43035</v>
      </c>
      <c r="K704" s="38"/>
      <c r="L704" s="18" t="s">
        <v>647</v>
      </c>
      <c r="M704" s="18"/>
      <c r="N704" s="35">
        <v>123.2</v>
      </c>
      <c r="O704" s="35"/>
    </row>
    <row r="705" spans="1:15" ht="45" customHeight="1">
      <c r="A705" s="13" t="s">
        <v>1477</v>
      </c>
      <c r="B705" s="36" t="s">
        <v>1516</v>
      </c>
      <c r="C705" s="36"/>
      <c r="D705" s="37">
        <f t="shared" si="10"/>
        <v>1</v>
      </c>
      <c r="E705" s="37"/>
      <c r="F705" s="37" t="s">
        <v>28</v>
      </c>
      <c r="G705" s="37"/>
      <c r="H705" s="38">
        <v>43039</v>
      </c>
      <c r="I705" s="38"/>
      <c r="J705" s="38">
        <v>43039</v>
      </c>
      <c r="K705" s="38"/>
      <c r="L705" s="18" t="s">
        <v>647</v>
      </c>
      <c r="M705" s="18"/>
      <c r="N705" s="35">
        <v>92.4</v>
      </c>
      <c r="O705" s="35"/>
    </row>
    <row r="706" spans="1:15" ht="45" customHeight="1">
      <c r="A706" s="13" t="s">
        <v>1477</v>
      </c>
      <c r="B706" s="36" t="s">
        <v>1516</v>
      </c>
      <c r="C706" s="36"/>
      <c r="D706" s="37">
        <f t="shared" si="10"/>
        <v>1</v>
      </c>
      <c r="E706" s="37"/>
      <c r="F706" s="37" t="s">
        <v>28</v>
      </c>
      <c r="G706" s="37"/>
      <c r="H706" s="38">
        <v>43049</v>
      </c>
      <c r="I706" s="38"/>
      <c r="J706" s="38">
        <v>43049</v>
      </c>
      <c r="K706" s="38"/>
      <c r="L706" s="18" t="s">
        <v>647</v>
      </c>
      <c r="M706" s="18"/>
      <c r="N706" s="35">
        <v>208.6</v>
      </c>
      <c r="O706" s="35"/>
    </row>
    <row r="707" spans="1:15" ht="45" customHeight="1">
      <c r="A707" s="13" t="s">
        <v>1477</v>
      </c>
      <c r="B707" s="36" t="s">
        <v>1516</v>
      </c>
      <c r="C707" s="36"/>
      <c r="D707" s="37">
        <f t="shared" si="10"/>
        <v>1</v>
      </c>
      <c r="E707" s="37"/>
      <c r="F707" s="37" t="s">
        <v>28</v>
      </c>
      <c r="G707" s="37"/>
      <c r="H707" s="38">
        <v>43021</v>
      </c>
      <c r="I707" s="38"/>
      <c r="J707" s="38">
        <v>43021</v>
      </c>
      <c r="K707" s="38"/>
      <c r="L707" s="18" t="s">
        <v>647</v>
      </c>
      <c r="M707" s="18"/>
      <c r="N707" s="35">
        <v>220.01</v>
      </c>
      <c r="O707" s="35"/>
    </row>
    <row r="708" spans="1:15" ht="45" customHeight="1">
      <c r="A708" s="13" t="s">
        <v>1477</v>
      </c>
      <c r="B708" s="36" t="s">
        <v>1516</v>
      </c>
      <c r="C708" s="36"/>
      <c r="D708" s="37">
        <f t="shared" si="10"/>
        <v>1</v>
      </c>
      <c r="E708" s="37"/>
      <c r="F708" s="37" t="s">
        <v>28</v>
      </c>
      <c r="G708" s="37"/>
      <c r="H708" s="38">
        <v>43047</v>
      </c>
      <c r="I708" s="38"/>
      <c r="J708" s="38">
        <v>43047</v>
      </c>
      <c r="K708" s="38"/>
      <c r="L708" s="18" t="s">
        <v>647</v>
      </c>
      <c r="M708" s="18"/>
      <c r="N708" s="35">
        <v>229</v>
      </c>
      <c r="O708" s="35"/>
    </row>
    <row r="709" spans="1:15" ht="45" customHeight="1">
      <c r="A709" s="13" t="s">
        <v>1477</v>
      </c>
      <c r="B709" s="36" t="s">
        <v>1516</v>
      </c>
      <c r="C709" s="36"/>
      <c r="D709" s="37">
        <f t="shared" si="10"/>
        <v>1</v>
      </c>
      <c r="E709" s="37"/>
      <c r="F709" s="37" t="s">
        <v>28</v>
      </c>
      <c r="G709" s="37"/>
      <c r="H709" s="38">
        <v>43021</v>
      </c>
      <c r="I709" s="38"/>
      <c r="J709" s="38">
        <v>43021</v>
      </c>
      <c r="K709" s="38"/>
      <c r="L709" s="18" t="s">
        <v>647</v>
      </c>
      <c r="M709" s="18"/>
      <c r="N709" s="35">
        <v>220.01</v>
      </c>
      <c r="O709" s="35"/>
    </row>
    <row r="710" spans="1:15" ht="45" customHeight="1">
      <c r="A710" s="13" t="s">
        <v>1477</v>
      </c>
      <c r="B710" s="36" t="s">
        <v>1516</v>
      </c>
      <c r="C710" s="36"/>
      <c r="D710" s="37">
        <f t="shared" si="10"/>
        <v>1</v>
      </c>
      <c r="E710" s="37"/>
      <c r="F710" s="37" t="s">
        <v>28</v>
      </c>
      <c r="G710" s="37"/>
      <c r="H710" s="38">
        <v>43034</v>
      </c>
      <c r="I710" s="38"/>
      <c r="J710" s="38">
        <v>43034</v>
      </c>
      <c r="K710" s="38"/>
      <c r="L710" s="18" t="s">
        <v>647</v>
      </c>
      <c r="M710" s="18"/>
      <c r="N710" s="35">
        <v>141</v>
      </c>
      <c r="O710" s="35"/>
    </row>
    <row r="711" spans="1:15" ht="45" customHeight="1">
      <c r="A711" s="13" t="s">
        <v>1477</v>
      </c>
      <c r="B711" s="36" t="s">
        <v>1516</v>
      </c>
      <c r="C711" s="36"/>
      <c r="D711" s="37">
        <f t="shared" si="10"/>
        <v>1</v>
      </c>
      <c r="E711" s="37"/>
      <c r="F711" s="37" t="s">
        <v>28</v>
      </c>
      <c r="G711" s="37"/>
      <c r="H711" s="38">
        <v>43055</v>
      </c>
      <c r="I711" s="38"/>
      <c r="J711" s="38">
        <v>42751</v>
      </c>
      <c r="K711" s="38"/>
      <c r="L711" s="18" t="s">
        <v>647</v>
      </c>
      <c r="M711" s="18"/>
      <c r="N711" s="35">
        <v>146</v>
      </c>
      <c r="O711" s="35"/>
    </row>
    <row r="712" spans="1:15" ht="45" customHeight="1">
      <c r="A712" s="13" t="s">
        <v>1477</v>
      </c>
      <c r="B712" s="36" t="s">
        <v>1521</v>
      </c>
      <c r="C712" s="36"/>
      <c r="D712" s="37">
        <f t="shared" si="10"/>
        <v>1</v>
      </c>
      <c r="E712" s="37"/>
      <c r="F712" s="37" t="s">
        <v>28</v>
      </c>
      <c r="G712" s="37"/>
      <c r="H712" s="38">
        <v>43063</v>
      </c>
      <c r="I712" s="38"/>
      <c r="J712" s="38">
        <v>43063</v>
      </c>
      <c r="K712" s="38"/>
      <c r="L712" s="18" t="s">
        <v>647</v>
      </c>
      <c r="M712" s="18"/>
      <c r="N712" s="35">
        <v>597</v>
      </c>
      <c r="O712" s="35"/>
    </row>
    <row r="713" spans="1:15" ht="45" customHeight="1">
      <c r="A713" s="13" t="s">
        <v>1477</v>
      </c>
      <c r="B713" s="36" t="s">
        <v>1516</v>
      </c>
      <c r="C713" s="36"/>
      <c r="D713" s="37">
        <f t="shared" si="10"/>
        <v>1</v>
      </c>
      <c r="E713" s="37"/>
      <c r="F713" s="37" t="s">
        <v>28</v>
      </c>
      <c r="G713" s="37"/>
      <c r="H713" s="38">
        <v>43063</v>
      </c>
      <c r="I713" s="38"/>
      <c r="J713" s="38">
        <v>43063</v>
      </c>
      <c r="K713" s="38"/>
      <c r="L713" s="18" t="s">
        <v>647</v>
      </c>
      <c r="M713" s="18"/>
      <c r="N713" s="35">
        <v>227</v>
      </c>
      <c r="O713" s="35"/>
    </row>
    <row r="714" spans="1:15" ht="45" customHeight="1">
      <c r="A714" s="13" t="s">
        <v>1477</v>
      </c>
      <c r="B714" s="36" t="s">
        <v>1516</v>
      </c>
      <c r="C714" s="36"/>
      <c r="D714" s="37">
        <f t="shared" si="10"/>
        <v>1</v>
      </c>
      <c r="E714" s="37"/>
      <c r="F714" s="37" t="s">
        <v>28</v>
      </c>
      <c r="G714" s="37"/>
      <c r="H714" s="38">
        <v>43060</v>
      </c>
      <c r="I714" s="38"/>
      <c r="J714" s="38">
        <v>43060</v>
      </c>
      <c r="K714" s="38"/>
      <c r="L714" s="18" t="s">
        <v>647</v>
      </c>
      <c r="M714" s="18"/>
      <c r="N714" s="35">
        <v>219</v>
      </c>
      <c r="O714" s="35"/>
    </row>
    <row r="715" spans="1:15" ht="45" customHeight="1">
      <c r="A715" s="13" t="s">
        <v>1477</v>
      </c>
      <c r="B715" s="36" t="s">
        <v>13</v>
      </c>
      <c r="C715" s="36"/>
      <c r="D715" s="37">
        <f t="shared" si="10"/>
        <v>1</v>
      </c>
      <c r="E715" s="37"/>
      <c r="F715" s="37" t="s">
        <v>14</v>
      </c>
      <c r="G715" s="37"/>
      <c r="H715" s="38">
        <v>43063</v>
      </c>
      <c r="I715" s="38"/>
      <c r="J715" s="38">
        <v>43063</v>
      </c>
      <c r="K715" s="38"/>
      <c r="L715" s="18" t="s">
        <v>647</v>
      </c>
      <c r="M715" s="18"/>
      <c r="N715" s="35">
        <v>1850</v>
      </c>
      <c r="O715" s="35"/>
    </row>
    <row r="716" spans="1:15" ht="45" customHeight="1">
      <c r="A716" s="13" t="s">
        <v>1477</v>
      </c>
      <c r="B716" s="36" t="s">
        <v>1516</v>
      </c>
      <c r="C716" s="36"/>
      <c r="D716" s="37">
        <f t="shared" si="10"/>
        <v>1</v>
      </c>
      <c r="E716" s="37"/>
      <c r="F716" s="37" t="s">
        <v>28</v>
      </c>
      <c r="G716" s="37"/>
      <c r="H716" s="38">
        <v>43063</v>
      </c>
      <c r="I716" s="38"/>
      <c r="J716" s="38">
        <v>43063</v>
      </c>
      <c r="K716" s="38"/>
      <c r="L716" s="18" t="s">
        <v>647</v>
      </c>
      <c r="M716" s="18"/>
      <c r="N716" s="35">
        <v>228</v>
      </c>
      <c r="O716" s="35"/>
    </row>
    <row r="717" spans="1:15" ht="45" customHeight="1">
      <c r="A717" s="13" t="s">
        <v>1477</v>
      </c>
      <c r="B717" s="36" t="s">
        <v>1522</v>
      </c>
      <c r="C717" s="36"/>
      <c r="D717" s="37">
        <f t="shared" ref="D717:D780" si="11">C717+1</f>
        <v>1</v>
      </c>
      <c r="E717" s="37"/>
      <c r="F717" s="37" t="s">
        <v>28</v>
      </c>
      <c r="G717" s="37"/>
      <c r="H717" s="38">
        <v>43056</v>
      </c>
      <c r="I717" s="38"/>
      <c r="J717" s="38">
        <v>43057</v>
      </c>
      <c r="K717" s="38"/>
      <c r="L717" s="18" t="s">
        <v>647</v>
      </c>
      <c r="M717" s="18"/>
      <c r="N717" s="35">
        <v>444.1</v>
      </c>
      <c r="O717" s="35"/>
    </row>
    <row r="718" spans="1:15" ht="45" customHeight="1">
      <c r="A718" s="13" t="s">
        <v>1477</v>
      </c>
      <c r="B718" s="36" t="s">
        <v>1522</v>
      </c>
      <c r="C718" s="36"/>
      <c r="D718" s="37">
        <f t="shared" si="11"/>
        <v>1</v>
      </c>
      <c r="E718" s="37"/>
      <c r="F718" s="37" t="s">
        <v>28</v>
      </c>
      <c r="G718" s="37"/>
      <c r="H718" s="38">
        <v>43056</v>
      </c>
      <c r="I718" s="38"/>
      <c r="J718" s="38">
        <v>43057</v>
      </c>
      <c r="K718" s="38"/>
      <c r="L718" s="18" t="s">
        <v>647</v>
      </c>
      <c r="M718" s="18"/>
      <c r="N718" s="35">
        <v>543</v>
      </c>
      <c r="O718" s="35"/>
    </row>
    <row r="719" spans="1:15" ht="45" customHeight="1">
      <c r="A719" s="13" t="s">
        <v>1523</v>
      </c>
      <c r="B719" s="36" t="s">
        <v>13</v>
      </c>
      <c r="C719" s="36"/>
      <c r="D719" s="37">
        <f t="shared" si="11"/>
        <v>1</v>
      </c>
      <c r="E719" s="37"/>
      <c r="F719" s="37" t="s">
        <v>14</v>
      </c>
      <c r="G719" s="37"/>
      <c r="H719" s="38">
        <v>42766</v>
      </c>
      <c r="I719" s="38"/>
      <c r="J719" s="38">
        <v>42795</v>
      </c>
      <c r="K719" s="38"/>
      <c r="L719" s="18" t="s">
        <v>647</v>
      </c>
      <c r="M719" s="18"/>
      <c r="N719" s="35">
        <v>963</v>
      </c>
      <c r="O719" s="35"/>
    </row>
    <row r="720" spans="1:15" ht="45" customHeight="1">
      <c r="A720" s="13" t="s">
        <v>1523</v>
      </c>
      <c r="B720" s="36" t="s">
        <v>13</v>
      </c>
      <c r="C720" s="36"/>
      <c r="D720" s="37">
        <f t="shared" si="11"/>
        <v>1</v>
      </c>
      <c r="E720" s="37"/>
      <c r="F720" s="37" t="s">
        <v>14</v>
      </c>
      <c r="G720" s="37"/>
      <c r="H720" s="38">
        <v>42825</v>
      </c>
      <c r="I720" s="38"/>
      <c r="J720" s="38">
        <v>42825</v>
      </c>
      <c r="K720" s="38"/>
      <c r="L720" s="18" t="s">
        <v>647</v>
      </c>
      <c r="M720" s="18"/>
      <c r="N720" s="35">
        <v>180</v>
      </c>
      <c r="O720" s="35"/>
    </row>
    <row r="721" spans="1:15" ht="45" customHeight="1">
      <c r="A721" s="13" t="s">
        <v>1523</v>
      </c>
      <c r="B721" s="36" t="s">
        <v>1288</v>
      </c>
      <c r="C721" s="36"/>
      <c r="D721" s="37">
        <f t="shared" si="11"/>
        <v>1</v>
      </c>
      <c r="E721" s="37"/>
      <c r="F721" s="37" t="s">
        <v>11</v>
      </c>
      <c r="G721" s="37"/>
      <c r="H721" s="38">
        <v>42818</v>
      </c>
      <c r="I721" s="38"/>
      <c r="J721" s="38">
        <v>42818</v>
      </c>
      <c r="K721" s="38"/>
      <c r="L721" s="18" t="s">
        <v>647</v>
      </c>
      <c r="M721" s="18"/>
      <c r="N721" s="35">
        <v>6199.79</v>
      </c>
      <c r="O721" s="35"/>
    </row>
    <row r="722" spans="1:15" ht="45" customHeight="1">
      <c r="A722" s="13" t="s">
        <v>1523</v>
      </c>
      <c r="B722" s="36" t="s">
        <v>1524</v>
      </c>
      <c r="C722" s="36"/>
      <c r="D722" s="37">
        <f t="shared" si="11"/>
        <v>1</v>
      </c>
      <c r="E722" s="37"/>
      <c r="F722" s="37" t="s">
        <v>1525</v>
      </c>
      <c r="G722" s="37"/>
      <c r="H722" s="38">
        <v>42821</v>
      </c>
      <c r="I722" s="38"/>
      <c r="J722" s="38">
        <v>42824</v>
      </c>
      <c r="K722" s="38"/>
      <c r="L722" s="18" t="s">
        <v>647</v>
      </c>
      <c r="M722" s="18"/>
      <c r="N722" s="35">
        <v>0</v>
      </c>
      <c r="O722" s="35"/>
    </row>
    <row r="723" spans="1:15" ht="45" customHeight="1">
      <c r="A723" s="13" t="s">
        <v>1523</v>
      </c>
      <c r="B723" s="36" t="s">
        <v>13</v>
      </c>
      <c r="C723" s="36"/>
      <c r="D723" s="37">
        <f t="shared" si="11"/>
        <v>1</v>
      </c>
      <c r="E723" s="37"/>
      <c r="F723" s="37" t="s">
        <v>14</v>
      </c>
      <c r="G723" s="37"/>
      <c r="H723" s="38">
        <v>42825</v>
      </c>
      <c r="I723" s="38"/>
      <c r="J723" s="38">
        <v>42825</v>
      </c>
      <c r="K723" s="38"/>
      <c r="L723" s="18" t="s">
        <v>647</v>
      </c>
      <c r="M723" s="18"/>
      <c r="N723" s="35">
        <v>346.54</v>
      </c>
      <c r="O723" s="35"/>
    </row>
    <row r="724" spans="1:15" ht="45" customHeight="1">
      <c r="A724" s="13" t="s">
        <v>1523</v>
      </c>
      <c r="B724" s="36" t="s">
        <v>1526</v>
      </c>
      <c r="C724" s="36"/>
      <c r="D724" s="37">
        <f t="shared" si="11"/>
        <v>1</v>
      </c>
      <c r="E724" s="37"/>
      <c r="F724" s="37" t="s">
        <v>1347</v>
      </c>
      <c r="G724" s="37"/>
      <c r="H724" s="38">
        <v>42825</v>
      </c>
      <c r="I724" s="38"/>
      <c r="J724" s="38">
        <v>42825</v>
      </c>
      <c r="K724" s="38"/>
      <c r="L724" s="18" t="s">
        <v>647</v>
      </c>
      <c r="M724" s="18"/>
      <c r="N724" s="35">
        <v>805</v>
      </c>
      <c r="O724" s="35"/>
    </row>
    <row r="725" spans="1:15" ht="45" customHeight="1">
      <c r="A725" s="13" t="s">
        <v>1523</v>
      </c>
      <c r="B725" s="36" t="s">
        <v>1527</v>
      </c>
      <c r="C725" s="36"/>
      <c r="D725" s="37">
        <f t="shared" si="11"/>
        <v>1</v>
      </c>
      <c r="E725" s="37"/>
      <c r="F725" s="37" t="s">
        <v>14</v>
      </c>
      <c r="G725" s="37"/>
      <c r="H725" s="38">
        <v>42916</v>
      </c>
      <c r="I725" s="38"/>
      <c r="J725" s="38">
        <v>42916</v>
      </c>
      <c r="K725" s="38"/>
      <c r="L725" s="18" t="s">
        <v>647</v>
      </c>
      <c r="M725" s="18"/>
      <c r="N725" s="35">
        <v>135</v>
      </c>
      <c r="O725" s="35"/>
    </row>
    <row r="726" spans="1:15" ht="45" customHeight="1">
      <c r="A726" s="13" t="s">
        <v>1523</v>
      </c>
      <c r="B726" s="36" t="s">
        <v>13</v>
      </c>
      <c r="C726" s="36"/>
      <c r="D726" s="37">
        <f t="shared" si="11"/>
        <v>1</v>
      </c>
      <c r="E726" s="37"/>
      <c r="F726" s="37" t="s">
        <v>14</v>
      </c>
      <c r="G726" s="37"/>
      <c r="H726" s="38">
        <v>42895</v>
      </c>
      <c r="I726" s="38"/>
      <c r="J726" s="38">
        <v>42895</v>
      </c>
      <c r="K726" s="38"/>
      <c r="L726" s="18" t="s">
        <v>647</v>
      </c>
      <c r="M726" s="18"/>
      <c r="N726" s="35">
        <v>396</v>
      </c>
      <c r="O726" s="35"/>
    </row>
    <row r="727" spans="1:15" ht="45" customHeight="1">
      <c r="A727" s="13" t="s">
        <v>1523</v>
      </c>
      <c r="B727" s="36" t="s">
        <v>13</v>
      </c>
      <c r="C727" s="36"/>
      <c r="D727" s="37">
        <f t="shared" si="11"/>
        <v>1</v>
      </c>
      <c r="E727" s="37"/>
      <c r="F727" s="37" t="s">
        <v>14</v>
      </c>
      <c r="G727" s="37"/>
      <c r="H727" s="38">
        <v>42863</v>
      </c>
      <c r="I727" s="38"/>
      <c r="J727" s="38">
        <v>42870</v>
      </c>
      <c r="K727" s="38"/>
      <c r="L727" s="18" t="s">
        <v>647</v>
      </c>
      <c r="M727" s="18"/>
      <c r="N727" s="35">
        <v>981</v>
      </c>
      <c r="O727" s="35"/>
    </row>
    <row r="728" spans="1:15" ht="45" customHeight="1">
      <c r="A728" s="13" t="s">
        <v>1523</v>
      </c>
      <c r="B728" s="36" t="s">
        <v>333</v>
      </c>
      <c r="C728" s="36"/>
      <c r="D728" s="37">
        <f t="shared" si="11"/>
        <v>1</v>
      </c>
      <c r="E728" s="37"/>
      <c r="F728" s="37" t="s">
        <v>11</v>
      </c>
      <c r="G728" s="37"/>
      <c r="H728" s="38">
        <v>42898</v>
      </c>
      <c r="I728" s="38"/>
      <c r="J728" s="38">
        <v>42898</v>
      </c>
      <c r="K728" s="38"/>
      <c r="L728" s="18" t="s">
        <v>647</v>
      </c>
      <c r="M728" s="18"/>
      <c r="N728" s="35">
        <v>230</v>
      </c>
      <c r="O728" s="35"/>
    </row>
    <row r="729" spans="1:15" ht="45" customHeight="1">
      <c r="A729" s="13" t="s">
        <v>1523</v>
      </c>
      <c r="B729" s="36" t="s">
        <v>333</v>
      </c>
      <c r="C729" s="36"/>
      <c r="D729" s="37">
        <f t="shared" si="11"/>
        <v>1</v>
      </c>
      <c r="E729" s="37"/>
      <c r="F729" s="37" t="s">
        <v>11</v>
      </c>
      <c r="G729" s="37"/>
      <c r="H729" s="38">
        <v>42898</v>
      </c>
      <c r="I729" s="38"/>
      <c r="J729" s="38">
        <v>42898</v>
      </c>
      <c r="K729" s="38"/>
      <c r="L729" s="18" t="s">
        <v>647</v>
      </c>
      <c r="M729" s="18"/>
      <c r="N729" s="35">
        <v>380</v>
      </c>
      <c r="O729" s="35"/>
    </row>
    <row r="730" spans="1:15" ht="45" customHeight="1">
      <c r="A730" s="13" t="s">
        <v>1523</v>
      </c>
      <c r="B730" s="36" t="s">
        <v>1528</v>
      </c>
      <c r="C730" s="36"/>
      <c r="D730" s="37">
        <f t="shared" si="11"/>
        <v>1</v>
      </c>
      <c r="E730" s="37"/>
      <c r="F730" s="37" t="s">
        <v>14</v>
      </c>
      <c r="G730" s="37"/>
      <c r="H730" s="38">
        <v>42979</v>
      </c>
      <c r="I730" s="38"/>
      <c r="J730" s="38">
        <v>43008</v>
      </c>
      <c r="K730" s="38"/>
      <c r="L730" s="18" t="s">
        <v>647</v>
      </c>
      <c r="M730" s="18"/>
      <c r="N730" s="35">
        <v>198</v>
      </c>
      <c r="O730" s="35"/>
    </row>
    <row r="731" spans="1:15" ht="45" customHeight="1">
      <c r="A731" s="13" t="s">
        <v>1529</v>
      </c>
      <c r="B731" s="36" t="s">
        <v>13</v>
      </c>
      <c r="C731" s="36"/>
      <c r="D731" s="37">
        <f t="shared" si="11"/>
        <v>1</v>
      </c>
      <c r="E731" s="37"/>
      <c r="F731" s="37" t="s">
        <v>14</v>
      </c>
      <c r="G731" s="37"/>
      <c r="H731" s="38">
        <v>42787</v>
      </c>
      <c r="I731" s="38"/>
      <c r="J731" s="38">
        <v>42787</v>
      </c>
      <c r="K731" s="38"/>
      <c r="L731" s="18" t="s">
        <v>647</v>
      </c>
      <c r="M731" s="18"/>
      <c r="N731" s="35">
        <v>234</v>
      </c>
      <c r="O731" s="35"/>
    </row>
    <row r="732" spans="1:15" ht="45" customHeight="1">
      <c r="A732" s="13" t="s">
        <v>1529</v>
      </c>
      <c r="B732" s="36" t="s">
        <v>13</v>
      </c>
      <c r="C732" s="36"/>
      <c r="D732" s="37">
        <f t="shared" si="11"/>
        <v>1</v>
      </c>
      <c r="E732" s="37"/>
      <c r="F732" s="37" t="s">
        <v>14</v>
      </c>
      <c r="G732" s="37"/>
      <c r="H732" s="38">
        <v>42782</v>
      </c>
      <c r="I732" s="38"/>
      <c r="J732" s="38">
        <v>42782</v>
      </c>
      <c r="K732" s="38"/>
      <c r="L732" s="18" t="s">
        <v>647</v>
      </c>
      <c r="M732" s="18"/>
      <c r="N732" s="35">
        <v>450</v>
      </c>
      <c r="O732" s="35"/>
    </row>
    <row r="733" spans="1:15" ht="45" customHeight="1">
      <c r="A733" s="13" t="s">
        <v>1529</v>
      </c>
      <c r="B733" s="36" t="s">
        <v>13</v>
      </c>
      <c r="C733" s="36"/>
      <c r="D733" s="37">
        <f t="shared" si="11"/>
        <v>1</v>
      </c>
      <c r="E733" s="37"/>
      <c r="F733" s="37" t="s">
        <v>14</v>
      </c>
      <c r="G733" s="37"/>
      <c r="H733" s="38">
        <v>42782</v>
      </c>
      <c r="I733" s="38"/>
      <c r="J733" s="38">
        <v>42794</v>
      </c>
      <c r="K733" s="38"/>
      <c r="L733" s="18" t="s">
        <v>647</v>
      </c>
      <c r="M733" s="18"/>
      <c r="N733" s="35">
        <v>252</v>
      </c>
      <c r="O733" s="35"/>
    </row>
    <row r="734" spans="1:15" ht="45" customHeight="1">
      <c r="A734" s="13" t="s">
        <v>1529</v>
      </c>
      <c r="B734" s="36" t="s">
        <v>13</v>
      </c>
      <c r="C734" s="36"/>
      <c r="D734" s="37">
        <f t="shared" si="11"/>
        <v>1</v>
      </c>
      <c r="E734" s="37"/>
      <c r="F734" s="37" t="s">
        <v>14</v>
      </c>
      <c r="G734" s="37"/>
      <c r="H734" s="38">
        <v>42835</v>
      </c>
      <c r="I734" s="38"/>
      <c r="J734" s="38">
        <v>42823</v>
      </c>
      <c r="K734" s="38"/>
      <c r="L734" s="18" t="s">
        <v>647</v>
      </c>
      <c r="M734" s="18"/>
      <c r="N734" s="35">
        <v>783</v>
      </c>
      <c r="O734" s="35"/>
    </row>
    <row r="735" spans="1:15" ht="45" customHeight="1">
      <c r="A735" s="13" t="s">
        <v>1529</v>
      </c>
      <c r="B735" s="36" t="s">
        <v>13</v>
      </c>
      <c r="C735" s="36"/>
      <c r="D735" s="37">
        <f t="shared" si="11"/>
        <v>1</v>
      </c>
      <c r="E735" s="37"/>
      <c r="F735" s="37" t="s">
        <v>14</v>
      </c>
      <c r="G735" s="37"/>
      <c r="H735" s="38">
        <v>42865</v>
      </c>
      <c r="I735" s="38"/>
      <c r="J735" s="38">
        <v>42865</v>
      </c>
      <c r="K735" s="38"/>
      <c r="L735" s="18" t="s">
        <v>647</v>
      </c>
      <c r="M735" s="18"/>
      <c r="N735" s="35">
        <v>1026</v>
      </c>
      <c r="O735" s="35"/>
    </row>
    <row r="736" spans="1:15" ht="45" customHeight="1">
      <c r="A736" s="13" t="s">
        <v>1529</v>
      </c>
      <c r="B736" s="36" t="s">
        <v>13</v>
      </c>
      <c r="C736" s="36"/>
      <c r="D736" s="37">
        <f t="shared" si="11"/>
        <v>1</v>
      </c>
      <c r="E736" s="37"/>
      <c r="F736" s="37" t="s">
        <v>14</v>
      </c>
      <c r="G736" s="37"/>
      <c r="H736" s="38">
        <v>42908</v>
      </c>
      <c r="I736" s="38"/>
      <c r="J736" s="38">
        <v>42908</v>
      </c>
      <c r="K736" s="38"/>
      <c r="L736" s="18" t="s">
        <v>647</v>
      </c>
      <c r="M736" s="18"/>
      <c r="N736" s="35">
        <v>396</v>
      </c>
      <c r="O736" s="35"/>
    </row>
    <row r="737" spans="1:15" ht="45" customHeight="1">
      <c r="A737" s="13" t="s">
        <v>1529</v>
      </c>
      <c r="B737" s="36" t="s">
        <v>13</v>
      </c>
      <c r="C737" s="36"/>
      <c r="D737" s="37">
        <f t="shared" si="11"/>
        <v>1</v>
      </c>
      <c r="E737" s="37"/>
      <c r="F737" s="37" t="s">
        <v>14</v>
      </c>
      <c r="G737" s="37"/>
      <c r="H737" s="38">
        <v>42947</v>
      </c>
      <c r="I737" s="38"/>
      <c r="J737" s="38">
        <v>42961</v>
      </c>
      <c r="K737" s="38"/>
      <c r="L737" s="18" t="s">
        <v>647</v>
      </c>
      <c r="M737" s="18"/>
      <c r="N737" s="35">
        <v>360</v>
      </c>
      <c r="O737" s="35"/>
    </row>
    <row r="738" spans="1:15" ht="45" customHeight="1">
      <c r="A738" s="13" t="s">
        <v>1529</v>
      </c>
      <c r="B738" s="36" t="s">
        <v>13</v>
      </c>
      <c r="C738" s="36"/>
      <c r="D738" s="37">
        <f t="shared" si="11"/>
        <v>1</v>
      </c>
      <c r="E738" s="37"/>
      <c r="F738" s="37" t="s">
        <v>14</v>
      </c>
      <c r="G738" s="37"/>
      <c r="H738" s="38">
        <v>42902</v>
      </c>
      <c r="I738" s="38"/>
      <c r="J738" s="38">
        <v>42916</v>
      </c>
      <c r="K738" s="38"/>
      <c r="L738" s="18" t="s">
        <v>647</v>
      </c>
      <c r="M738" s="18"/>
      <c r="N738" s="35">
        <v>252</v>
      </c>
      <c r="O738" s="35"/>
    </row>
    <row r="739" spans="1:15" ht="45" customHeight="1">
      <c r="A739" s="13" t="s">
        <v>1529</v>
      </c>
      <c r="B739" s="36" t="s">
        <v>13</v>
      </c>
      <c r="C739" s="36"/>
      <c r="D739" s="37">
        <f t="shared" si="11"/>
        <v>1</v>
      </c>
      <c r="E739" s="37"/>
      <c r="F739" s="37" t="s">
        <v>14</v>
      </c>
      <c r="G739" s="37"/>
      <c r="H739" s="38">
        <v>42917</v>
      </c>
      <c r="I739" s="38"/>
      <c r="J739" s="38">
        <v>42931</v>
      </c>
      <c r="K739" s="38"/>
      <c r="L739" s="18" t="s">
        <v>647</v>
      </c>
      <c r="M739" s="18"/>
      <c r="N739" s="35">
        <v>360</v>
      </c>
      <c r="O739" s="35"/>
    </row>
    <row r="740" spans="1:15" ht="45" customHeight="1">
      <c r="A740" s="13" t="s">
        <v>1529</v>
      </c>
      <c r="B740" s="36" t="s">
        <v>13</v>
      </c>
      <c r="C740" s="36"/>
      <c r="D740" s="37">
        <f t="shared" si="11"/>
        <v>1</v>
      </c>
      <c r="E740" s="37"/>
      <c r="F740" s="37" t="s">
        <v>14</v>
      </c>
      <c r="G740" s="37"/>
      <c r="H740" s="38">
        <v>42932</v>
      </c>
      <c r="I740" s="38"/>
      <c r="J740" s="38">
        <v>42932</v>
      </c>
      <c r="K740" s="38"/>
      <c r="L740" s="18" t="s">
        <v>647</v>
      </c>
      <c r="M740" s="18"/>
      <c r="N740" s="35">
        <v>396</v>
      </c>
      <c r="O740" s="35"/>
    </row>
    <row r="741" spans="1:15" ht="45" customHeight="1">
      <c r="A741" s="13" t="s">
        <v>1529</v>
      </c>
      <c r="B741" s="36" t="s">
        <v>13</v>
      </c>
      <c r="C741" s="36"/>
      <c r="D741" s="37">
        <f t="shared" si="11"/>
        <v>1</v>
      </c>
      <c r="E741" s="37"/>
      <c r="F741" s="37" t="s">
        <v>14</v>
      </c>
      <c r="G741" s="37"/>
      <c r="H741" s="38">
        <v>42920</v>
      </c>
      <c r="I741" s="38"/>
      <c r="J741" s="38">
        <v>42920</v>
      </c>
      <c r="K741" s="38"/>
      <c r="L741" s="18" t="s">
        <v>647</v>
      </c>
      <c r="M741" s="18"/>
      <c r="N741" s="35">
        <v>504</v>
      </c>
      <c r="O741" s="35"/>
    </row>
    <row r="742" spans="1:15" ht="45" customHeight="1">
      <c r="A742" s="13" t="s">
        <v>1529</v>
      </c>
      <c r="B742" s="36" t="s">
        <v>13</v>
      </c>
      <c r="C742" s="36"/>
      <c r="D742" s="37">
        <f t="shared" si="11"/>
        <v>1</v>
      </c>
      <c r="E742" s="37"/>
      <c r="F742" s="37" t="s">
        <v>14</v>
      </c>
      <c r="G742" s="37"/>
      <c r="H742" s="38">
        <v>42994</v>
      </c>
      <c r="I742" s="38"/>
      <c r="J742" s="38">
        <v>43008</v>
      </c>
      <c r="K742" s="38"/>
      <c r="L742" s="18" t="s">
        <v>647</v>
      </c>
      <c r="M742" s="18"/>
      <c r="N742" s="35">
        <v>540</v>
      </c>
      <c r="O742" s="35"/>
    </row>
    <row r="743" spans="1:15" ht="45" customHeight="1">
      <c r="A743" s="13" t="s">
        <v>1529</v>
      </c>
      <c r="B743" s="36" t="s">
        <v>13</v>
      </c>
      <c r="C743" s="36"/>
      <c r="D743" s="37">
        <f t="shared" si="11"/>
        <v>1</v>
      </c>
      <c r="E743" s="37"/>
      <c r="F743" s="37" t="s">
        <v>14</v>
      </c>
      <c r="G743" s="37"/>
      <c r="H743" s="38">
        <v>43024</v>
      </c>
      <c r="I743" s="38"/>
      <c r="J743" s="38">
        <v>43024</v>
      </c>
      <c r="K743" s="38"/>
      <c r="L743" s="18" t="s">
        <v>647</v>
      </c>
      <c r="M743" s="18"/>
      <c r="N743" s="35">
        <v>630</v>
      </c>
      <c r="O743" s="35"/>
    </row>
    <row r="744" spans="1:15" ht="45" customHeight="1">
      <c r="A744" s="13" t="s">
        <v>1529</v>
      </c>
      <c r="B744" s="36" t="s">
        <v>13</v>
      </c>
      <c r="C744" s="36"/>
      <c r="D744" s="37">
        <f t="shared" si="11"/>
        <v>1</v>
      </c>
      <c r="E744" s="37"/>
      <c r="F744" s="37" t="s">
        <v>14</v>
      </c>
      <c r="G744" s="37"/>
      <c r="H744" s="38">
        <v>42996</v>
      </c>
      <c r="I744" s="38"/>
      <c r="J744" s="38">
        <v>42996</v>
      </c>
      <c r="K744" s="38"/>
      <c r="L744" s="18" t="s">
        <v>647</v>
      </c>
      <c r="M744" s="18"/>
      <c r="N744" s="35">
        <v>405</v>
      </c>
      <c r="O744" s="35"/>
    </row>
    <row r="745" spans="1:15" ht="45" customHeight="1">
      <c r="A745" s="13" t="s">
        <v>1529</v>
      </c>
      <c r="B745" s="36" t="s">
        <v>13</v>
      </c>
      <c r="C745" s="36"/>
      <c r="D745" s="37">
        <f t="shared" si="11"/>
        <v>1</v>
      </c>
      <c r="E745" s="37"/>
      <c r="F745" s="37" t="s">
        <v>14</v>
      </c>
      <c r="G745" s="37"/>
      <c r="H745" s="38">
        <v>43024</v>
      </c>
      <c r="I745" s="38"/>
      <c r="J745" s="38">
        <v>43039</v>
      </c>
      <c r="K745" s="38"/>
      <c r="L745" s="18" t="s">
        <v>647</v>
      </c>
      <c r="M745" s="18"/>
      <c r="N745" s="35">
        <v>810</v>
      </c>
      <c r="O745" s="35"/>
    </row>
    <row r="746" spans="1:15" ht="45" customHeight="1">
      <c r="A746" s="13" t="s">
        <v>1529</v>
      </c>
      <c r="B746" s="36" t="s">
        <v>13</v>
      </c>
      <c r="C746" s="36"/>
      <c r="D746" s="37">
        <f t="shared" si="11"/>
        <v>1</v>
      </c>
      <c r="E746" s="37"/>
      <c r="F746" s="37" t="s">
        <v>14</v>
      </c>
      <c r="G746" s="37"/>
      <c r="H746" s="38">
        <v>43040</v>
      </c>
      <c r="I746" s="38"/>
      <c r="J746" s="38">
        <v>43056</v>
      </c>
      <c r="K746" s="38"/>
      <c r="L746" s="18" t="s">
        <v>647</v>
      </c>
      <c r="M746" s="18"/>
      <c r="N746" s="35">
        <v>702</v>
      </c>
      <c r="O746" s="35"/>
    </row>
    <row r="747" spans="1:15" ht="45" customHeight="1">
      <c r="A747" s="13" t="s">
        <v>1529</v>
      </c>
      <c r="B747" s="36" t="s">
        <v>13</v>
      </c>
      <c r="C747" s="36"/>
      <c r="D747" s="37">
        <f t="shared" si="11"/>
        <v>1</v>
      </c>
      <c r="E747" s="37"/>
      <c r="F747" s="37" t="s">
        <v>14</v>
      </c>
      <c r="G747" s="37"/>
      <c r="H747" s="38">
        <v>43040</v>
      </c>
      <c r="I747" s="38"/>
      <c r="J747" s="38">
        <v>43053</v>
      </c>
      <c r="K747" s="38"/>
      <c r="L747" s="18" t="s">
        <v>647</v>
      </c>
      <c r="M747" s="18"/>
      <c r="N747" s="35">
        <v>738</v>
      </c>
      <c r="O747" s="35"/>
    </row>
    <row r="748" spans="1:15" ht="45" customHeight="1">
      <c r="A748" s="13" t="s">
        <v>299</v>
      </c>
      <c r="B748" s="36" t="s">
        <v>1530</v>
      </c>
      <c r="C748" s="36"/>
      <c r="D748" s="37">
        <f t="shared" si="11"/>
        <v>1</v>
      </c>
      <c r="E748" s="37"/>
      <c r="F748" s="37" t="s">
        <v>11</v>
      </c>
      <c r="G748" s="37"/>
      <c r="H748" s="38">
        <v>42808</v>
      </c>
      <c r="I748" s="38"/>
      <c r="J748" s="38">
        <v>42808</v>
      </c>
      <c r="K748" s="38"/>
      <c r="L748" s="18" t="s">
        <v>647</v>
      </c>
      <c r="M748" s="18"/>
      <c r="N748" s="35">
        <v>1309.5</v>
      </c>
      <c r="O748" s="35"/>
    </row>
    <row r="749" spans="1:15" ht="45" customHeight="1">
      <c r="A749" s="13" t="s">
        <v>299</v>
      </c>
      <c r="B749" s="36" t="s">
        <v>13</v>
      </c>
      <c r="C749" s="36"/>
      <c r="D749" s="37">
        <f t="shared" si="11"/>
        <v>1</v>
      </c>
      <c r="E749" s="37"/>
      <c r="F749" s="37" t="s">
        <v>14</v>
      </c>
      <c r="G749" s="37"/>
      <c r="H749" s="38">
        <v>42829</v>
      </c>
      <c r="I749" s="38"/>
      <c r="J749" s="38">
        <v>42829</v>
      </c>
      <c r="K749" s="38"/>
      <c r="L749" s="18" t="s">
        <v>647</v>
      </c>
      <c r="M749" s="18"/>
      <c r="N749" s="35">
        <v>4460</v>
      </c>
      <c r="O749" s="35"/>
    </row>
    <row r="750" spans="1:15" ht="45" customHeight="1">
      <c r="A750" s="13" t="s">
        <v>299</v>
      </c>
      <c r="B750" s="36" t="s">
        <v>1530</v>
      </c>
      <c r="C750" s="36"/>
      <c r="D750" s="37">
        <f t="shared" si="11"/>
        <v>1</v>
      </c>
      <c r="E750" s="37"/>
      <c r="F750" s="37" t="s">
        <v>11</v>
      </c>
      <c r="G750" s="37"/>
      <c r="H750" s="38">
        <v>42808</v>
      </c>
      <c r="I750" s="38"/>
      <c r="J750" s="38">
        <v>42808</v>
      </c>
      <c r="K750" s="38"/>
      <c r="L750" s="18" t="s">
        <v>647</v>
      </c>
      <c r="M750" s="18"/>
      <c r="N750" s="35">
        <v>271</v>
      </c>
      <c r="O750" s="35"/>
    </row>
    <row r="751" spans="1:15" ht="45" customHeight="1">
      <c r="A751" s="13" t="s">
        <v>299</v>
      </c>
      <c r="B751" s="36" t="s">
        <v>13</v>
      </c>
      <c r="C751" s="36"/>
      <c r="D751" s="37">
        <f t="shared" si="11"/>
        <v>1</v>
      </c>
      <c r="E751" s="37"/>
      <c r="F751" s="37" t="s">
        <v>14</v>
      </c>
      <c r="G751" s="37"/>
      <c r="H751" s="38">
        <v>42934</v>
      </c>
      <c r="I751" s="38"/>
      <c r="J751" s="38">
        <v>42934</v>
      </c>
      <c r="K751" s="38"/>
      <c r="L751" s="18" t="s">
        <v>647</v>
      </c>
      <c r="M751" s="18"/>
      <c r="N751" s="35">
        <v>1150</v>
      </c>
      <c r="O751" s="35"/>
    </row>
    <row r="752" spans="1:15" ht="45" customHeight="1">
      <c r="A752" s="13" t="s">
        <v>1531</v>
      </c>
      <c r="B752" s="36" t="s">
        <v>13</v>
      </c>
      <c r="C752" s="36"/>
      <c r="D752" s="37">
        <f t="shared" si="11"/>
        <v>1</v>
      </c>
      <c r="E752" s="37"/>
      <c r="F752" s="37" t="s">
        <v>14</v>
      </c>
      <c r="G752" s="37"/>
      <c r="H752" s="38">
        <v>42744</v>
      </c>
      <c r="I752" s="38"/>
      <c r="J752" s="38">
        <v>42746</v>
      </c>
      <c r="K752" s="38"/>
      <c r="L752" s="18" t="s">
        <v>647</v>
      </c>
      <c r="M752" s="18"/>
      <c r="N752" s="35">
        <v>3770</v>
      </c>
      <c r="O752" s="35"/>
    </row>
    <row r="753" spans="1:15" ht="45" customHeight="1">
      <c r="A753" s="13" t="s">
        <v>1531</v>
      </c>
      <c r="B753" s="36" t="s">
        <v>1532</v>
      </c>
      <c r="C753" s="36"/>
      <c r="D753" s="37">
        <f t="shared" si="11"/>
        <v>1</v>
      </c>
      <c r="E753" s="37"/>
      <c r="F753" s="37" t="s">
        <v>28</v>
      </c>
      <c r="G753" s="37"/>
      <c r="H753" s="38">
        <v>42768</v>
      </c>
      <c r="I753" s="38"/>
      <c r="J753" s="38">
        <v>42768</v>
      </c>
      <c r="K753" s="38"/>
      <c r="L753" s="18" t="s">
        <v>647</v>
      </c>
      <c r="M753" s="18"/>
      <c r="N753" s="35">
        <v>349.9</v>
      </c>
      <c r="O753" s="35"/>
    </row>
    <row r="754" spans="1:15" ht="45" customHeight="1">
      <c r="A754" s="13" t="s">
        <v>1531</v>
      </c>
      <c r="B754" s="36" t="s">
        <v>1532</v>
      </c>
      <c r="C754" s="36"/>
      <c r="D754" s="37">
        <f t="shared" si="11"/>
        <v>1</v>
      </c>
      <c r="E754" s="37"/>
      <c r="F754" s="37" t="s">
        <v>28</v>
      </c>
      <c r="G754" s="37"/>
      <c r="H754" s="38">
        <v>42766</v>
      </c>
      <c r="I754" s="38"/>
      <c r="J754" s="38">
        <v>42766</v>
      </c>
      <c r="K754" s="38"/>
      <c r="L754" s="18" t="s">
        <v>647</v>
      </c>
      <c r="M754" s="18"/>
      <c r="N754" s="35">
        <v>685.6</v>
      </c>
      <c r="O754" s="35"/>
    </row>
    <row r="755" spans="1:15" ht="45" customHeight="1">
      <c r="A755" s="13" t="s">
        <v>1531</v>
      </c>
      <c r="B755" s="36" t="s">
        <v>13</v>
      </c>
      <c r="C755" s="36"/>
      <c r="D755" s="37">
        <f t="shared" si="11"/>
        <v>1</v>
      </c>
      <c r="E755" s="37"/>
      <c r="F755" s="37" t="s">
        <v>14</v>
      </c>
      <c r="G755" s="37"/>
      <c r="H755" s="38">
        <v>42759</v>
      </c>
      <c r="I755" s="38"/>
      <c r="J755" s="38">
        <v>42759</v>
      </c>
      <c r="K755" s="38"/>
      <c r="L755" s="18" t="s">
        <v>647</v>
      </c>
      <c r="M755" s="18"/>
      <c r="N755" s="35">
        <v>2420</v>
      </c>
      <c r="O755" s="35"/>
    </row>
    <row r="756" spans="1:15" ht="45" customHeight="1">
      <c r="A756" s="13" t="s">
        <v>1531</v>
      </c>
      <c r="B756" s="36" t="s">
        <v>1532</v>
      </c>
      <c r="C756" s="36"/>
      <c r="D756" s="37">
        <f t="shared" si="11"/>
        <v>1</v>
      </c>
      <c r="E756" s="37"/>
      <c r="F756" s="37" t="s">
        <v>28</v>
      </c>
      <c r="G756" s="37"/>
      <c r="H756" s="38">
        <v>42768</v>
      </c>
      <c r="I756" s="38"/>
      <c r="J756" s="38">
        <v>42768</v>
      </c>
      <c r="K756" s="38"/>
      <c r="L756" s="18" t="s">
        <v>647</v>
      </c>
      <c r="M756" s="18"/>
      <c r="N756" s="35">
        <v>739.9</v>
      </c>
      <c r="O756" s="35"/>
    </row>
    <row r="757" spans="1:15" ht="45" customHeight="1">
      <c r="A757" s="13" t="s">
        <v>1531</v>
      </c>
      <c r="B757" s="36" t="s">
        <v>1532</v>
      </c>
      <c r="C757" s="36"/>
      <c r="D757" s="37">
        <f t="shared" si="11"/>
        <v>1</v>
      </c>
      <c r="E757" s="37"/>
      <c r="F757" s="37" t="s">
        <v>28</v>
      </c>
      <c r="G757" s="37"/>
      <c r="H757" s="38">
        <v>42766</v>
      </c>
      <c r="I757" s="38"/>
      <c r="J757" s="38">
        <v>42766</v>
      </c>
      <c r="K757" s="38"/>
      <c r="L757" s="18" t="s">
        <v>647</v>
      </c>
      <c r="M757" s="18"/>
      <c r="N757" s="35">
        <v>469</v>
      </c>
      <c r="O757" s="35"/>
    </row>
    <row r="758" spans="1:15" ht="45" customHeight="1">
      <c r="A758" s="13" t="s">
        <v>1531</v>
      </c>
      <c r="B758" s="36" t="s">
        <v>13</v>
      </c>
      <c r="C758" s="36"/>
      <c r="D758" s="37">
        <f t="shared" si="11"/>
        <v>1</v>
      </c>
      <c r="E758" s="37"/>
      <c r="F758" s="37" t="s">
        <v>14</v>
      </c>
      <c r="G758" s="37"/>
      <c r="H758" s="38">
        <v>42779</v>
      </c>
      <c r="I758" s="38"/>
      <c r="J758" s="38">
        <v>42782</v>
      </c>
      <c r="K758" s="38"/>
      <c r="L758" s="18" t="s">
        <v>647</v>
      </c>
      <c r="M758" s="18"/>
      <c r="N758" s="35">
        <v>2500</v>
      </c>
      <c r="O758" s="35"/>
    </row>
    <row r="759" spans="1:15" ht="45" customHeight="1">
      <c r="A759" s="13" t="s">
        <v>1531</v>
      </c>
      <c r="B759" s="36" t="s">
        <v>1533</v>
      </c>
      <c r="C759" s="36"/>
      <c r="D759" s="37">
        <f t="shared" si="11"/>
        <v>1</v>
      </c>
      <c r="E759" s="37"/>
      <c r="F759" s="37" t="s">
        <v>28</v>
      </c>
      <c r="G759" s="37"/>
      <c r="H759" s="38">
        <v>42795</v>
      </c>
      <c r="I759" s="38"/>
      <c r="J759" s="38">
        <v>42795</v>
      </c>
      <c r="K759" s="38"/>
      <c r="L759" s="18" t="s">
        <v>647</v>
      </c>
      <c r="M759" s="18"/>
      <c r="N759" s="35">
        <v>499.8</v>
      </c>
      <c r="O759" s="35"/>
    </row>
    <row r="760" spans="1:15" ht="45" customHeight="1">
      <c r="A760" s="13" t="s">
        <v>1531</v>
      </c>
      <c r="B760" s="36" t="s">
        <v>13</v>
      </c>
      <c r="C760" s="36"/>
      <c r="D760" s="37">
        <f t="shared" si="11"/>
        <v>1</v>
      </c>
      <c r="E760" s="37"/>
      <c r="F760" s="37" t="s">
        <v>14</v>
      </c>
      <c r="G760" s="37"/>
      <c r="H760" s="38">
        <v>42795</v>
      </c>
      <c r="I760" s="38"/>
      <c r="J760" s="38">
        <v>42801</v>
      </c>
      <c r="K760" s="38"/>
      <c r="L760" s="18" t="s">
        <v>647</v>
      </c>
      <c r="M760" s="18"/>
      <c r="N760" s="35">
        <v>2980</v>
      </c>
      <c r="O760" s="35"/>
    </row>
    <row r="761" spans="1:15" ht="45" customHeight="1">
      <c r="A761" s="13" t="s">
        <v>1531</v>
      </c>
      <c r="B761" s="36" t="s">
        <v>1533</v>
      </c>
      <c r="C761" s="36"/>
      <c r="D761" s="37">
        <f t="shared" si="11"/>
        <v>1</v>
      </c>
      <c r="E761" s="37"/>
      <c r="F761" s="37" t="s">
        <v>28</v>
      </c>
      <c r="G761" s="37"/>
      <c r="H761" s="38">
        <v>42795</v>
      </c>
      <c r="I761" s="38"/>
      <c r="J761" s="38">
        <v>42795</v>
      </c>
      <c r="K761" s="38"/>
      <c r="L761" s="18" t="s">
        <v>647</v>
      </c>
      <c r="M761" s="18"/>
      <c r="N761" s="35">
        <v>458</v>
      </c>
      <c r="O761" s="35"/>
    </row>
    <row r="762" spans="1:15" ht="45" customHeight="1">
      <c r="A762" s="13" t="s">
        <v>1531</v>
      </c>
      <c r="B762" s="36" t="s">
        <v>13</v>
      </c>
      <c r="C762" s="36"/>
      <c r="D762" s="37">
        <f t="shared" si="11"/>
        <v>1</v>
      </c>
      <c r="E762" s="37"/>
      <c r="F762" s="37" t="s">
        <v>14</v>
      </c>
      <c r="G762" s="37"/>
      <c r="H762" s="38">
        <v>42803</v>
      </c>
      <c r="I762" s="38"/>
      <c r="J762" s="38">
        <v>42804</v>
      </c>
      <c r="K762" s="38"/>
      <c r="L762" s="18" t="s">
        <v>647</v>
      </c>
      <c r="M762" s="18"/>
      <c r="N762" s="35">
        <v>900</v>
      </c>
      <c r="O762" s="35"/>
    </row>
    <row r="763" spans="1:15" ht="45" customHeight="1">
      <c r="A763" s="13" t="s">
        <v>1531</v>
      </c>
      <c r="B763" s="36" t="s">
        <v>1534</v>
      </c>
      <c r="C763" s="36"/>
      <c r="D763" s="37">
        <f t="shared" si="11"/>
        <v>1</v>
      </c>
      <c r="E763" s="37"/>
      <c r="F763" s="37" t="s">
        <v>28</v>
      </c>
      <c r="G763" s="37"/>
      <c r="H763" s="38">
        <v>42821</v>
      </c>
      <c r="I763" s="38"/>
      <c r="J763" s="38">
        <v>42821</v>
      </c>
      <c r="K763" s="38"/>
      <c r="L763" s="18" t="s">
        <v>647</v>
      </c>
      <c r="M763" s="18"/>
      <c r="N763" s="35">
        <v>194</v>
      </c>
      <c r="O763" s="35"/>
    </row>
    <row r="764" spans="1:15" ht="45" customHeight="1">
      <c r="A764" s="13" t="s">
        <v>1531</v>
      </c>
      <c r="B764" s="36" t="s">
        <v>13</v>
      </c>
      <c r="C764" s="36"/>
      <c r="D764" s="37">
        <f t="shared" si="11"/>
        <v>1</v>
      </c>
      <c r="E764" s="37"/>
      <c r="F764" s="37" t="s">
        <v>14</v>
      </c>
      <c r="G764" s="37"/>
      <c r="H764" s="38">
        <v>42811</v>
      </c>
      <c r="I764" s="38"/>
      <c r="J764" s="38">
        <v>42811</v>
      </c>
      <c r="K764" s="38"/>
      <c r="L764" s="18" t="s">
        <v>647</v>
      </c>
      <c r="M764" s="18"/>
      <c r="N764" s="35">
        <v>562</v>
      </c>
      <c r="O764" s="35"/>
    </row>
    <row r="765" spans="1:15" ht="45" customHeight="1">
      <c r="A765" s="13" t="s">
        <v>1531</v>
      </c>
      <c r="B765" s="36" t="s">
        <v>1534</v>
      </c>
      <c r="C765" s="36"/>
      <c r="D765" s="37">
        <f t="shared" si="11"/>
        <v>1</v>
      </c>
      <c r="E765" s="37"/>
      <c r="F765" s="37" t="s">
        <v>28</v>
      </c>
      <c r="G765" s="37"/>
      <c r="H765" s="38">
        <v>42821</v>
      </c>
      <c r="I765" s="38"/>
      <c r="J765" s="38">
        <v>42821</v>
      </c>
      <c r="K765" s="38"/>
      <c r="L765" s="18" t="s">
        <v>647</v>
      </c>
      <c r="M765" s="18"/>
      <c r="N765" s="35">
        <v>447</v>
      </c>
      <c r="O765" s="35"/>
    </row>
    <row r="766" spans="1:15" ht="45" customHeight="1">
      <c r="A766" s="13" t="s">
        <v>1531</v>
      </c>
      <c r="B766" s="36" t="s">
        <v>13</v>
      </c>
      <c r="C766" s="36"/>
      <c r="D766" s="37">
        <f t="shared" si="11"/>
        <v>1</v>
      </c>
      <c r="E766" s="37"/>
      <c r="F766" s="37" t="s">
        <v>14</v>
      </c>
      <c r="G766" s="37"/>
      <c r="H766" s="38">
        <v>42844</v>
      </c>
      <c r="I766" s="38"/>
      <c r="J766" s="38">
        <v>42845</v>
      </c>
      <c r="K766" s="38"/>
      <c r="L766" s="18" t="s">
        <v>647</v>
      </c>
      <c r="M766" s="18"/>
      <c r="N766" s="35">
        <v>7550</v>
      </c>
      <c r="O766" s="35"/>
    </row>
    <row r="767" spans="1:15" ht="45" customHeight="1">
      <c r="A767" s="13" t="s">
        <v>1531</v>
      </c>
      <c r="B767" s="36" t="s">
        <v>13</v>
      </c>
      <c r="C767" s="36"/>
      <c r="D767" s="37">
        <f t="shared" si="11"/>
        <v>1</v>
      </c>
      <c r="E767" s="37"/>
      <c r="F767" s="37" t="s">
        <v>14</v>
      </c>
      <c r="G767" s="37"/>
      <c r="H767" s="38">
        <v>42836</v>
      </c>
      <c r="I767" s="38"/>
      <c r="J767" s="38">
        <v>42836</v>
      </c>
      <c r="K767" s="38"/>
      <c r="L767" s="18" t="s">
        <v>647</v>
      </c>
      <c r="M767" s="18"/>
      <c r="N767" s="35">
        <v>180</v>
      </c>
      <c r="O767" s="35"/>
    </row>
    <row r="768" spans="1:15" ht="45" customHeight="1">
      <c r="A768" s="13" t="s">
        <v>1531</v>
      </c>
      <c r="B768" s="36" t="s">
        <v>1535</v>
      </c>
      <c r="C768" s="36"/>
      <c r="D768" s="37">
        <f t="shared" si="11"/>
        <v>1</v>
      </c>
      <c r="E768" s="37"/>
      <c r="F768" s="37" t="s">
        <v>28</v>
      </c>
      <c r="G768" s="37"/>
      <c r="H768" s="38">
        <v>42850</v>
      </c>
      <c r="I768" s="38"/>
      <c r="J768" s="38">
        <v>42850</v>
      </c>
      <c r="K768" s="38"/>
      <c r="L768" s="18" t="s">
        <v>647</v>
      </c>
      <c r="M768" s="18"/>
      <c r="N768" s="35">
        <v>703.1</v>
      </c>
      <c r="O768" s="35"/>
    </row>
    <row r="769" spans="1:15" ht="45" customHeight="1">
      <c r="A769" s="13" t="s">
        <v>1531</v>
      </c>
      <c r="B769" s="36" t="s">
        <v>1535</v>
      </c>
      <c r="C769" s="36"/>
      <c r="D769" s="37">
        <f t="shared" si="11"/>
        <v>1</v>
      </c>
      <c r="E769" s="37"/>
      <c r="F769" s="37" t="s">
        <v>28</v>
      </c>
      <c r="G769" s="37"/>
      <c r="H769" s="38">
        <v>42850</v>
      </c>
      <c r="I769" s="38"/>
      <c r="J769" s="38">
        <v>42850</v>
      </c>
      <c r="K769" s="38"/>
      <c r="L769" s="18" t="s">
        <v>647</v>
      </c>
      <c r="M769" s="18"/>
      <c r="N769" s="35">
        <v>457.99</v>
      </c>
      <c r="O769" s="35"/>
    </row>
    <row r="770" spans="1:15" ht="45" customHeight="1">
      <c r="A770" s="13" t="s">
        <v>1531</v>
      </c>
      <c r="B770" s="36" t="s">
        <v>1536</v>
      </c>
      <c r="C770" s="36"/>
      <c r="D770" s="37">
        <f t="shared" si="11"/>
        <v>1</v>
      </c>
      <c r="E770" s="37"/>
      <c r="F770" s="37" t="s">
        <v>28</v>
      </c>
      <c r="G770" s="37"/>
      <c r="H770" s="38">
        <v>42765</v>
      </c>
      <c r="I770" s="38"/>
      <c r="J770" s="38">
        <v>42765</v>
      </c>
      <c r="K770" s="38"/>
      <c r="L770" s="18" t="s">
        <v>647</v>
      </c>
      <c r="M770" s="18"/>
      <c r="N770" s="35">
        <v>694</v>
      </c>
      <c r="O770" s="35"/>
    </row>
    <row r="771" spans="1:15" ht="45" customHeight="1">
      <c r="A771" s="13" t="s">
        <v>1531</v>
      </c>
      <c r="B771" s="36" t="s">
        <v>13</v>
      </c>
      <c r="C771" s="36"/>
      <c r="D771" s="37">
        <f t="shared" si="11"/>
        <v>1</v>
      </c>
      <c r="E771" s="37"/>
      <c r="F771" s="37" t="s">
        <v>14</v>
      </c>
      <c r="G771" s="37"/>
      <c r="H771" s="38">
        <v>42807</v>
      </c>
      <c r="I771" s="38"/>
      <c r="J771" s="38">
        <v>42808</v>
      </c>
      <c r="K771" s="38"/>
      <c r="L771" s="18" t="s">
        <v>647</v>
      </c>
      <c r="M771" s="18"/>
      <c r="N771" s="35">
        <v>1250</v>
      </c>
      <c r="O771" s="35"/>
    </row>
    <row r="772" spans="1:15" ht="45" customHeight="1">
      <c r="A772" s="13" t="s">
        <v>1531</v>
      </c>
      <c r="B772" s="36" t="s">
        <v>1536</v>
      </c>
      <c r="C772" s="36"/>
      <c r="D772" s="37">
        <f t="shared" si="11"/>
        <v>1</v>
      </c>
      <c r="E772" s="37"/>
      <c r="F772" s="37" t="s">
        <v>28</v>
      </c>
      <c r="G772" s="37"/>
      <c r="H772" s="38">
        <v>42765</v>
      </c>
      <c r="I772" s="38"/>
      <c r="J772" s="38">
        <v>42765</v>
      </c>
      <c r="K772" s="38"/>
      <c r="L772" s="18" t="s">
        <v>647</v>
      </c>
      <c r="M772" s="18"/>
      <c r="N772" s="35">
        <v>572</v>
      </c>
      <c r="O772" s="35"/>
    </row>
    <row r="773" spans="1:15" ht="45" customHeight="1">
      <c r="A773" s="13" t="s">
        <v>1531</v>
      </c>
      <c r="B773" s="36" t="s">
        <v>13</v>
      </c>
      <c r="C773" s="36"/>
      <c r="D773" s="37">
        <f t="shared" si="11"/>
        <v>1</v>
      </c>
      <c r="E773" s="37"/>
      <c r="F773" s="37" t="s">
        <v>14</v>
      </c>
      <c r="G773" s="37"/>
      <c r="H773" s="38">
        <v>42835</v>
      </c>
      <c r="I773" s="38"/>
      <c r="J773" s="38">
        <v>42842</v>
      </c>
      <c r="K773" s="38"/>
      <c r="L773" s="18" t="s">
        <v>647</v>
      </c>
      <c r="M773" s="18"/>
      <c r="N773" s="35">
        <v>1850</v>
      </c>
      <c r="O773" s="35"/>
    </row>
    <row r="774" spans="1:15" ht="45" customHeight="1">
      <c r="A774" s="13" t="s">
        <v>1531</v>
      </c>
      <c r="B774" s="36" t="s">
        <v>1537</v>
      </c>
      <c r="C774" s="36"/>
      <c r="D774" s="37">
        <f t="shared" si="11"/>
        <v>1</v>
      </c>
      <c r="E774" s="37"/>
      <c r="F774" s="37" t="s">
        <v>28</v>
      </c>
      <c r="G774" s="37"/>
      <c r="H774" s="38">
        <v>42851</v>
      </c>
      <c r="I774" s="38"/>
      <c r="J774" s="38">
        <v>42851</v>
      </c>
      <c r="K774" s="38"/>
      <c r="L774" s="18" t="s">
        <v>647</v>
      </c>
      <c r="M774" s="18"/>
      <c r="N774" s="35">
        <v>694.16</v>
      </c>
      <c r="O774" s="35"/>
    </row>
    <row r="775" spans="1:15" ht="45" customHeight="1">
      <c r="A775" s="13" t="s">
        <v>1531</v>
      </c>
      <c r="B775" s="36" t="s">
        <v>1538</v>
      </c>
      <c r="C775" s="36"/>
      <c r="D775" s="37">
        <f t="shared" si="11"/>
        <v>1</v>
      </c>
      <c r="E775" s="37"/>
      <c r="F775" s="37" t="s">
        <v>28</v>
      </c>
      <c r="G775" s="37"/>
      <c r="H775" s="38">
        <v>42853</v>
      </c>
      <c r="I775" s="38"/>
      <c r="J775" s="38">
        <v>42853</v>
      </c>
      <c r="K775" s="38"/>
      <c r="L775" s="18" t="s">
        <v>647</v>
      </c>
      <c r="M775" s="18"/>
      <c r="N775" s="35">
        <v>694.04</v>
      </c>
      <c r="O775" s="35"/>
    </row>
    <row r="776" spans="1:15" ht="45" customHeight="1">
      <c r="A776" s="13" t="s">
        <v>1531</v>
      </c>
      <c r="B776" s="36" t="s">
        <v>1537</v>
      </c>
      <c r="C776" s="36"/>
      <c r="D776" s="37">
        <f t="shared" si="11"/>
        <v>1</v>
      </c>
      <c r="E776" s="37"/>
      <c r="F776" s="37" t="s">
        <v>28</v>
      </c>
      <c r="G776" s="37"/>
      <c r="H776" s="38">
        <v>42851</v>
      </c>
      <c r="I776" s="38"/>
      <c r="J776" s="38">
        <v>42851</v>
      </c>
      <c r="K776" s="38"/>
      <c r="L776" s="18" t="s">
        <v>647</v>
      </c>
      <c r="M776" s="18"/>
      <c r="N776" s="35">
        <v>459.8</v>
      </c>
      <c r="O776" s="35"/>
    </row>
    <row r="777" spans="1:15" ht="45" customHeight="1">
      <c r="A777" s="13" t="s">
        <v>1531</v>
      </c>
      <c r="B777" s="36" t="s">
        <v>1538</v>
      </c>
      <c r="C777" s="36"/>
      <c r="D777" s="37">
        <f t="shared" si="11"/>
        <v>1</v>
      </c>
      <c r="E777" s="37"/>
      <c r="F777" s="37" t="s">
        <v>28</v>
      </c>
      <c r="G777" s="37"/>
      <c r="H777" s="38">
        <v>42853</v>
      </c>
      <c r="I777" s="38"/>
      <c r="J777" s="38">
        <v>42853</v>
      </c>
      <c r="K777" s="38"/>
      <c r="L777" s="18" t="s">
        <v>647</v>
      </c>
      <c r="M777" s="18"/>
      <c r="N777" s="35">
        <v>301</v>
      </c>
      <c r="O777" s="35"/>
    </row>
    <row r="778" spans="1:15" ht="45" customHeight="1">
      <c r="A778" s="13" t="s">
        <v>1531</v>
      </c>
      <c r="B778" s="36" t="s">
        <v>13</v>
      </c>
      <c r="C778" s="36"/>
      <c r="D778" s="37">
        <f t="shared" si="11"/>
        <v>1</v>
      </c>
      <c r="E778" s="37"/>
      <c r="F778" s="37" t="s">
        <v>14</v>
      </c>
      <c r="G778" s="37"/>
      <c r="H778" s="38">
        <v>42888</v>
      </c>
      <c r="I778" s="38"/>
      <c r="J778" s="38">
        <v>42892</v>
      </c>
      <c r="K778" s="38"/>
      <c r="L778" s="18" t="s">
        <v>647</v>
      </c>
      <c r="M778" s="18"/>
      <c r="N778" s="35">
        <v>1350</v>
      </c>
      <c r="O778" s="35"/>
    </row>
    <row r="779" spans="1:15" ht="45" customHeight="1">
      <c r="A779" s="13" t="s">
        <v>1531</v>
      </c>
      <c r="B779" s="36" t="s">
        <v>13</v>
      </c>
      <c r="C779" s="36"/>
      <c r="D779" s="37">
        <f t="shared" si="11"/>
        <v>1</v>
      </c>
      <c r="E779" s="37"/>
      <c r="F779" s="37" t="s">
        <v>14</v>
      </c>
      <c r="G779" s="37"/>
      <c r="H779" s="38">
        <v>42859</v>
      </c>
      <c r="I779" s="38"/>
      <c r="J779" s="38">
        <v>42863</v>
      </c>
      <c r="K779" s="38"/>
      <c r="L779" s="18" t="s">
        <v>647</v>
      </c>
      <c r="M779" s="18"/>
      <c r="N779" s="35">
        <v>2550</v>
      </c>
      <c r="O779" s="35"/>
    </row>
    <row r="780" spans="1:15" ht="45" customHeight="1">
      <c r="A780" s="13" t="s">
        <v>1531</v>
      </c>
      <c r="B780" s="36" t="s">
        <v>13</v>
      </c>
      <c r="C780" s="36"/>
      <c r="D780" s="37">
        <f t="shared" si="11"/>
        <v>1</v>
      </c>
      <c r="E780" s="37"/>
      <c r="F780" s="37" t="s">
        <v>14</v>
      </c>
      <c r="G780" s="37"/>
      <c r="H780" s="38">
        <v>42855</v>
      </c>
      <c r="I780" s="38"/>
      <c r="J780" s="38">
        <v>42855</v>
      </c>
      <c r="K780" s="38"/>
      <c r="L780" s="18" t="s">
        <v>647</v>
      </c>
      <c r="M780" s="18"/>
      <c r="N780" s="35">
        <v>2200</v>
      </c>
      <c r="O780" s="35"/>
    </row>
    <row r="781" spans="1:15" ht="45" customHeight="1">
      <c r="A781" s="13" t="s">
        <v>1531</v>
      </c>
      <c r="B781" s="36" t="s">
        <v>1539</v>
      </c>
      <c r="C781" s="36"/>
      <c r="D781" s="37">
        <f t="shared" ref="D781:D844" si="12">C781+1</f>
        <v>1</v>
      </c>
      <c r="E781" s="37"/>
      <c r="F781" s="37" t="s">
        <v>28</v>
      </c>
      <c r="G781" s="37"/>
      <c r="H781" s="38">
        <v>42867</v>
      </c>
      <c r="I781" s="38"/>
      <c r="J781" s="38">
        <v>42867</v>
      </c>
      <c r="K781" s="38"/>
      <c r="L781" s="18" t="s">
        <v>647</v>
      </c>
      <c r="M781" s="18"/>
      <c r="N781" s="35">
        <v>694.01</v>
      </c>
      <c r="O781" s="35"/>
    </row>
    <row r="782" spans="1:15" ht="45" customHeight="1">
      <c r="A782" s="13" t="s">
        <v>1531</v>
      </c>
      <c r="B782" s="36" t="s">
        <v>13</v>
      </c>
      <c r="C782" s="36"/>
      <c r="D782" s="37">
        <f t="shared" si="12"/>
        <v>1</v>
      </c>
      <c r="E782" s="37"/>
      <c r="F782" s="37" t="s">
        <v>14</v>
      </c>
      <c r="G782" s="37"/>
      <c r="H782" s="38">
        <v>42864</v>
      </c>
      <c r="I782" s="38"/>
      <c r="J782" s="38">
        <v>42866</v>
      </c>
      <c r="K782" s="38"/>
      <c r="L782" s="18" t="s">
        <v>647</v>
      </c>
      <c r="M782" s="18"/>
      <c r="N782" s="35">
        <v>1050</v>
      </c>
      <c r="O782" s="35"/>
    </row>
    <row r="783" spans="1:15" ht="45" customHeight="1">
      <c r="A783" s="13" t="s">
        <v>1531</v>
      </c>
      <c r="B783" s="36" t="s">
        <v>1539</v>
      </c>
      <c r="C783" s="36"/>
      <c r="D783" s="37">
        <f t="shared" si="12"/>
        <v>1</v>
      </c>
      <c r="E783" s="37"/>
      <c r="F783" s="37" t="s">
        <v>28</v>
      </c>
      <c r="G783" s="37"/>
      <c r="H783" s="38">
        <v>42867</v>
      </c>
      <c r="I783" s="38"/>
      <c r="J783" s="38">
        <v>42867</v>
      </c>
      <c r="K783" s="38"/>
      <c r="L783" s="18" t="s">
        <v>647</v>
      </c>
      <c r="M783" s="18"/>
      <c r="N783" s="35">
        <v>686</v>
      </c>
      <c r="O783" s="35"/>
    </row>
    <row r="784" spans="1:15" ht="45" customHeight="1">
      <c r="A784" s="13" t="s">
        <v>1531</v>
      </c>
      <c r="B784" s="36" t="s">
        <v>1540</v>
      </c>
      <c r="C784" s="36"/>
      <c r="D784" s="37">
        <f t="shared" si="12"/>
        <v>1</v>
      </c>
      <c r="E784" s="37"/>
      <c r="F784" s="37" t="s">
        <v>28</v>
      </c>
      <c r="G784" s="37"/>
      <c r="H784" s="38">
        <v>42867</v>
      </c>
      <c r="I784" s="38"/>
      <c r="J784" s="38">
        <v>42867</v>
      </c>
      <c r="K784" s="38"/>
      <c r="L784" s="18" t="s">
        <v>647</v>
      </c>
      <c r="M784" s="18"/>
      <c r="N784" s="35">
        <v>497.18</v>
      </c>
      <c r="O784" s="35"/>
    </row>
    <row r="785" spans="1:15" ht="45" customHeight="1">
      <c r="A785" s="13" t="s">
        <v>1531</v>
      </c>
      <c r="B785" s="36" t="s">
        <v>1541</v>
      </c>
      <c r="C785" s="36"/>
      <c r="D785" s="37">
        <f t="shared" si="12"/>
        <v>1</v>
      </c>
      <c r="E785" s="37"/>
      <c r="F785" s="37" t="s">
        <v>28</v>
      </c>
      <c r="G785" s="37"/>
      <c r="H785" s="38">
        <v>42880</v>
      </c>
      <c r="I785" s="38"/>
      <c r="J785" s="38">
        <v>42880</v>
      </c>
      <c r="K785" s="38"/>
      <c r="L785" s="18" t="s">
        <v>647</v>
      </c>
      <c r="M785" s="18"/>
      <c r="N785" s="35">
        <v>594</v>
      </c>
      <c r="O785" s="35"/>
    </row>
    <row r="786" spans="1:15" ht="45" customHeight="1">
      <c r="A786" s="13" t="s">
        <v>1531</v>
      </c>
      <c r="B786" s="36" t="s">
        <v>13</v>
      </c>
      <c r="C786" s="36"/>
      <c r="D786" s="37">
        <f t="shared" si="12"/>
        <v>1</v>
      </c>
      <c r="E786" s="37"/>
      <c r="F786" s="37" t="s">
        <v>14</v>
      </c>
      <c r="G786" s="37"/>
      <c r="H786" s="38">
        <v>42880</v>
      </c>
      <c r="I786" s="38"/>
      <c r="J786" s="38">
        <v>42880</v>
      </c>
      <c r="K786" s="38"/>
      <c r="L786" s="18" t="s">
        <v>647</v>
      </c>
      <c r="M786" s="18"/>
      <c r="N786" s="35">
        <v>200</v>
      </c>
      <c r="O786" s="35"/>
    </row>
    <row r="787" spans="1:15" ht="45" customHeight="1">
      <c r="A787" s="13" t="s">
        <v>1531</v>
      </c>
      <c r="B787" s="36" t="s">
        <v>1540</v>
      </c>
      <c r="C787" s="36"/>
      <c r="D787" s="37">
        <f t="shared" si="12"/>
        <v>1</v>
      </c>
      <c r="E787" s="37"/>
      <c r="F787" s="37" t="s">
        <v>28</v>
      </c>
      <c r="G787" s="37"/>
      <c r="H787" s="38">
        <v>42867</v>
      </c>
      <c r="I787" s="38"/>
      <c r="J787" s="38">
        <v>42867</v>
      </c>
      <c r="K787" s="38"/>
      <c r="L787" s="18" t="s">
        <v>647</v>
      </c>
      <c r="M787" s="18"/>
      <c r="N787" s="35">
        <v>373</v>
      </c>
      <c r="O787" s="35"/>
    </row>
    <row r="788" spans="1:15" ht="45" customHeight="1">
      <c r="A788" s="13" t="s">
        <v>1531</v>
      </c>
      <c r="B788" s="36" t="s">
        <v>1541</v>
      </c>
      <c r="C788" s="36"/>
      <c r="D788" s="37">
        <f t="shared" si="12"/>
        <v>1</v>
      </c>
      <c r="E788" s="37"/>
      <c r="F788" s="37" t="s">
        <v>28</v>
      </c>
      <c r="G788" s="37"/>
      <c r="H788" s="38">
        <v>42880</v>
      </c>
      <c r="I788" s="38"/>
      <c r="J788" s="38">
        <v>42880</v>
      </c>
      <c r="K788" s="38"/>
      <c r="L788" s="18" t="s">
        <v>647</v>
      </c>
      <c r="M788" s="18"/>
      <c r="N788" s="35">
        <v>521</v>
      </c>
      <c r="O788" s="35"/>
    </row>
    <row r="789" spans="1:15" ht="45" customHeight="1">
      <c r="A789" s="13" t="s">
        <v>1531</v>
      </c>
      <c r="B789" s="36" t="s">
        <v>13</v>
      </c>
      <c r="C789" s="36"/>
      <c r="D789" s="37">
        <f t="shared" si="12"/>
        <v>1</v>
      </c>
      <c r="E789" s="37"/>
      <c r="F789" s="37" t="s">
        <v>14</v>
      </c>
      <c r="G789" s="37"/>
      <c r="H789" s="38">
        <v>42892</v>
      </c>
      <c r="I789" s="38"/>
      <c r="J789" s="38">
        <v>42892</v>
      </c>
      <c r="K789" s="38"/>
      <c r="L789" s="18" t="s">
        <v>647</v>
      </c>
      <c r="M789" s="18"/>
      <c r="N789" s="35">
        <v>180</v>
      </c>
      <c r="O789" s="35"/>
    </row>
    <row r="790" spans="1:15" ht="45" customHeight="1">
      <c r="A790" s="13" t="s">
        <v>1531</v>
      </c>
      <c r="B790" s="36" t="s">
        <v>13</v>
      </c>
      <c r="C790" s="36"/>
      <c r="D790" s="37">
        <f t="shared" si="12"/>
        <v>1</v>
      </c>
      <c r="E790" s="37"/>
      <c r="F790" s="37" t="s">
        <v>14</v>
      </c>
      <c r="G790" s="37"/>
      <c r="H790" s="38">
        <v>42907</v>
      </c>
      <c r="I790" s="38"/>
      <c r="J790" s="38">
        <v>42907</v>
      </c>
      <c r="K790" s="38"/>
      <c r="L790" s="18" t="s">
        <v>647</v>
      </c>
      <c r="M790" s="18"/>
      <c r="N790" s="35">
        <v>72</v>
      </c>
      <c r="O790" s="35"/>
    </row>
    <row r="791" spans="1:15" ht="45" customHeight="1">
      <c r="A791" s="13" t="s">
        <v>1531</v>
      </c>
      <c r="B791" s="36" t="s">
        <v>1024</v>
      </c>
      <c r="C791" s="36"/>
      <c r="D791" s="37">
        <f t="shared" si="12"/>
        <v>1</v>
      </c>
      <c r="E791" s="37"/>
      <c r="F791" s="37" t="s">
        <v>28</v>
      </c>
      <c r="G791" s="37"/>
      <c r="H791" s="38">
        <v>42912</v>
      </c>
      <c r="I791" s="38"/>
      <c r="J791" s="38">
        <v>42912</v>
      </c>
      <c r="K791" s="38"/>
      <c r="L791" s="18" t="s">
        <v>647</v>
      </c>
      <c r="M791" s="18"/>
      <c r="N791" s="35">
        <v>194</v>
      </c>
      <c r="O791" s="35"/>
    </row>
    <row r="792" spans="1:15" ht="45" customHeight="1">
      <c r="A792" s="13" t="s">
        <v>1531</v>
      </c>
      <c r="B792" s="36" t="s">
        <v>1024</v>
      </c>
      <c r="C792" s="36"/>
      <c r="D792" s="37">
        <f t="shared" si="12"/>
        <v>1</v>
      </c>
      <c r="E792" s="37"/>
      <c r="F792" s="37" t="s">
        <v>28</v>
      </c>
      <c r="G792" s="37"/>
      <c r="H792" s="38">
        <v>42912</v>
      </c>
      <c r="I792" s="38"/>
      <c r="J792" s="38">
        <v>42912</v>
      </c>
      <c r="K792" s="38"/>
      <c r="L792" s="18" t="s">
        <v>647</v>
      </c>
      <c r="M792" s="18"/>
      <c r="N792" s="35">
        <v>162</v>
      </c>
      <c r="O792" s="35"/>
    </row>
    <row r="793" spans="1:15" ht="45" customHeight="1">
      <c r="A793" s="13" t="s">
        <v>1531</v>
      </c>
      <c r="B793" s="36" t="s">
        <v>13</v>
      </c>
      <c r="C793" s="36"/>
      <c r="D793" s="37">
        <f t="shared" si="12"/>
        <v>1</v>
      </c>
      <c r="E793" s="37"/>
      <c r="F793" s="37" t="s">
        <v>14</v>
      </c>
      <c r="G793" s="37"/>
      <c r="H793" s="38">
        <v>42906</v>
      </c>
      <c r="I793" s="38"/>
      <c r="J793" s="38">
        <v>42911</v>
      </c>
      <c r="K793" s="38"/>
      <c r="L793" s="18" t="s">
        <v>647</v>
      </c>
      <c r="M793" s="18"/>
      <c r="N793" s="35">
        <v>2800</v>
      </c>
      <c r="O793" s="35"/>
    </row>
    <row r="794" spans="1:15" ht="45" customHeight="1">
      <c r="A794" s="13" t="s">
        <v>1531</v>
      </c>
      <c r="B794" s="36" t="s">
        <v>1024</v>
      </c>
      <c r="C794" s="36"/>
      <c r="D794" s="37">
        <f t="shared" si="12"/>
        <v>1</v>
      </c>
      <c r="E794" s="37"/>
      <c r="F794" s="37" t="s">
        <v>28</v>
      </c>
      <c r="G794" s="37"/>
      <c r="H794" s="38">
        <v>42912</v>
      </c>
      <c r="I794" s="38"/>
      <c r="J794" s="38">
        <v>42912</v>
      </c>
      <c r="K794" s="38"/>
      <c r="L794" s="18" t="s">
        <v>647</v>
      </c>
      <c r="M794" s="18"/>
      <c r="N794" s="35">
        <v>458</v>
      </c>
      <c r="O794" s="35"/>
    </row>
    <row r="795" spans="1:15" ht="45" customHeight="1">
      <c r="A795" s="13" t="s">
        <v>1531</v>
      </c>
      <c r="B795" s="36" t="s">
        <v>13</v>
      </c>
      <c r="C795" s="36"/>
      <c r="D795" s="37">
        <f t="shared" si="12"/>
        <v>1</v>
      </c>
      <c r="E795" s="37"/>
      <c r="F795" s="37" t="s">
        <v>14</v>
      </c>
      <c r="G795" s="37"/>
      <c r="H795" s="38">
        <v>42894</v>
      </c>
      <c r="I795" s="38"/>
      <c r="J795" s="38">
        <v>42898</v>
      </c>
      <c r="K795" s="38"/>
      <c r="L795" s="18" t="s">
        <v>647</v>
      </c>
      <c r="M795" s="18"/>
      <c r="N795" s="35">
        <v>2350</v>
      </c>
      <c r="O795" s="35"/>
    </row>
    <row r="796" spans="1:15" ht="45" customHeight="1">
      <c r="A796" s="13" t="s">
        <v>1531</v>
      </c>
      <c r="B796" s="36" t="s">
        <v>13</v>
      </c>
      <c r="C796" s="36"/>
      <c r="D796" s="37">
        <f t="shared" si="12"/>
        <v>1</v>
      </c>
      <c r="E796" s="37"/>
      <c r="F796" s="37" t="s">
        <v>14</v>
      </c>
      <c r="G796" s="37"/>
      <c r="H796" s="38">
        <v>42943</v>
      </c>
      <c r="I796" s="38"/>
      <c r="J796" s="38">
        <v>42944</v>
      </c>
      <c r="K796" s="38"/>
      <c r="L796" s="18" t="s">
        <v>647</v>
      </c>
      <c r="M796" s="18"/>
      <c r="N796" s="35">
        <v>500</v>
      </c>
      <c r="O796" s="35"/>
    </row>
    <row r="797" spans="1:15" ht="45" customHeight="1">
      <c r="A797" s="13" t="s">
        <v>1531</v>
      </c>
      <c r="B797" s="36" t="s">
        <v>1542</v>
      </c>
      <c r="C797" s="36"/>
      <c r="D797" s="37">
        <f t="shared" si="12"/>
        <v>1</v>
      </c>
      <c r="E797" s="37"/>
      <c r="F797" s="37" t="s">
        <v>28</v>
      </c>
      <c r="G797" s="37"/>
      <c r="H797" s="38">
        <v>42922</v>
      </c>
      <c r="I797" s="38"/>
      <c r="J797" s="38">
        <v>42892</v>
      </c>
      <c r="K797" s="38"/>
      <c r="L797" s="18" t="s">
        <v>647</v>
      </c>
      <c r="M797" s="18"/>
      <c r="N797" s="35">
        <v>694</v>
      </c>
      <c r="O797" s="35"/>
    </row>
    <row r="798" spans="1:15" ht="45" customHeight="1">
      <c r="A798" s="13" t="s">
        <v>1531</v>
      </c>
      <c r="B798" s="36" t="s">
        <v>1542</v>
      </c>
      <c r="C798" s="36"/>
      <c r="D798" s="37">
        <f t="shared" si="12"/>
        <v>1</v>
      </c>
      <c r="E798" s="37"/>
      <c r="F798" s="37" t="s">
        <v>28</v>
      </c>
      <c r="G798" s="37"/>
      <c r="H798" s="38">
        <v>42922</v>
      </c>
      <c r="I798" s="38"/>
      <c r="J798" s="38">
        <v>42892</v>
      </c>
      <c r="K798" s="38"/>
      <c r="L798" s="18" t="s">
        <v>647</v>
      </c>
      <c r="M798" s="18"/>
      <c r="N798" s="35">
        <v>341.5</v>
      </c>
      <c r="O798" s="35"/>
    </row>
    <row r="799" spans="1:15" ht="45" customHeight="1">
      <c r="A799" s="13" t="s">
        <v>1531</v>
      </c>
      <c r="B799" s="36" t="s">
        <v>13</v>
      </c>
      <c r="C799" s="36"/>
      <c r="D799" s="37">
        <f t="shared" si="12"/>
        <v>1</v>
      </c>
      <c r="E799" s="37"/>
      <c r="F799" s="37" t="s">
        <v>14</v>
      </c>
      <c r="G799" s="37"/>
      <c r="H799" s="38">
        <v>42886</v>
      </c>
      <c r="I799" s="38"/>
      <c r="J799" s="38">
        <v>42886</v>
      </c>
      <c r="K799" s="38"/>
      <c r="L799" s="18" t="s">
        <v>647</v>
      </c>
      <c r="M799" s="18"/>
      <c r="N799" s="35">
        <v>2220</v>
      </c>
      <c r="O799" s="35"/>
    </row>
    <row r="800" spans="1:15" ht="45" customHeight="1">
      <c r="A800" s="13" t="s">
        <v>1531</v>
      </c>
      <c r="B800" s="36" t="s">
        <v>1541</v>
      </c>
      <c r="C800" s="36"/>
      <c r="D800" s="37">
        <f t="shared" si="12"/>
        <v>1</v>
      </c>
      <c r="E800" s="37"/>
      <c r="F800" s="37" t="s">
        <v>28</v>
      </c>
      <c r="G800" s="37"/>
      <c r="H800" s="38">
        <v>42941</v>
      </c>
      <c r="I800" s="38"/>
      <c r="J800" s="38">
        <v>42941</v>
      </c>
      <c r="K800" s="38"/>
      <c r="L800" s="18" t="s">
        <v>647</v>
      </c>
      <c r="M800" s="18"/>
      <c r="N800" s="35">
        <v>498.6</v>
      </c>
      <c r="O800" s="35"/>
    </row>
    <row r="801" spans="1:15" ht="45" customHeight="1">
      <c r="A801" s="13" t="s">
        <v>1531</v>
      </c>
      <c r="B801" s="36" t="s">
        <v>13</v>
      </c>
      <c r="C801" s="36"/>
      <c r="D801" s="37">
        <f t="shared" si="12"/>
        <v>1</v>
      </c>
      <c r="E801" s="37"/>
      <c r="F801" s="37" t="s">
        <v>14</v>
      </c>
      <c r="G801" s="37"/>
      <c r="H801" s="38">
        <v>42924</v>
      </c>
      <c r="I801" s="38"/>
      <c r="J801" s="38">
        <v>42927</v>
      </c>
      <c r="K801" s="38"/>
      <c r="L801" s="18" t="s">
        <v>647</v>
      </c>
      <c r="M801" s="18"/>
      <c r="N801" s="35">
        <v>2878</v>
      </c>
      <c r="O801" s="35"/>
    </row>
    <row r="802" spans="1:15" ht="45" customHeight="1">
      <c r="A802" s="13" t="s">
        <v>1531</v>
      </c>
      <c r="B802" s="36" t="s">
        <v>1541</v>
      </c>
      <c r="C802" s="36"/>
      <c r="D802" s="37">
        <f t="shared" si="12"/>
        <v>1</v>
      </c>
      <c r="E802" s="37"/>
      <c r="F802" s="37" t="s">
        <v>28</v>
      </c>
      <c r="G802" s="37"/>
      <c r="H802" s="38">
        <v>42941</v>
      </c>
      <c r="I802" s="38"/>
      <c r="J802" s="38">
        <v>42941</v>
      </c>
      <c r="K802" s="38"/>
      <c r="L802" s="18" t="s">
        <v>647</v>
      </c>
      <c r="M802" s="18"/>
      <c r="N802" s="35">
        <v>400</v>
      </c>
      <c r="O802" s="35"/>
    </row>
    <row r="803" spans="1:15" ht="45" customHeight="1">
      <c r="A803" s="13" t="s">
        <v>1531</v>
      </c>
      <c r="B803" s="36" t="s">
        <v>13</v>
      </c>
      <c r="C803" s="36"/>
      <c r="D803" s="37">
        <f t="shared" si="12"/>
        <v>1</v>
      </c>
      <c r="E803" s="37"/>
      <c r="F803" s="37" t="s">
        <v>14</v>
      </c>
      <c r="G803" s="37"/>
      <c r="H803" s="38">
        <v>43017</v>
      </c>
      <c r="I803" s="38"/>
      <c r="J803" s="38">
        <v>42957</v>
      </c>
      <c r="K803" s="38"/>
      <c r="L803" s="18" t="s">
        <v>647</v>
      </c>
      <c r="M803" s="18"/>
      <c r="N803" s="35">
        <v>3150</v>
      </c>
      <c r="O803" s="35"/>
    </row>
    <row r="804" spans="1:15" ht="45" customHeight="1">
      <c r="A804" s="13" t="s">
        <v>1531</v>
      </c>
      <c r="B804" s="36" t="s">
        <v>1543</v>
      </c>
      <c r="C804" s="36"/>
      <c r="D804" s="37">
        <f t="shared" si="12"/>
        <v>1</v>
      </c>
      <c r="E804" s="37"/>
      <c r="F804" s="37" t="s">
        <v>28</v>
      </c>
      <c r="G804" s="37"/>
      <c r="H804" s="38">
        <v>43007</v>
      </c>
      <c r="I804" s="38"/>
      <c r="J804" s="38">
        <v>43007</v>
      </c>
      <c r="K804" s="38"/>
      <c r="L804" s="18" t="s">
        <v>647</v>
      </c>
      <c r="M804" s="18"/>
      <c r="N804" s="35">
        <v>715</v>
      </c>
      <c r="O804" s="35"/>
    </row>
    <row r="805" spans="1:15" ht="45" customHeight="1">
      <c r="A805" s="13" t="s">
        <v>1531</v>
      </c>
      <c r="B805" s="36" t="s">
        <v>13</v>
      </c>
      <c r="C805" s="36"/>
      <c r="D805" s="37">
        <f t="shared" si="12"/>
        <v>1</v>
      </c>
      <c r="E805" s="37"/>
      <c r="F805" s="37" t="s">
        <v>14</v>
      </c>
      <c r="G805" s="37"/>
      <c r="H805" s="38">
        <v>43015</v>
      </c>
      <c r="I805" s="38"/>
      <c r="J805" s="38">
        <v>43018</v>
      </c>
      <c r="K805" s="38"/>
      <c r="L805" s="18" t="s">
        <v>647</v>
      </c>
      <c r="M805" s="18"/>
      <c r="N805" s="35">
        <v>1440</v>
      </c>
      <c r="O805" s="35"/>
    </row>
    <row r="806" spans="1:15" ht="45" customHeight="1">
      <c r="A806" s="13" t="s">
        <v>1531</v>
      </c>
      <c r="B806" s="36" t="s">
        <v>1543</v>
      </c>
      <c r="C806" s="36"/>
      <c r="D806" s="37">
        <f t="shared" si="12"/>
        <v>1</v>
      </c>
      <c r="E806" s="37"/>
      <c r="F806" s="37" t="s">
        <v>28</v>
      </c>
      <c r="G806" s="37"/>
      <c r="H806" s="38">
        <v>43007</v>
      </c>
      <c r="I806" s="38"/>
      <c r="J806" s="38">
        <v>43007</v>
      </c>
      <c r="K806" s="38"/>
      <c r="L806" s="18" t="s">
        <v>647</v>
      </c>
      <c r="M806" s="18"/>
      <c r="N806" s="35">
        <v>375</v>
      </c>
      <c r="O806" s="35"/>
    </row>
    <row r="807" spans="1:15" ht="45" customHeight="1">
      <c r="A807" s="13" t="s">
        <v>1531</v>
      </c>
      <c r="B807" s="36" t="s">
        <v>1544</v>
      </c>
      <c r="C807" s="36"/>
      <c r="D807" s="37">
        <f t="shared" si="12"/>
        <v>1</v>
      </c>
      <c r="E807" s="37"/>
      <c r="F807" s="37" t="s">
        <v>28</v>
      </c>
      <c r="G807" s="37"/>
      <c r="H807" s="38">
        <v>42972</v>
      </c>
      <c r="I807" s="38"/>
      <c r="J807" s="38">
        <v>42972</v>
      </c>
      <c r="K807" s="38"/>
      <c r="L807" s="18" t="s">
        <v>647</v>
      </c>
      <c r="M807" s="18"/>
      <c r="N807" s="35">
        <v>500.8</v>
      </c>
      <c r="O807" s="35"/>
    </row>
    <row r="808" spans="1:15" ht="45" customHeight="1">
      <c r="A808" s="13" t="s">
        <v>1531</v>
      </c>
      <c r="B808" s="36" t="s">
        <v>1545</v>
      </c>
      <c r="C808" s="36"/>
      <c r="D808" s="37">
        <f t="shared" si="12"/>
        <v>1</v>
      </c>
      <c r="E808" s="37"/>
      <c r="F808" s="37" t="s">
        <v>28</v>
      </c>
      <c r="G808" s="37"/>
      <c r="H808" s="38">
        <v>42972</v>
      </c>
      <c r="I808" s="38"/>
      <c r="J808" s="38">
        <v>42972</v>
      </c>
      <c r="K808" s="38"/>
      <c r="L808" s="18" t="s">
        <v>647</v>
      </c>
      <c r="M808" s="18"/>
      <c r="N808" s="35">
        <v>347.4</v>
      </c>
      <c r="O808" s="35"/>
    </row>
    <row r="809" spans="1:15" ht="45" customHeight="1">
      <c r="A809" s="13" t="s">
        <v>1531</v>
      </c>
      <c r="B809" s="36" t="s">
        <v>13</v>
      </c>
      <c r="C809" s="36"/>
      <c r="D809" s="37">
        <f t="shared" si="12"/>
        <v>1</v>
      </c>
      <c r="E809" s="37"/>
      <c r="F809" s="37" t="s">
        <v>14</v>
      </c>
      <c r="G809" s="37"/>
      <c r="H809" s="38">
        <v>42972</v>
      </c>
      <c r="I809" s="38"/>
      <c r="J809" s="38">
        <v>42972</v>
      </c>
      <c r="K809" s="38"/>
      <c r="L809" s="18" t="s">
        <v>647</v>
      </c>
      <c r="M809" s="18"/>
      <c r="N809" s="35">
        <v>1150</v>
      </c>
      <c r="O809" s="35"/>
    </row>
    <row r="810" spans="1:15" ht="45" customHeight="1">
      <c r="A810" s="13" t="s">
        <v>1531</v>
      </c>
      <c r="B810" s="36" t="s">
        <v>1544</v>
      </c>
      <c r="C810" s="36"/>
      <c r="D810" s="37">
        <f t="shared" si="12"/>
        <v>1</v>
      </c>
      <c r="E810" s="37"/>
      <c r="F810" s="37" t="s">
        <v>28</v>
      </c>
      <c r="G810" s="37"/>
      <c r="H810" s="38">
        <v>42972</v>
      </c>
      <c r="I810" s="38"/>
      <c r="J810" s="38">
        <v>42972</v>
      </c>
      <c r="K810" s="38"/>
      <c r="L810" s="18" t="s">
        <v>647</v>
      </c>
      <c r="M810" s="18"/>
      <c r="N810" s="35">
        <v>750</v>
      </c>
      <c r="O810" s="35"/>
    </row>
    <row r="811" spans="1:15" ht="45" customHeight="1">
      <c r="A811" s="13" t="s">
        <v>1531</v>
      </c>
      <c r="B811" s="36" t="s">
        <v>1545</v>
      </c>
      <c r="C811" s="36"/>
      <c r="D811" s="37">
        <f t="shared" si="12"/>
        <v>1</v>
      </c>
      <c r="E811" s="37"/>
      <c r="F811" s="37" t="s">
        <v>28</v>
      </c>
      <c r="G811" s="37"/>
      <c r="H811" s="38">
        <v>42972</v>
      </c>
      <c r="I811" s="38"/>
      <c r="J811" s="38">
        <v>42972</v>
      </c>
      <c r="K811" s="38"/>
      <c r="L811" s="18" t="s">
        <v>647</v>
      </c>
      <c r="M811" s="18"/>
      <c r="N811" s="35">
        <v>156</v>
      </c>
      <c r="O811" s="35"/>
    </row>
    <row r="812" spans="1:15" ht="45" customHeight="1">
      <c r="A812" s="13" t="s">
        <v>1531</v>
      </c>
      <c r="B812" s="36" t="s">
        <v>13</v>
      </c>
      <c r="C812" s="36"/>
      <c r="D812" s="37">
        <f t="shared" si="12"/>
        <v>1</v>
      </c>
      <c r="E812" s="37"/>
      <c r="F812" s="37" t="s">
        <v>14</v>
      </c>
      <c r="G812" s="37"/>
      <c r="H812" s="38">
        <v>42961</v>
      </c>
      <c r="I812" s="38"/>
      <c r="J812" s="38">
        <v>42963</v>
      </c>
      <c r="K812" s="38"/>
      <c r="L812" s="18" t="s">
        <v>647</v>
      </c>
      <c r="M812" s="18"/>
      <c r="N812" s="35">
        <v>990</v>
      </c>
      <c r="O812" s="35"/>
    </row>
    <row r="813" spans="1:15" ht="45" customHeight="1">
      <c r="A813" s="13" t="s">
        <v>1531</v>
      </c>
      <c r="B813" s="36" t="s">
        <v>1546</v>
      </c>
      <c r="C813" s="36"/>
      <c r="D813" s="37">
        <f t="shared" si="12"/>
        <v>1</v>
      </c>
      <c r="E813" s="37"/>
      <c r="F813" s="37" t="s">
        <v>28</v>
      </c>
      <c r="G813" s="37"/>
      <c r="H813" s="38">
        <v>43028</v>
      </c>
      <c r="I813" s="38"/>
      <c r="J813" s="38">
        <v>43028</v>
      </c>
      <c r="K813" s="38"/>
      <c r="L813" s="18" t="s">
        <v>647</v>
      </c>
      <c r="M813" s="18"/>
      <c r="N813" s="35">
        <v>663.8</v>
      </c>
      <c r="O813" s="35"/>
    </row>
    <row r="814" spans="1:15" ht="45" customHeight="1">
      <c r="A814" s="13" t="s">
        <v>1531</v>
      </c>
      <c r="B814" s="36" t="s">
        <v>1547</v>
      </c>
      <c r="C814" s="36"/>
      <c r="D814" s="37">
        <f t="shared" si="12"/>
        <v>1</v>
      </c>
      <c r="E814" s="37"/>
      <c r="F814" s="37" t="s">
        <v>28</v>
      </c>
      <c r="G814" s="37"/>
      <c r="H814" s="38">
        <v>43039</v>
      </c>
      <c r="I814" s="38"/>
      <c r="J814" s="38">
        <v>43039</v>
      </c>
      <c r="K814" s="38"/>
      <c r="L814" s="18" t="s">
        <v>647</v>
      </c>
      <c r="M814" s="18"/>
      <c r="N814" s="35">
        <v>241</v>
      </c>
      <c r="O814" s="35"/>
    </row>
    <row r="815" spans="1:15" ht="45" customHeight="1">
      <c r="A815" s="13" t="s">
        <v>1531</v>
      </c>
      <c r="B815" s="36" t="s">
        <v>1546</v>
      </c>
      <c r="C815" s="36"/>
      <c r="D815" s="37">
        <f t="shared" si="12"/>
        <v>1</v>
      </c>
      <c r="E815" s="37"/>
      <c r="F815" s="37" t="s">
        <v>28</v>
      </c>
      <c r="G815" s="37"/>
      <c r="H815" s="38">
        <v>43028</v>
      </c>
      <c r="I815" s="38"/>
      <c r="J815" s="38">
        <v>43028</v>
      </c>
      <c r="K815" s="38"/>
      <c r="L815" s="18" t="s">
        <v>647</v>
      </c>
      <c r="M815" s="18"/>
      <c r="N815" s="35">
        <v>378</v>
      </c>
      <c r="O815" s="35"/>
    </row>
    <row r="816" spans="1:15" ht="45" customHeight="1">
      <c r="A816" s="13" t="s">
        <v>1531</v>
      </c>
      <c r="B816" s="36" t="s">
        <v>1547</v>
      </c>
      <c r="C816" s="36"/>
      <c r="D816" s="37">
        <f t="shared" si="12"/>
        <v>1</v>
      </c>
      <c r="E816" s="37"/>
      <c r="F816" s="37" t="s">
        <v>28</v>
      </c>
      <c r="G816" s="37"/>
      <c r="H816" s="38">
        <v>43039</v>
      </c>
      <c r="I816" s="38"/>
      <c r="J816" s="38">
        <v>43039</v>
      </c>
      <c r="K816" s="38"/>
      <c r="L816" s="18" t="s">
        <v>647</v>
      </c>
      <c r="M816" s="18"/>
      <c r="N816" s="35">
        <v>276</v>
      </c>
      <c r="O816" s="35"/>
    </row>
    <row r="817" spans="1:15" ht="45" customHeight="1">
      <c r="A817" s="13" t="s">
        <v>1531</v>
      </c>
      <c r="B817" s="36" t="s">
        <v>13</v>
      </c>
      <c r="C817" s="36"/>
      <c r="D817" s="37">
        <f t="shared" si="12"/>
        <v>1</v>
      </c>
      <c r="E817" s="37"/>
      <c r="F817" s="37" t="s">
        <v>14</v>
      </c>
      <c r="G817" s="37"/>
      <c r="H817" s="38">
        <v>43049</v>
      </c>
      <c r="I817" s="38"/>
      <c r="J817" s="38">
        <v>43049</v>
      </c>
      <c r="K817" s="38"/>
      <c r="L817" s="18" t="s">
        <v>647</v>
      </c>
      <c r="M817" s="18"/>
      <c r="N817" s="35">
        <v>1700</v>
      </c>
      <c r="O817" s="35"/>
    </row>
    <row r="818" spans="1:15" ht="45" customHeight="1">
      <c r="A818" s="13" t="s">
        <v>1531</v>
      </c>
      <c r="B818" s="36" t="s">
        <v>13</v>
      </c>
      <c r="C818" s="36"/>
      <c r="D818" s="37">
        <f t="shared" si="12"/>
        <v>1</v>
      </c>
      <c r="E818" s="37"/>
      <c r="F818" s="37" t="s">
        <v>14</v>
      </c>
      <c r="G818" s="37"/>
      <c r="H818" s="38">
        <v>43000</v>
      </c>
      <c r="I818" s="38"/>
      <c r="J818" s="38">
        <v>43007</v>
      </c>
      <c r="K818" s="38"/>
      <c r="L818" s="18" t="s">
        <v>647</v>
      </c>
      <c r="M818" s="18"/>
      <c r="N818" s="35">
        <v>750</v>
      </c>
      <c r="O818" s="35"/>
    </row>
    <row r="819" spans="1:15" ht="45" customHeight="1">
      <c r="A819" s="13" t="s">
        <v>1531</v>
      </c>
      <c r="B819" s="36" t="s">
        <v>1548</v>
      </c>
      <c r="C819" s="36"/>
      <c r="D819" s="37">
        <f t="shared" si="12"/>
        <v>1</v>
      </c>
      <c r="E819" s="37"/>
      <c r="F819" s="37" t="s">
        <v>14</v>
      </c>
      <c r="G819" s="37"/>
      <c r="H819" s="38">
        <v>43020</v>
      </c>
      <c r="I819" s="38"/>
      <c r="J819" s="38">
        <v>43024</v>
      </c>
      <c r="K819" s="38"/>
      <c r="L819" s="18" t="s">
        <v>647</v>
      </c>
      <c r="M819" s="18"/>
      <c r="N819" s="35">
        <v>750</v>
      </c>
      <c r="O819" s="35"/>
    </row>
    <row r="820" spans="1:15" ht="45" customHeight="1">
      <c r="A820" s="13" t="s">
        <v>1531</v>
      </c>
      <c r="B820" s="36" t="s">
        <v>1549</v>
      </c>
      <c r="C820" s="36"/>
      <c r="D820" s="37">
        <f t="shared" si="12"/>
        <v>1</v>
      </c>
      <c r="E820" s="37"/>
      <c r="F820" s="37" t="s">
        <v>28</v>
      </c>
      <c r="G820" s="37"/>
      <c r="H820" s="38">
        <v>43066</v>
      </c>
      <c r="I820" s="38"/>
      <c r="J820" s="38">
        <v>43066</v>
      </c>
      <c r="K820" s="38"/>
      <c r="L820" s="18" t="s">
        <v>647</v>
      </c>
      <c r="M820" s="18"/>
      <c r="N820" s="35">
        <v>710</v>
      </c>
      <c r="O820" s="35"/>
    </row>
    <row r="821" spans="1:15" ht="45" customHeight="1">
      <c r="A821" s="13" t="s">
        <v>1531</v>
      </c>
      <c r="B821" s="36" t="s">
        <v>13</v>
      </c>
      <c r="C821" s="36"/>
      <c r="D821" s="37">
        <f t="shared" si="12"/>
        <v>1</v>
      </c>
      <c r="E821" s="37"/>
      <c r="F821" s="37" t="s">
        <v>14</v>
      </c>
      <c r="G821" s="37"/>
      <c r="H821" s="38">
        <v>43053</v>
      </c>
      <c r="I821" s="38"/>
      <c r="J821" s="38">
        <v>43063</v>
      </c>
      <c r="K821" s="38"/>
      <c r="L821" s="18" t="s">
        <v>647</v>
      </c>
      <c r="M821" s="18"/>
      <c r="N821" s="35">
        <v>2500</v>
      </c>
      <c r="O821" s="35"/>
    </row>
    <row r="822" spans="1:15" ht="45" customHeight="1">
      <c r="A822" s="13" t="s">
        <v>1531</v>
      </c>
      <c r="B822" s="36" t="s">
        <v>1549</v>
      </c>
      <c r="C822" s="36"/>
      <c r="D822" s="37">
        <f t="shared" si="12"/>
        <v>1</v>
      </c>
      <c r="E822" s="37"/>
      <c r="F822" s="37" t="s">
        <v>28</v>
      </c>
      <c r="G822" s="37"/>
      <c r="H822" s="38">
        <v>43066</v>
      </c>
      <c r="I822" s="38"/>
      <c r="J822" s="38">
        <v>43066</v>
      </c>
      <c r="K822" s="38"/>
      <c r="L822" s="18" t="s">
        <v>647</v>
      </c>
      <c r="M822" s="18"/>
      <c r="N822" s="35">
        <v>436</v>
      </c>
      <c r="O822" s="35"/>
    </row>
    <row r="823" spans="1:15" ht="45" customHeight="1">
      <c r="A823" s="13" t="s">
        <v>1550</v>
      </c>
      <c r="B823" s="36" t="s">
        <v>1551</v>
      </c>
      <c r="C823" s="36"/>
      <c r="D823" s="37">
        <f t="shared" si="12"/>
        <v>1</v>
      </c>
      <c r="E823" s="37"/>
      <c r="F823" s="37" t="s">
        <v>1347</v>
      </c>
      <c r="G823" s="37"/>
      <c r="H823" s="38">
        <v>42710</v>
      </c>
      <c r="I823" s="38"/>
      <c r="J823" s="38">
        <v>42710</v>
      </c>
      <c r="K823" s="38"/>
      <c r="L823" s="18" t="s">
        <v>647</v>
      </c>
      <c r="M823" s="18"/>
      <c r="N823" s="35">
        <v>3842</v>
      </c>
      <c r="O823" s="35"/>
    </row>
    <row r="824" spans="1:15" ht="45" customHeight="1">
      <c r="A824" s="13" t="s">
        <v>1550</v>
      </c>
      <c r="B824" s="36" t="s">
        <v>1552</v>
      </c>
      <c r="C824" s="36"/>
      <c r="D824" s="37">
        <f t="shared" si="12"/>
        <v>1</v>
      </c>
      <c r="E824" s="37"/>
      <c r="F824" s="37" t="s">
        <v>1347</v>
      </c>
      <c r="G824" s="37"/>
      <c r="H824" s="38">
        <v>42760</v>
      </c>
      <c r="I824" s="38"/>
      <c r="J824" s="38">
        <v>42760</v>
      </c>
      <c r="K824" s="38"/>
      <c r="L824" s="18" t="s">
        <v>647</v>
      </c>
      <c r="M824" s="18"/>
      <c r="N824" s="35">
        <v>6736</v>
      </c>
      <c r="O824" s="35"/>
    </row>
    <row r="825" spans="1:15" ht="45" customHeight="1">
      <c r="A825" s="13" t="s">
        <v>1550</v>
      </c>
      <c r="B825" s="36" t="s">
        <v>333</v>
      </c>
      <c r="C825" s="36"/>
      <c r="D825" s="37">
        <f t="shared" si="12"/>
        <v>1</v>
      </c>
      <c r="E825" s="37"/>
      <c r="F825" s="37" t="s">
        <v>11</v>
      </c>
      <c r="G825" s="37"/>
      <c r="H825" s="38">
        <v>42774</v>
      </c>
      <c r="I825" s="38"/>
      <c r="J825" s="38">
        <v>42775</v>
      </c>
      <c r="K825" s="38"/>
      <c r="L825" s="18" t="s">
        <v>647</v>
      </c>
      <c r="M825" s="18"/>
      <c r="N825" s="35">
        <v>4417</v>
      </c>
      <c r="O825" s="35"/>
    </row>
    <row r="826" spans="1:15" ht="45" customHeight="1">
      <c r="A826" s="13" t="s">
        <v>1550</v>
      </c>
      <c r="B826" s="36" t="s">
        <v>1553</v>
      </c>
      <c r="C826" s="36"/>
      <c r="D826" s="37">
        <f t="shared" si="12"/>
        <v>1</v>
      </c>
      <c r="E826" s="37"/>
      <c r="F826" s="37" t="s">
        <v>1347</v>
      </c>
      <c r="G826" s="37"/>
      <c r="H826" s="38">
        <v>42901</v>
      </c>
      <c r="I826" s="38"/>
      <c r="J826" s="38">
        <v>42901</v>
      </c>
      <c r="K826" s="38"/>
      <c r="L826" s="18" t="s">
        <v>647</v>
      </c>
      <c r="M826" s="18"/>
      <c r="N826" s="35">
        <v>5696</v>
      </c>
      <c r="O826" s="35"/>
    </row>
    <row r="827" spans="1:15" ht="45" customHeight="1">
      <c r="A827" s="13" t="s">
        <v>1550</v>
      </c>
      <c r="B827" s="36" t="s">
        <v>1554</v>
      </c>
      <c r="C827" s="36"/>
      <c r="D827" s="37">
        <f t="shared" si="12"/>
        <v>1</v>
      </c>
      <c r="E827" s="37"/>
      <c r="F827" s="37" t="s">
        <v>11</v>
      </c>
      <c r="G827" s="37"/>
      <c r="H827" s="38">
        <v>42978</v>
      </c>
      <c r="I827" s="38"/>
      <c r="J827" s="38">
        <v>42978</v>
      </c>
      <c r="K827" s="38"/>
      <c r="L827" s="18" t="s">
        <v>647</v>
      </c>
      <c r="M827" s="18"/>
      <c r="N827" s="35">
        <v>7340</v>
      </c>
      <c r="O827" s="35"/>
    </row>
    <row r="828" spans="1:15" ht="45" customHeight="1">
      <c r="A828" s="13" t="s">
        <v>1550</v>
      </c>
      <c r="B828" s="36" t="s">
        <v>1555</v>
      </c>
      <c r="C828" s="36"/>
      <c r="D828" s="37">
        <f t="shared" si="12"/>
        <v>1</v>
      </c>
      <c r="E828" s="37"/>
      <c r="F828" s="37" t="s">
        <v>11</v>
      </c>
      <c r="G828" s="37"/>
      <c r="H828" s="38">
        <v>42909</v>
      </c>
      <c r="I828" s="38"/>
      <c r="J828" s="38">
        <v>42909</v>
      </c>
      <c r="K828" s="38"/>
      <c r="L828" s="18" t="s">
        <v>647</v>
      </c>
      <c r="M828" s="18"/>
      <c r="N828" s="35">
        <v>2057</v>
      </c>
      <c r="O828" s="35"/>
    </row>
    <row r="829" spans="1:15" ht="45" customHeight="1">
      <c r="A829" s="13" t="s">
        <v>1550</v>
      </c>
      <c r="B829" s="36" t="s">
        <v>1552</v>
      </c>
      <c r="C829" s="36"/>
      <c r="D829" s="37">
        <f t="shared" si="12"/>
        <v>1</v>
      </c>
      <c r="E829" s="37"/>
      <c r="F829" s="37" t="s">
        <v>11</v>
      </c>
      <c r="G829" s="37"/>
      <c r="H829" s="38">
        <v>43011</v>
      </c>
      <c r="I829" s="38"/>
      <c r="J829" s="38">
        <v>43011</v>
      </c>
      <c r="K829" s="38"/>
      <c r="L829" s="18" t="s">
        <v>647</v>
      </c>
      <c r="M829" s="18"/>
      <c r="N829" s="35">
        <v>4306.32</v>
      </c>
      <c r="O829" s="35"/>
    </row>
    <row r="830" spans="1:15" ht="45" customHeight="1">
      <c r="A830" s="13" t="s">
        <v>1550</v>
      </c>
      <c r="B830" s="36" t="s">
        <v>1552</v>
      </c>
      <c r="C830" s="36"/>
      <c r="D830" s="37">
        <f t="shared" si="12"/>
        <v>1</v>
      </c>
      <c r="E830" s="37"/>
      <c r="F830" s="37" t="s">
        <v>11</v>
      </c>
      <c r="G830" s="37"/>
      <c r="H830" s="38">
        <v>43034</v>
      </c>
      <c r="I830" s="38"/>
      <c r="J830" s="38">
        <v>43034</v>
      </c>
      <c r="K830" s="38"/>
      <c r="L830" s="18" t="s">
        <v>647</v>
      </c>
      <c r="M830" s="18"/>
      <c r="N830" s="35">
        <v>5236</v>
      </c>
      <c r="O830" s="35"/>
    </row>
    <row r="831" spans="1:15" ht="45" customHeight="1">
      <c r="A831" s="13" t="s">
        <v>1556</v>
      </c>
      <c r="B831" s="36" t="s">
        <v>1557</v>
      </c>
      <c r="C831" s="36"/>
      <c r="D831" s="37">
        <f t="shared" si="12"/>
        <v>1</v>
      </c>
      <c r="E831" s="37"/>
      <c r="F831" s="37" t="s">
        <v>1347</v>
      </c>
      <c r="G831" s="37"/>
      <c r="H831" s="38">
        <v>42759</v>
      </c>
      <c r="I831" s="38"/>
      <c r="J831" s="38">
        <v>42759</v>
      </c>
      <c r="K831" s="38"/>
      <c r="L831" s="18" t="s">
        <v>647</v>
      </c>
      <c r="M831" s="18"/>
      <c r="N831" s="35">
        <v>2673.64</v>
      </c>
      <c r="O831" s="35"/>
    </row>
    <row r="832" spans="1:15" ht="45" customHeight="1">
      <c r="A832" s="13" t="s">
        <v>1556</v>
      </c>
      <c r="B832" s="36" t="s">
        <v>1558</v>
      </c>
      <c r="C832" s="36"/>
      <c r="D832" s="37">
        <f t="shared" si="12"/>
        <v>1</v>
      </c>
      <c r="E832" s="37"/>
      <c r="F832" s="37" t="s">
        <v>11</v>
      </c>
      <c r="G832" s="37"/>
      <c r="H832" s="38">
        <v>42778</v>
      </c>
      <c r="I832" s="38"/>
      <c r="J832" s="38">
        <v>42781</v>
      </c>
      <c r="K832" s="38"/>
      <c r="L832" s="18" t="s">
        <v>647</v>
      </c>
      <c r="M832" s="18"/>
      <c r="N832" s="35">
        <v>2495.1</v>
      </c>
      <c r="O832" s="35"/>
    </row>
    <row r="833" spans="1:15" ht="45" customHeight="1">
      <c r="A833" s="13" t="s">
        <v>1556</v>
      </c>
      <c r="B833" s="36" t="s">
        <v>1558</v>
      </c>
      <c r="C833" s="36"/>
      <c r="D833" s="37">
        <f t="shared" si="12"/>
        <v>1</v>
      </c>
      <c r="E833" s="37"/>
      <c r="F833" s="37" t="s">
        <v>11</v>
      </c>
      <c r="G833" s="37"/>
      <c r="H833" s="38">
        <v>42778</v>
      </c>
      <c r="I833" s="38"/>
      <c r="J833" s="38">
        <v>42781</v>
      </c>
      <c r="K833" s="38"/>
      <c r="L833" s="18" t="s">
        <v>647</v>
      </c>
      <c r="M833" s="18"/>
      <c r="N833" s="35">
        <v>662</v>
      </c>
      <c r="O833" s="35"/>
    </row>
    <row r="834" spans="1:15" ht="45" customHeight="1">
      <c r="A834" s="13" t="s">
        <v>1556</v>
      </c>
      <c r="B834" s="36" t="s">
        <v>1559</v>
      </c>
      <c r="C834" s="36"/>
      <c r="D834" s="37">
        <f t="shared" si="12"/>
        <v>1</v>
      </c>
      <c r="E834" s="37"/>
      <c r="F834" s="37" t="s">
        <v>28</v>
      </c>
      <c r="G834" s="37"/>
      <c r="H834" s="38">
        <v>42990</v>
      </c>
      <c r="I834" s="38"/>
      <c r="J834" s="38">
        <v>42990</v>
      </c>
      <c r="K834" s="38"/>
      <c r="L834" s="18" t="s">
        <v>647</v>
      </c>
      <c r="M834" s="18"/>
      <c r="N834" s="35">
        <v>694</v>
      </c>
      <c r="O834" s="35"/>
    </row>
    <row r="835" spans="1:15" ht="45" customHeight="1">
      <c r="A835" s="13" t="s">
        <v>1556</v>
      </c>
      <c r="B835" s="36" t="s">
        <v>1559</v>
      </c>
      <c r="C835" s="36"/>
      <c r="D835" s="37">
        <f t="shared" si="12"/>
        <v>1</v>
      </c>
      <c r="E835" s="37"/>
      <c r="F835" s="37" t="s">
        <v>28</v>
      </c>
      <c r="G835" s="37"/>
      <c r="H835" s="38">
        <v>42986</v>
      </c>
      <c r="I835" s="38"/>
      <c r="J835" s="38">
        <v>42986</v>
      </c>
      <c r="K835" s="38"/>
      <c r="L835" s="18" t="s">
        <v>647</v>
      </c>
      <c r="M835" s="18"/>
      <c r="N835" s="35">
        <v>694</v>
      </c>
      <c r="O835" s="35"/>
    </row>
    <row r="836" spans="1:15" ht="45" customHeight="1">
      <c r="A836" s="13" t="s">
        <v>1556</v>
      </c>
      <c r="B836" s="36" t="s">
        <v>1559</v>
      </c>
      <c r="C836" s="36"/>
      <c r="D836" s="37">
        <f t="shared" si="12"/>
        <v>1</v>
      </c>
      <c r="E836" s="37"/>
      <c r="F836" s="37" t="s">
        <v>28</v>
      </c>
      <c r="G836" s="37"/>
      <c r="H836" s="38">
        <v>42977</v>
      </c>
      <c r="I836" s="38"/>
      <c r="J836" s="38">
        <v>42977</v>
      </c>
      <c r="K836" s="38"/>
      <c r="L836" s="18" t="s">
        <v>647</v>
      </c>
      <c r="M836" s="18"/>
      <c r="N836" s="35">
        <v>714</v>
      </c>
      <c r="O836" s="35"/>
    </row>
    <row r="837" spans="1:15" ht="45" customHeight="1">
      <c r="A837" s="13" t="s">
        <v>1556</v>
      </c>
      <c r="B837" s="36" t="s">
        <v>1560</v>
      </c>
      <c r="C837" s="36"/>
      <c r="D837" s="37">
        <f t="shared" si="12"/>
        <v>1</v>
      </c>
      <c r="E837" s="37"/>
      <c r="F837" s="37" t="s">
        <v>28</v>
      </c>
      <c r="G837" s="37"/>
      <c r="H837" s="38">
        <v>42979</v>
      </c>
      <c r="I837" s="38"/>
      <c r="J837" s="38">
        <v>42979</v>
      </c>
      <c r="K837" s="38"/>
      <c r="L837" s="18" t="s">
        <v>647</v>
      </c>
      <c r="M837" s="18"/>
      <c r="N837" s="35">
        <v>694</v>
      </c>
      <c r="O837" s="35"/>
    </row>
    <row r="838" spans="1:15" ht="45" customHeight="1">
      <c r="A838" s="13" t="s">
        <v>1556</v>
      </c>
      <c r="B838" s="36" t="s">
        <v>1561</v>
      </c>
      <c r="C838" s="36"/>
      <c r="D838" s="37">
        <f t="shared" si="12"/>
        <v>1</v>
      </c>
      <c r="E838" s="37"/>
      <c r="F838" s="37" t="s">
        <v>28</v>
      </c>
      <c r="G838" s="37"/>
      <c r="H838" s="38">
        <v>42998</v>
      </c>
      <c r="I838" s="38"/>
      <c r="J838" s="38">
        <v>42998</v>
      </c>
      <c r="K838" s="38"/>
      <c r="L838" s="18" t="s">
        <v>647</v>
      </c>
      <c r="M838" s="18"/>
      <c r="N838" s="35">
        <v>194</v>
      </c>
      <c r="O838" s="35"/>
    </row>
    <row r="839" spans="1:15" ht="45" customHeight="1">
      <c r="A839" s="13" t="s">
        <v>1556</v>
      </c>
      <c r="B839" s="36" t="s">
        <v>1561</v>
      </c>
      <c r="C839" s="36"/>
      <c r="D839" s="37">
        <f t="shared" si="12"/>
        <v>1</v>
      </c>
      <c r="E839" s="37"/>
      <c r="F839" s="37" t="s">
        <v>28</v>
      </c>
      <c r="G839" s="37"/>
      <c r="H839" s="38">
        <v>42971</v>
      </c>
      <c r="I839" s="38"/>
      <c r="J839" s="38">
        <v>42971</v>
      </c>
      <c r="K839" s="38"/>
      <c r="L839" s="18" t="s">
        <v>647</v>
      </c>
      <c r="M839" s="18"/>
      <c r="N839" s="35">
        <v>694</v>
      </c>
      <c r="O839" s="35"/>
    </row>
    <row r="840" spans="1:15" ht="45" customHeight="1">
      <c r="A840" s="13" t="s">
        <v>1556</v>
      </c>
      <c r="B840" s="36" t="s">
        <v>1002</v>
      </c>
      <c r="C840" s="36"/>
      <c r="D840" s="37">
        <f t="shared" si="12"/>
        <v>1</v>
      </c>
      <c r="E840" s="37"/>
      <c r="F840" s="37" t="s">
        <v>28</v>
      </c>
      <c r="G840" s="37"/>
      <c r="H840" s="38">
        <v>42957</v>
      </c>
      <c r="I840" s="38"/>
      <c r="J840" s="38">
        <v>42957</v>
      </c>
      <c r="K840" s="38"/>
      <c r="L840" s="18" t="s">
        <v>647</v>
      </c>
      <c r="M840" s="18"/>
      <c r="N840" s="35">
        <v>694</v>
      </c>
      <c r="O840" s="35"/>
    </row>
    <row r="841" spans="1:15" ht="45" customHeight="1">
      <c r="A841" s="13" t="s">
        <v>1556</v>
      </c>
      <c r="B841" s="36" t="s">
        <v>1561</v>
      </c>
      <c r="C841" s="36"/>
      <c r="D841" s="37">
        <f t="shared" si="12"/>
        <v>1</v>
      </c>
      <c r="E841" s="37"/>
      <c r="F841" s="37" t="s">
        <v>28</v>
      </c>
      <c r="G841" s="37"/>
      <c r="H841" s="38">
        <v>42992</v>
      </c>
      <c r="I841" s="38"/>
      <c r="J841" s="38">
        <v>42992</v>
      </c>
      <c r="K841" s="38"/>
      <c r="L841" s="18" t="s">
        <v>647</v>
      </c>
      <c r="M841" s="18"/>
      <c r="N841" s="35">
        <v>694</v>
      </c>
      <c r="O841" s="35"/>
    </row>
    <row r="842" spans="1:15" ht="45" customHeight="1">
      <c r="A842" s="13" t="s">
        <v>1556</v>
      </c>
      <c r="B842" s="36" t="s">
        <v>1561</v>
      </c>
      <c r="C842" s="36"/>
      <c r="D842" s="37">
        <f t="shared" si="12"/>
        <v>1</v>
      </c>
      <c r="E842" s="37"/>
      <c r="F842" s="37" t="s">
        <v>28</v>
      </c>
      <c r="G842" s="37"/>
      <c r="H842" s="38">
        <v>42998</v>
      </c>
      <c r="I842" s="38"/>
      <c r="J842" s="38">
        <v>42998</v>
      </c>
      <c r="K842" s="38"/>
      <c r="L842" s="18" t="s">
        <v>647</v>
      </c>
      <c r="M842" s="18"/>
      <c r="N842" s="35">
        <v>500</v>
      </c>
      <c r="O842" s="35"/>
    </row>
    <row r="843" spans="1:15" ht="45" customHeight="1">
      <c r="A843" s="13" t="s">
        <v>1556</v>
      </c>
      <c r="B843" s="36" t="s">
        <v>1561</v>
      </c>
      <c r="C843" s="36"/>
      <c r="D843" s="37">
        <f t="shared" si="12"/>
        <v>1</v>
      </c>
      <c r="E843" s="37"/>
      <c r="F843" s="37" t="s">
        <v>28</v>
      </c>
      <c r="G843" s="37"/>
      <c r="H843" s="38">
        <v>43000</v>
      </c>
      <c r="I843" s="38"/>
      <c r="J843" s="38">
        <v>43000</v>
      </c>
      <c r="K843" s="38"/>
      <c r="L843" s="18" t="s">
        <v>647</v>
      </c>
      <c r="M843" s="18"/>
      <c r="N843" s="35">
        <v>694</v>
      </c>
      <c r="O843" s="35"/>
    </row>
    <row r="844" spans="1:15" ht="45" customHeight="1">
      <c r="A844" s="13" t="s">
        <v>1556</v>
      </c>
      <c r="B844" s="36" t="s">
        <v>1561</v>
      </c>
      <c r="C844" s="36"/>
      <c r="D844" s="37">
        <f t="shared" si="12"/>
        <v>1</v>
      </c>
      <c r="E844" s="37"/>
      <c r="F844" s="37" t="s">
        <v>28</v>
      </c>
      <c r="G844" s="37"/>
      <c r="H844" s="38">
        <v>42930</v>
      </c>
      <c r="I844" s="38"/>
      <c r="J844" s="38">
        <v>42930</v>
      </c>
      <c r="K844" s="38"/>
      <c r="L844" s="18" t="s">
        <v>647</v>
      </c>
      <c r="M844" s="18"/>
      <c r="N844" s="35">
        <v>694</v>
      </c>
      <c r="O844" s="35"/>
    </row>
    <row r="845" spans="1:15" ht="45" customHeight="1">
      <c r="A845" s="13" t="s">
        <v>1556</v>
      </c>
      <c r="B845" s="36" t="s">
        <v>1562</v>
      </c>
      <c r="C845" s="36"/>
      <c r="D845" s="37">
        <f t="shared" ref="D845:D908" si="13">C845+1</f>
        <v>1</v>
      </c>
      <c r="E845" s="37"/>
      <c r="F845" s="37" t="s">
        <v>28</v>
      </c>
      <c r="G845" s="37"/>
      <c r="H845" s="38">
        <v>43045</v>
      </c>
      <c r="I845" s="38"/>
      <c r="J845" s="38">
        <v>43046</v>
      </c>
      <c r="K845" s="38"/>
      <c r="L845" s="18" t="s">
        <v>647</v>
      </c>
      <c r="M845" s="18"/>
      <c r="N845" s="35">
        <v>1200.5</v>
      </c>
      <c r="O845" s="35"/>
    </row>
    <row r="846" spans="1:15" ht="45" customHeight="1">
      <c r="A846" s="13" t="s">
        <v>1556</v>
      </c>
      <c r="B846" s="36" t="s">
        <v>1562</v>
      </c>
      <c r="C846" s="36"/>
      <c r="D846" s="37">
        <f t="shared" si="13"/>
        <v>1</v>
      </c>
      <c r="E846" s="37"/>
      <c r="F846" s="37" t="s">
        <v>28</v>
      </c>
      <c r="G846" s="37"/>
      <c r="H846" s="38">
        <v>43060</v>
      </c>
      <c r="I846" s="38"/>
      <c r="J846" s="38">
        <v>43060</v>
      </c>
      <c r="K846" s="38"/>
      <c r="L846" s="18" t="s">
        <v>647</v>
      </c>
      <c r="M846" s="18"/>
      <c r="N846" s="35">
        <v>388</v>
      </c>
      <c r="O846" s="35"/>
    </row>
    <row r="847" spans="1:15" ht="45" customHeight="1">
      <c r="A847" s="13" t="s">
        <v>1563</v>
      </c>
      <c r="B847" s="36" t="s">
        <v>1564</v>
      </c>
      <c r="C847" s="36"/>
      <c r="D847" s="37">
        <f t="shared" si="13"/>
        <v>1</v>
      </c>
      <c r="E847" s="37"/>
      <c r="F847" s="37" t="s">
        <v>28</v>
      </c>
      <c r="G847" s="37"/>
      <c r="H847" s="38">
        <v>42758</v>
      </c>
      <c r="I847" s="38"/>
      <c r="J847" s="38">
        <v>42758</v>
      </c>
      <c r="K847" s="38"/>
      <c r="L847" s="18" t="s">
        <v>647</v>
      </c>
      <c r="M847" s="18"/>
      <c r="N847" s="35">
        <v>694</v>
      </c>
      <c r="O847" s="35"/>
    </row>
    <row r="848" spans="1:15" ht="45" customHeight="1">
      <c r="A848" s="13" t="s">
        <v>1563</v>
      </c>
      <c r="B848" s="36" t="s">
        <v>1564</v>
      </c>
      <c r="C848" s="36"/>
      <c r="D848" s="37">
        <f t="shared" si="13"/>
        <v>1</v>
      </c>
      <c r="E848" s="37"/>
      <c r="F848" s="37" t="s">
        <v>28</v>
      </c>
      <c r="G848" s="37"/>
      <c r="H848" s="38">
        <v>42758</v>
      </c>
      <c r="I848" s="38"/>
      <c r="J848" s="38">
        <v>42758</v>
      </c>
      <c r="K848" s="38"/>
      <c r="L848" s="18" t="s">
        <v>647</v>
      </c>
      <c r="M848" s="18"/>
      <c r="N848" s="35">
        <v>1031</v>
      </c>
      <c r="O848" s="35"/>
    </row>
    <row r="849" spans="1:15" ht="45" customHeight="1">
      <c r="A849" s="13" t="s">
        <v>1563</v>
      </c>
      <c r="B849" s="36" t="s">
        <v>1565</v>
      </c>
      <c r="C849" s="36"/>
      <c r="D849" s="37">
        <f t="shared" si="13"/>
        <v>1</v>
      </c>
      <c r="E849" s="37"/>
      <c r="F849" s="37" t="s">
        <v>28</v>
      </c>
      <c r="G849" s="37"/>
      <c r="H849" s="38">
        <v>42752</v>
      </c>
      <c r="I849" s="38"/>
      <c r="J849" s="38">
        <v>42752</v>
      </c>
      <c r="K849" s="38"/>
      <c r="L849" s="18" t="s">
        <v>647</v>
      </c>
      <c r="M849" s="18"/>
      <c r="N849" s="35">
        <v>675.1</v>
      </c>
      <c r="O849" s="35"/>
    </row>
    <row r="850" spans="1:15" ht="45" customHeight="1">
      <c r="A850" s="13" t="s">
        <v>1563</v>
      </c>
      <c r="B850" s="36" t="s">
        <v>1565</v>
      </c>
      <c r="C850" s="36"/>
      <c r="D850" s="37">
        <f t="shared" si="13"/>
        <v>1</v>
      </c>
      <c r="E850" s="37"/>
      <c r="F850" s="37" t="s">
        <v>28</v>
      </c>
      <c r="G850" s="37"/>
      <c r="H850" s="38">
        <v>42752</v>
      </c>
      <c r="I850" s="38"/>
      <c r="J850" s="38">
        <v>42752</v>
      </c>
      <c r="K850" s="38"/>
      <c r="L850" s="18" t="s">
        <v>647</v>
      </c>
      <c r="M850" s="18"/>
      <c r="N850" s="35">
        <v>338</v>
      </c>
      <c r="O850" s="35"/>
    </row>
    <row r="851" spans="1:15" ht="45" customHeight="1">
      <c r="A851" s="13" t="s">
        <v>1563</v>
      </c>
      <c r="B851" s="36" t="s">
        <v>1566</v>
      </c>
      <c r="C851" s="36"/>
      <c r="D851" s="37">
        <f t="shared" si="13"/>
        <v>1</v>
      </c>
      <c r="E851" s="37"/>
      <c r="F851" s="37" t="s">
        <v>28</v>
      </c>
      <c r="G851" s="37"/>
      <c r="H851" s="38">
        <v>42761</v>
      </c>
      <c r="I851" s="38"/>
      <c r="J851" s="38">
        <v>42761</v>
      </c>
      <c r="K851" s="38"/>
      <c r="L851" s="18" t="s">
        <v>647</v>
      </c>
      <c r="M851" s="18"/>
      <c r="N851" s="35">
        <v>694</v>
      </c>
      <c r="O851" s="35"/>
    </row>
    <row r="852" spans="1:15" ht="45" customHeight="1">
      <c r="A852" s="13" t="s">
        <v>1563</v>
      </c>
      <c r="B852" s="36" t="s">
        <v>1566</v>
      </c>
      <c r="C852" s="36"/>
      <c r="D852" s="37">
        <f t="shared" si="13"/>
        <v>1</v>
      </c>
      <c r="E852" s="37"/>
      <c r="F852" s="37" t="s">
        <v>28</v>
      </c>
      <c r="G852" s="37"/>
      <c r="H852" s="38">
        <v>42761</v>
      </c>
      <c r="I852" s="38"/>
      <c r="J852" s="38">
        <v>42761</v>
      </c>
      <c r="K852" s="38"/>
      <c r="L852" s="18" t="s">
        <v>647</v>
      </c>
      <c r="M852" s="18"/>
      <c r="N852" s="35">
        <v>725</v>
      </c>
      <c r="O852" s="35"/>
    </row>
    <row r="853" spans="1:15" ht="45" customHeight="1">
      <c r="A853" s="13" t="s">
        <v>1563</v>
      </c>
      <c r="B853" s="36" t="s">
        <v>1567</v>
      </c>
      <c r="C853" s="36"/>
      <c r="D853" s="37">
        <f t="shared" si="13"/>
        <v>1</v>
      </c>
      <c r="E853" s="37"/>
      <c r="F853" s="37" t="s">
        <v>28</v>
      </c>
      <c r="G853" s="37"/>
      <c r="H853" s="38">
        <v>42765</v>
      </c>
      <c r="I853" s="38"/>
      <c r="J853" s="38">
        <v>42765</v>
      </c>
      <c r="K853" s="38"/>
      <c r="L853" s="18" t="s">
        <v>647</v>
      </c>
      <c r="M853" s="18"/>
      <c r="N853" s="35">
        <v>597</v>
      </c>
      <c r="O853" s="35"/>
    </row>
    <row r="854" spans="1:15" ht="45" customHeight="1">
      <c r="A854" s="13" t="s">
        <v>1563</v>
      </c>
      <c r="B854" s="36" t="s">
        <v>1568</v>
      </c>
      <c r="C854" s="36"/>
      <c r="D854" s="37">
        <f t="shared" si="13"/>
        <v>1</v>
      </c>
      <c r="E854" s="37"/>
      <c r="F854" s="37" t="s">
        <v>28</v>
      </c>
      <c r="G854" s="37"/>
      <c r="H854" s="38">
        <v>42769</v>
      </c>
      <c r="I854" s="38"/>
      <c r="J854" s="38">
        <v>42769</v>
      </c>
      <c r="K854" s="38"/>
      <c r="L854" s="18" t="s">
        <v>647</v>
      </c>
      <c r="M854" s="18"/>
      <c r="N854" s="35">
        <v>268</v>
      </c>
      <c r="O854" s="35"/>
    </row>
    <row r="855" spans="1:15" ht="45" customHeight="1">
      <c r="A855" s="13" t="s">
        <v>1563</v>
      </c>
      <c r="B855" s="36" t="s">
        <v>1569</v>
      </c>
      <c r="C855" s="36"/>
      <c r="D855" s="37">
        <f t="shared" si="13"/>
        <v>1</v>
      </c>
      <c r="E855" s="37"/>
      <c r="F855" s="37" t="s">
        <v>28</v>
      </c>
      <c r="G855" s="37"/>
      <c r="H855" s="38">
        <v>42767</v>
      </c>
      <c r="I855" s="38"/>
      <c r="J855" s="38">
        <v>42767</v>
      </c>
      <c r="K855" s="38"/>
      <c r="L855" s="18" t="s">
        <v>647</v>
      </c>
      <c r="M855" s="18"/>
      <c r="N855" s="35">
        <v>595.54</v>
      </c>
      <c r="O855" s="35"/>
    </row>
    <row r="856" spans="1:15" ht="45" customHeight="1">
      <c r="A856" s="13" t="s">
        <v>1563</v>
      </c>
      <c r="B856" s="36" t="s">
        <v>1567</v>
      </c>
      <c r="C856" s="36"/>
      <c r="D856" s="37">
        <f t="shared" si="13"/>
        <v>1</v>
      </c>
      <c r="E856" s="37"/>
      <c r="F856" s="37" t="s">
        <v>28</v>
      </c>
      <c r="G856" s="37"/>
      <c r="H856" s="38">
        <v>42765</v>
      </c>
      <c r="I856" s="38"/>
      <c r="J856" s="38">
        <v>42765</v>
      </c>
      <c r="K856" s="38"/>
      <c r="L856" s="18" t="s">
        <v>647</v>
      </c>
      <c r="M856" s="18"/>
      <c r="N856" s="35">
        <v>194</v>
      </c>
      <c r="O856" s="35"/>
    </row>
    <row r="857" spans="1:15" ht="45" customHeight="1">
      <c r="A857" s="13" t="s">
        <v>1563</v>
      </c>
      <c r="B857" s="36" t="s">
        <v>1568</v>
      </c>
      <c r="C857" s="36"/>
      <c r="D857" s="37">
        <f t="shared" si="13"/>
        <v>1</v>
      </c>
      <c r="E857" s="37"/>
      <c r="F857" s="37" t="s">
        <v>28</v>
      </c>
      <c r="G857" s="37"/>
      <c r="H857" s="38">
        <v>42769</v>
      </c>
      <c r="I857" s="38"/>
      <c r="J857" s="38">
        <v>42769</v>
      </c>
      <c r="K857" s="38"/>
      <c r="L857" s="18" t="s">
        <v>647</v>
      </c>
      <c r="M857" s="18"/>
      <c r="N857" s="35">
        <v>292</v>
      </c>
      <c r="O857" s="35"/>
    </row>
    <row r="858" spans="1:15" ht="45" customHeight="1">
      <c r="A858" s="13" t="s">
        <v>1563</v>
      </c>
      <c r="B858" s="36" t="s">
        <v>1570</v>
      </c>
      <c r="C858" s="36"/>
      <c r="D858" s="37">
        <f t="shared" si="13"/>
        <v>1</v>
      </c>
      <c r="E858" s="37"/>
      <c r="F858" s="37" t="s">
        <v>28</v>
      </c>
      <c r="G858" s="37"/>
      <c r="H858" s="38">
        <v>42773</v>
      </c>
      <c r="I858" s="38"/>
      <c r="J858" s="38">
        <v>42773</v>
      </c>
      <c r="K858" s="38"/>
      <c r="L858" s="18" t="s">
        <v>647</v>
      </c>
      <c r="M858" s="18"/>
      <c r="N858" s="35">
        <v>694</v>
      </c>
      <c r="O858" s="35"/>
    </row>
    <row r="859" spans="1:15" ht="45" customHeight="1">
      <c r="A859" s="13" t="s">
        <v>1563</v>
      </c>
      <c r="B859" s="36" t="s">
        <v>1571</v>
      </c>
      <c r="C859" s="36"/>
      <c r="D859" s="37">
        <f t="shared" si="13"/>
        <v>1</v>
      </c>
      <c r="E859" s="37"/>
      <c r="F859" s="37" t="s">
        <v>28</v>
      </c>
      <c r="G859" s="37"/>
      <c r="H859" s="38">
        <v>42800</v>
      </c>
      <c r="I859" s="38"/>
      <c r="J859" s="38">
        <v>42800</v>
      </c>
      <c r="K859" s="38"/>
      <c r="L859" s="18" t="s">
        <v>647</v>
      </c>
      <c r="M859" s="18"/>
      <c r="N859" s="35">
        <v>694</v>
      </c>
      <c r="O859" s="35"/>
    </row>
    <row r="860" spans="1:15" ht="45" customHeight="1">
      <c r="A860" s="13" t="s">
        <v>1563</v>
      </c>
      <c r="B860" s="36" t="s">
        <v>1572</v>
      </c>
      <c r="C860" s="36"/>
      <c r="D860" s="37">
        <f t="shared" si="13"/>
        <v>1</v>
      </c>
      <c r="E860" s="37"/>
      <c r="F860" s="37" t="s">
        <v>28</v>
      </c>
      <c r="G860" s="37"/>
      <c r="H860" s="38">
        <v>42769</v>
      </c>
      <c r="I860" s="38"/>
      <c r="J860" s="38">
        <v>42769</v>
      </c>
      <c r="K860" s="38"/>
      <c r="L860" s="18" t="s">
        <v>647</v>
      </c>
      <c r="M860" s="18"/>
      <c r="N860" s="35">
        <v>594.32000000000005</v>
      </c>
      <c r="O860" s="35"/>
    </row>
    <row r="861" spans="1:15" ht="45" customHeight="1">
      <c r="A861" s="13" t="s">
        <v>1563</v>
      </c>
      <c r="B861" s="36" t="s">
        <v>1572</v>
      </c>
      <c r="C861" s="36"/>
      <c r="D861" s="37">
        <f t="shared" si="13"/>
        <v>1</v>
      </c>
      <c r="E861" s="37"/>
      <c r="F861" s="37" t="s">
        <v>28</v>
      </c>
      <c r="G861" s="37"/>
      <c r="H861" s="38">
        <v>42780</v>
      </c>
      <c r="I861" s="38"/>
      <c r="J861" s="38">
        <v>42780</v>
      </c>
      <c r="K861" s="38"/>
      <c r="L861" s="18" t="s">
        <v>647</v>
      </c>
      <c r="M861" s="18"/>
      <c r="N861" s="35">
        <v>650</v>
      </c>
      <c r="O861" s="35"/>
    </row>
    <row r="862" spans="1:15" ht="45" customHeight="1">
      <c r="A862" s="13" t="s">
        <v>1563</v>
      </c>
      <c r="B862" s="36" t="s">
        <v>1573</v>
      </c>
      <c r="C862" s="36"/>
      <c r="D862" s="37">
        <f t="shared" si="13"/>
        <v>1</v>
      </c>
      <c r="E862" s="37"/>
      <c r="F862" s="37" t="s">
        <v>179</v>
      </c>
      <c r="G862" s="37"/>
      <c r="H862" s="38">
        <v>42758</v>
      </c>
      <c r="I862" s="38"/>
      <c r="J862" s="38">
        <v>42763</v>
      </c>
      <c r="K862" s="38"/>
      <c r="L862" s="18" t="s">
        <v>647</v>
      </c>
      <c r="M862" s="18"/>
      <c r="N862" s="35">
        <v>1734</v>
      </c>
      <c r="O862" s="35"/>
    </row>
    <row r="863" spans="1:15" ht="45" customHeight="1">
      <c r="A863" s="13" t="s">
        <v>1563</v>
      </c>
      <c r="B863" s="36" t="s">
        <v>1573</v>
      </c>
      <c r="C863" s="36"/>
      <c r="D863" s="37">
        <f t="shared" si="13"/>
        <v>1</v>
      </c>
      <c r="E863" s="37"/>
      <c r="F863" s="37" t="s">
        <v>179</v>
      </c>
      <c r="G863" s="37"/>
      <c r="H863" s="38">
        <v>42758</v>
      </c>
      <c r="I863" s="38"/>
      <c r="J863" s="38">
        <v>42763</v>
      </c>
      <c r="K863" s="38"/>
      <c r="L863" s="18" t="s">
        <v>647</v>
      </c>
      <c r="M863" s="18"/>
      <c r="N863" s="35">
        <v>6139.99</v>
      </c>
      <c r="O863" s="35"/>
    </row>
    <row r="864" spans="1:15" ht="45" customHeight="1">
      <c r="A864" s="13" t="s">
        <v>1563</v>
      </c>
      <c r="B864" s="36" t="s">
        <v>1574</v>
      </c>
      <c r="C864" s="36"/>
      <c r="D864" s="37">
        <f t="shared" si="13"/>
        <v>1</v>
      </c>
      <c r="E864" s="37"/>
      <c r="F864" s="37" t="s">
        <v>28</v>
      </c>
      <c r="G864" s="37"/>
      <c r="H864" s="38">
        <v>42922</v>
      </c>
      <c r="I864" s="38"/>
      <c r="J864" s="38">
        <v>42922</v>
      </c>
      <c r="K864" s="38"/>
      <c r="L864" s="18" t="s">
        <v>647</v>
      </c>
      <c r="M864" s="18"/>
      <c r="N864" s="35">
        <v>694</v>
      </c>
      <c r="O864" s="35"/>
    </row>
    <row r="865" spans="1:15" ht="45" customHeight="1">
      <c r="A865" s="13" t="s">
        <v>1563</v>
      </c>
      <c r="B865" s="36" t="s">
        <v>1574</v>
      </c>
      <c r="C865" s="36"/>
      <c r="D865" s="37">
        <f t="shared" si="13"/>
        <v>1</v>
      </c>
      <c r="E865" s="37"/>
      <c r="F865" s="37" t="s">
        <v>28</v>
      </c>
      <c r="G865" s="37"/>
      <c r="H865" s="38">
        <v>42921</v>
      </c>
      <c r="I865" s="38"/>
      <c r="J865" s="38">
        <v>42921</v>
      </c>
      <c r="K865" s="38"/>
      <c r="L865" s="18" t="s">
        <v>647</v>
      </c>
      <c r="M865" s="18"/>
      <c r="N865" s="35">
        <v>694</v>
      </c>
      <c r="O865" s="35"/>
    </row>
    <row r="866" spans="1:15" ht="45" customHeight="1">
      <c r="A866" s="13" t="s">
        <v>1563</v>
      </c>
      <c r="B866" s="36" t="s">
        <v>1575</v>
      </c>
      <c r="C866" s="36"/>
      <c r="D866" s="37">
        <f t="shared" si="13"/>
        <v>1</v>
      </c>
      <c r="E866" s="37"/>
      <c r="F866" s="37" t="s">
        <v>28</v>
      </c>
      <c r="G866" s="37"/>
      <c r="H866" s="38">
        <v>42929</v>
      </c>
      <c r="I866" s="38"/>
      <c r="J866" s="38">
        <v>42929</v>
      </c>
      <c r="K866" s="38"/>
      <c r="L866" s="18" t="s">
        <v>647</v>
      </c>
      <c r="M866" s="18"/>
      <c r="N866" s="35">
        <v>694</v>
      </c>
      <c r="O866" s="35"/>
    </row>
    <row r="867" spans="1:15" ht="45" customHeight="1">
      <c r="A867" s="13" t="s">
        <v>1563</v>
      </c>
      <c r="B867" s="36" t="s">
        <v>1574</v>
      </c>
      <c r="C867" s="36"/>
      <c r="D867" s="37">
        <f t="shared" si="13"/>
        <v>1</v>
      </c>
      <c r="E867" s="37"/>
      <c r="F867" s="37" t="s">
        <v>28</v>
      </c>
      <c r="G867" s="37"/>
      <c r="H867" s="38">
        <v>42921</v>
      </c>
      <c r="I867" s="38"/>
      <c r="J867" s="38">
        <v>42921</v>
      </c>
      <c r="K867" s="38"/>
      <c r="L867" s="18" t="s">
        <v>647</v>
      </c>
      <c r="M867" s="18"/>
      <c r="N867" s="35">
        <v>502</v>
      </c>
      <c r="O867" s="35"/>
    </row>
    <row r="868" spans="1:15" ht="45" customHeight="1">
      <c r="A868" s="13" t="s">
        <v>1563</v>
      </c>
      <c r="B868" s="36" t="s">
        <v>1575</v>
      </c>
      <c r="C868" s="36"/>
      <c r="D868" s="37">
        <f t="shared" si="13"/>
        <v>1</v>
      </c>
      <c r="E868" s="37"/>
      <c r="F868" s="37" t="s">
        <v>28</v>
      </c>
      <c r="G868" s="37"/>
      <c r="H868" s="38">
        <v>42929</v>
      </c>
      <c r="I868" s="38"/>
      <c r="J868" s="38">
        <v>42929</v>
      </c>
      <c r="K868" s="38"/>
      <c r="L868" s="18" t="s">
        <v>647</v>
      </c>
      <c r="M868" s="18"/>
      <c r="N868" s="35">
        <v>1591</v>
      </c>
      <c r="O868" s="35"/>
    </row>
    <row r="869" spans="1:15" ht="45" customHeight="1">
      <c r="A869" s="13" t="s">
        <v>335</v>
      </c>
      <c r="B869" s="36" t="s">
        <v>13</v>
      </c>
      <c r="C869" s="36"/>
      <c r="D869" s="37">
        <f t="shared" si="13"/>
        <v>1</v>
      </c>
      <c r="E869" s="37"/>
      <c r="F869" s="37" t="s">
        <v>14</v>
      </c>
      <c r="G869" s="37"/>
      <c r="H869" s="38">
        <v>42738</v>
      </c>
      <c r="I869" s="38"/>
      <c r="J869" s="38">
        <v>42754</v>
      </c>
      <c r="K869" s="38"/>
      <c r="L869" s="18" t="s">
        <v>647</v>
      </c>
      <c r="M869" s="18"/>
      <c r="N869" s="35">
        <v>540</v>
      </c>
      <c r="O869" s="35"/>
    </row>
    <row r="870" spans="1:15" ht="45" customHeight="1">
      <c r="A870" s="13" t="s">
        <v>335</v>
      </c>
      <c r="B870" s="36" t="s">
        <v>13</v>
      </c>
      <c r="C870" s="36"/>
      <c r="D870" s="37">
        <f t="shared" si="13"/>
        <v>1</v>
      </c>
      <c r="E870" s="37"/>
      <c r="F870" s="37" t="s">
        <v>14</v>
      </c>
      <c r="G870" s="37"/>
      <c r="H870" s="38">
        <v>42737</v>
      </c>
      <c r="I870" s="38"/>
      <c r="J870" s="38">
        <v>42765</v>
      </c>
      <c r="K870" s="38"/>
      <c r="L870" s="18" t="s">
        <v>647</v>
      </c>
      <c r="M870" s="18"/>
      <c r="N870" s="35">
        <v>783</v>
      </c>
      <c r="O870" s="35"/>
    </row>
    <row r="871" spans="1:15" ht="45" customHeight="1">
      <c r="A871" s="13" t="s">
        <v>335</v>
      </c>
      <c r="B871" s="36" t="s">
        <v>13</v>
      </c>
      <c r="C871" s="36"/>
      <c r="D871" s="37">
        <f t="shared" si="13"/>
        <v>1</v>
      </c>
      <c r="E871" s="37"/>
      <c r="F871" s="37" t="s">
        <v>14</v>
      </c>
      <c r="G871" s="37"/>
      <c r="H871" s="38">
        <v>42801</v>
      </c>
      <c r="I871" s="38"/>
      <c r="J871" s="38">
        <v>42811</v>
      </c>
      <c r="K871" s="38"/>
      <c r="L871" s="18" t="s">
        <v>647</v>
      </c>
      <c r="M871" s="18"/>
      <c r="N871" s="35">
        <v>2313</v>
      </c>
      <c r="O871" s="35"/>
    </row>
    <row r="872" spans="1:15" ht="45" customHeight="1">
      <c r="A872" s="13" t="s">
        <v>335</v>
      </c>
      <c r="B872" s="36" t="s">
        <v>13</v>
      </c>
      <c r="C872" s="36"/>
      <c r="D872" s="37">
        <f t="shared" si="13"/>
        <v>1</v>
      </c>
      <c r="E872" s="37"/>
      <c r="F872" s="37" t="s">
        <v>14</v>
      </c>
      <c r="G872" s="37"/>
      <c r="H872" s="38">
        <v>42787</v>
      </c>
      <c r="I872" s="38"/>
      <c r="J872" s="38">
        <v>42787</v>
      </c>
      <c r="K872" s="38"/>
      <c r="L872" s="18" t="s">
        <v>647</v>
      </c>
      <c r="M872" s="18"/>
      <c r="N872" s="35">
        <v>1413</v>
      </c>
      <c r="O872" s="35"/>
    </row>
    <row r="873" spans="1:15" ht="45" customHeight="1">
      <c r="A873" s="13" t="s">
        <v>335</v>
      </c>
      <c r="B873" s="36" t="s">
        <v>1576</v>
      </c>
      <c r="C873" s="36"/>
      <c r="D873" s="37">
        <f t="shared" si="13"/>
        <v>1</v>
      </c>
      <c r="E873" s="37"/>
      <c r="F873" s="37" t="s">
        <v>28</v>
      </c>
      <c r="G873" s="37"/>
      <c r="H873" s="38">
        <v>42971</v>
      </c>
      <c r="I873" s="38"/>
      <c r="J873" s="38">
        <v>42971</v>
      </c>
      <c r="K873" s="38"/>
      <c r="L873" s="18" t="s">
        <v>647</v>
      </c>
      <c r="M873" s="18"/>
      <c r="N873" s="35">
        <v>504.01</v>
      </c>
      <c r="O873" s="35"/>
    </row>
    <row r="874" spans="1:15" ht="45" customHeight="1">
      <c r="A874" s="13" t="s">
        <v>1577</v>
      </c>
      <c r="B874" s="36" t="s">
        <v>13</v>
      </c>
      <c r="C874" s="36"/>
      <c r="D874" s="37">
        <f t="shared" si="13"/>
        <v>1</v>
      </c>
      <c r="E874" s="37"/>
      <c r="F874" s="37" t="s">
        <v>14</v>
      </c>
      <c r="G874" s="37"/>
      <c r="H874" s="38">
        <v>42744</v>
      </c>
      <c r="I874" s="38"/>
      <c r="J874" s="38">
        <v>42750</v>
      </c>
      <c r="K874" s="38"/>
      <c r="L874" s="18" t="s">
        <v>647</v>
      </c>
      <c r="M874" s="18"/>
      <c r="N874" s="35">
        <v>765</v>
      </c>
      <c r="O874" s="35"/>
    </row>
    <row r="875" spans="1:15" ht="45" customHeight="1">
      <c r="A875" s="13" t="s">
        <v>1577</v>
      </c>
      <c r="B875" s="36" t="s">
        <v>13</v>
      </c>
      <c r="C875" s="36"/>
      <c r="D875" s="37">
        <f t="shared" si="13"/>
        <v>1</v>
      </c>
      <c r="E875" s="37"/>
      <c r="F875" s="37" t="s">
        <v>14</v>
      </c>
      <c r="G875" s="37"/>
      <c r="H875" s="38">
        <v>42744</v>
      </c>
      <c r="I875" s="38"/>
      <c r="J875" s="38">
        <v>42748</v>
      </c>
      <c r="K875" s="38"/>
      <c r="L875" s="18" t="s">
        <v>647</v>
      </c>
      <c r="M875" s="18"/>
      <c r="N875" s="35">
        <v>1656</v>
      </c>
      <c r="O875" s="35"/>
    </row>
    <row r="876" spans="1:15" ht="45" customHeight="1">
      <c r="A876" s="13" t="s">
        <v>1577</v>
      </c>
      <c r="B876" s="36" t="s">
        <v>1578</v>
      </c>
      <c r="C876" s="36"/>
      <c r="D876" s="37">
        <f t="shared" si="13"/>
        <v>1</v>
      </c>
      <c r="E876" s="37"/>
      <c r="F876" s="37" t="s">
        <v>1124</v>
      </c>
      <c r="G876" s="37"/>
      <c r="H876" s="38">
        <v>42744</v>
      </c>
      <c r="I876" s="38"/>
      <c r="J876" s="38">
        <v>42744</v>
      </c>
      <c r="K876" s="38"/>
      <c r="L876" s="18" t="s">
        <v>647</v>
      </c>
      <c r="M876" s="18"/>
      <c r="N876" s="35">
        <v>170</v>
      </c>
      <c r="O876" s="35"/>
    </row>
    <row r="877" spans="1:15" ht="45" customHeight="1">
      <c r="A877" s="13" t="s">
        <v>1577</v>
      </c>
      <c r="B877" s="36" t="s">
        <v>13</v>
      </c>
      <c r="C877" s="36"/>
      <c r="D877" s="37">
        <f t="shared" si="13"/>
        <v>1</v>
      </c>
      <c r="E877" s="37"/>
      <c r="F877" s="37" t="s">
        <v>14</v>
      </c>
      <c r="G877" s="37"/>
      <c r="H877" s="38">
        <v>42737</v>
      </c>
      <c r="I877" s="38"/>
      <c r="J877" s="38">
        <v>42741</v>
      </c>
      <c r="K877" s="38"/>
      <c r="L877" s="18" t="s">
        <v>647</v>
      </c>
      <c r="M877" s="18"/>
      <c r="N877" s="35">
        <v>3514</v>
      </c>
      <c r="O877" s="35"/>
    </row>
    <row r="878" spans="1:15" ht="45" customHeight="1">
      <c r="A878" s="13" t="s">
        <v>1577</v>
      </c>
      <c r="B878" s="36" t="s">
        <v>13</v>
      </c>
      <c r="C878" s="36"/>
      <c r="D878" s="37">
        <f t="shared" si="13"/>
        <v>1</v>
      </c>
      <c r="E878" s="37"/>
      <c r="F878" s="37" t="s">
        <v>14</v>
      </c>
      <c r="G878" s="37"/>
      <c r="H878" s="38">
        <v>42758</v>
      </c>
      <c r="I878" s="38"/>
      <c r="J878" s="38">
        <v>42762</v>
      </c>
      <c r="K878" s="38"/>
      <c r="L878" s="18" t="s">
        <v>647</v>
      </c>
      <c r="M878" s="18"/>
      <c r="N878" s="35">
        <v>2097</v>
      </c>
      <c r="O878" s="35"/>
    </row>
    <row r="879" spans="1:15" ht="45" customHeight="1">
      <c r="A879" s="13" t="s">
        <v>1577</v>
      </c>
      <c r="B879" s="36" t="s">
        <v>1579</v>
      </c>
      <c r="C879" s="36"/>
      <c r="D879" s="37">
        <f t="shared" si="13"/>
        <v>1</v>
      </c>
      <c r="E879" s="37"/>
      <c r="F879" s="37" t="s">
        <v>1124</v>
      </c>
      <c r="G879" s="37"/>
      <c r="H879" s="38">
        <v>42758</v>
      </c>
      <c r="I879" s="38"/>
      <c r="J879" s="38">
        <v>42762</v>
      </c>
      <c r="K879" s="38"/>
      <c r="L879" s="18" t="s">
        <v>647</v>
      </c>
      <c r="M879" s="18"/>
      <c r="N879" s="35">
        <v>170</v>
      </c>
      <c r="O879" s="35"/>
    </row>
    <row r="880" spans="1:15" ht="45" customHeight="1">
      <c r="A880" s="13" t="s">
        <v>1577</v>
      </c>
      <c r="B880" s="36" t="s">
        <v>1580</v>
      </c>
      <c r="C880" s="36"/>
      <c r="D880" s="37">
        <f t="shared" si="13"/>
        <v>1</v>
      </c>
      <c r="E880" s="37"/>
      <c r="F880" s="37" t="s">
        <v>1124</v>
      </c>
      <c r="G880" s="37"/>
      <c r="H880" s="38">
        <v>42753</v>
      </c>
      <c r="I880" s="38"/>
      <c r="J880" s="38">
        <v>42753</v>
      </c>
      <c r="K880" s="38"/>
      <c r="L880" s="18" t="s">
        <v>647</v>
      </c>
      <c r="M880" s="18"/>
      <c r="N880" s="35">
        <v>340</v>
      </c>
      <c r="O880" s="35"/>
    </row>
    <row r="881" spans="1:15" ht="45" customHeight="1">
      <c r="A881" s="13" t="s">
        <v>1577</v>
      </c>
      <c r="B881" s="36" t="s">
        <v>13</v>
      </c>
      <c r="C881" s="36"/>
      <c r="D881" s="37">
        <f t="shared" si="13"/>
        <v>1</v>
      </c>
      <c r="E881" s="37"/>
      <c r="F881" s="37" t="s">
        <v>14</v>
      </c>
      <c r="G881" s="37"/>
      <c r="H881" s="38">
        <v>42758</v>
      </c>
      <c r="I881" s="38"/>
      <c r="J881" s="38">
        <v>42762</v>
      </c>
      <c r="K881" s="38"/>
      <c r="L881" s="18" t="s">
        <v>647</v>
      </c>
      <c r="M881" s="18"/>
      <c r="N881" s="35">
        <v>1593</v>
      </c>
      <c r="O881" s="35"/>
    </row>
    <row r="882" spans="1:15" ht="45" customHeight="1">
      <c r="A882" s="13" t="s">
        <v>1577</v>
      </c>
      <c r="B882" s="36" t="s">
        <v>13</v>
      </c>
      <c r="C882" s="36"/>
      <c r="D882" s="37">
        <f t="shared" si="13"/>
        <v>1</v>
      </c>
      <c r="E882" s="37"/>
      <c r="F882" s="37" t="s">
        <v>14</v>
      </c>
      <c r="G882" s="37"/>
      <c r="H882" s="38">
        <v>42779</v>
      </c>
      <c r="I882" s="38"/>
      <c r="J882" s="38">
        <v>42783</v>
      </c>
      <c r="K882" s="38"/>
      <c r="L882" s="18" t="s">
        <v>647</v>
      </c>
      <c r="M882" s="18"/>
      <c r="N882" s="35">
        <v>1962</v>
      </c>
      <c r="O882" s="35"/>
    </row>
    <row r="883" spans="1:15" ht="45" customHeight="1">
      <c r="A883" s="13" t="s">
        <v>1577</v>
      </c>
      <c r="B883" s="36" t="s">
        <v>13</v>
      </c>
      <c r="C883" s="36"/>
      <c r="D883" s="37">
        <f t="shared" si="13"/>
        <v>1</v>
      </c>
      <c r="E883" s="37"/>
      <c r="F883" s="37" t="s">
        <v>14</v>
      </c>
      <c r="G883" s="37"/>
      <c r="H883" s="38">
        <v>42773</v>
      </c>
      <c r="I883" s="38"/>
      <c r="J883" s="38">
        <v>42776</v>
      </c>
      <c r="K883" s="38"/>
      <c r="L883" s="18" t="s">
        <v>647</v>
      </c>
      <c r="M883" s="18"/>
      <c r="N883" s="35">
        <v>324</v>
      </c>
      <c r="O883" s="35"/>
    </row>
    <row r="884" spans="1:15" ht="45" customHeight="1">
      <c r="A884" s="13" t="s">
        <v>1577</v>
      </c>
      <c r="B884" s="36" t="s">
        <v>1581</v>
      </c>
      <c r="C884" s="36"/>
      <c r="D884" s="37">
        <f t="shared" si="13"/>
        <v>1</v>
      </c>
      <c r="E884" s="37"/>
      <c r="F884" s="37" t="s">
        <v>28</v>
      </c>
      <c r="G884" s="37"/>
      <c r="H884" s="38">
        <v>42781</v>
      </c>
      <c r="I884" s="38"/>
      <c r="J884" s="38">
        <v>42781</v>
      </c>
      <c r="K884" s="38"/>
      <c r="L884" s="18" t="s">
        <v>647</v>
      </c>
      <c r="M884" s="18"/>
      <c r="N884" s="35">
        <v>544.03</v>
      </c>
      <c r="O884" s="35"/>
    </row>
    <row r="885" spans="1:15" ht="45" customHeight="1">
      <c r="A885" s="13" t="s">
        <v>1577</v>
      </c>
      <c r="B885" s="36" t="s">
        <v>1581</v>
      </c>
      <c r="C885" s="36"/>
      <c r="D885" s="37">
        <f t="shared" si="13"/>
        <v>1</v>
      </c>
      <c r="E885" s="37"/>
      <c r="F885" s="37" t="s">
        <v>28</v>
      </c>
      <c r="G885" s="37"/>
      <c r="H885" s="38">
        <v>42781</v>
      </c>
      <c r="I885" s="38"/>
      <c r="J885" s="38">
        <v>42781</v>
      </c>
      <c r="K885" s="38"/>
      <c r="L885" s="18" t="s">
        <v>647</v>
      </c>
      <c r="M885" s="18"/>
      <c r="N885" s="35">
        <v>20</v>
      </c>
      <c r="O885" s="35"/>
    </row>
    <row r="886" spans="1:15" ht="45" customHeight="1">
      <c r="A886" s="13" t="s">
        <v>1577</v>
      </c>
      <c r="B886" s="36" t="s">
        <v>13</v>
      </c>
      <c r="C886" s="36"/>
      <c r="D886" s="37">
        <f t="shared" si="13"/>
        <v>1</v>
      </c>
      <c r="E886" s="37"/>
      <c r="F886" s="37" t="s">
        <v>14</v>
      </c>
      <c r="G886" s="37"/>
      <c r="H886" s="38">
        <v>42781</v>
      </c>
      <c r="I886" s="38"/>
      <c r="J886" s="38">
        <v>42781</v>
      </c>
      <c r="K886" s="38"/>
      <c r="L886" s="18" t="s">
        <v>647</v>
      </c>
      <c r="M886" s="18"/>
      <c r="N886" s="35">
        <v>491</v>
      </c>
      <c r="O886" s="35"/>
    </row>
    <row r="887" spans="1:15" ht="45" customHeight="1">
      <c r="A887" s="13" t="s">
        <v>1577</v>
      </c>
      <c r="B887" s="36" t="s">
        <v>1582</v>
      </c>
      <c r="C887" s="36"/>
      <c r="D887" s="37">
        <f t="shared" si="13"/>
        <v>1</v>
      </c>
      <c r="E887" s="37"/>
      <c r="F887" s="37" t="s">
        <v>28</v>
      </c>
      <c r="G887" s="37"/>
      <c r="H887" s="38">
        <v>42791</v>
      </c>
      <c r="I887" s="38"/>
      <c r="J887" s="38">
        <v>42791</v>
      </c>
      <c r="K887" s="38"/>
      <c r="L887" s="18" t="s">
        <v>647</v>
      </c>
      <c r="M887" s="18"/>
      <c r="N887" s="35">
        <v>494</v>
      </c>
      <c r="O887" s="35"/>
    </row>
    <row r="888" spans="1:15" ht="45" customHeight="1">
      <c r="A888" s="13" t="s">
        <v>1577</v>
      </c>
      <c r="B888" s="36" t="s">
        <v>13</v>
      </c>
      <c r="C888" s="36"/>
      <c r="D888" s="37">
        <f t="shared" si="13"/>
        <v>1</v>
      </c>
      <c r="E888" s="37"/>
      <c r="F888" s="37" t="s">
        <v>14</v>
      </c>
      <c r="G888" s="37"/>
      <c r="H888" s="38">
        <v>42786</v>
      </c>
      <c r="I888" s="38"/>
      <c r="J888" s="38">
        <v>42786</v>
      </c>
      <c r="K888" s="38"/>
      <c r="L888" s="18" t="s">
        <v>647</v>
      </c>
      <c r="M888" s="18"/>
      <c r="N888" s="35">
        <v>630</v>
      </c>
      <c r="O888" s="35"/>
    </row>
    <row r="889" spans="1:15" ht="45" customHeight="1">
      <c r="A889" s="13" t="s">
        <v>1577</v>
      </c>
      <c r="B889" s="36" t="s">
        <v>13</v>
      </c>
      <c r="C889" s="36"/>
      <c r="D889" s="37">
        <f t="shared" si="13"/>
        <v>1</v>
      </c>
      <c r="E889" s="37"/>
      <c r="F889" s="37" t="s">
        <v>14</v>
      </c>
      <c r="G889" s="37"/>
      <c r="H889" s="38">
        <v>42800</v>
      </c>
      <c r="I889" s="38"/>
      <c r="J889" s="38">
        <v>42804</v>
      </c>
      <c r="K889" s="38"/>
      <c r="L889" s="18" t="s">
        <v>647</v>
      </c>
      <c r="M889" s="18"/>
      <c r="N889" s="35">
        <v>630</v>
      </c>
      <c r="O889" s="35"/>
    </row>
    <row r="890" spans="1:15" ht="45" customHeight="1">
      <c r="A890" s="13" t="s">
        <v>1577</v>
      </c>
      <c r="B890" s="36" t="s">
        <v>13</v>
      </c>
      <c r="C890" s="36"/>
      <c r="D890" s="37">
        <f t="shared" si="13"/>
        <v>1</v>
      </c>
      <c r="E890" s="37"/>
      <c r="F890" s="37" t="s">
        <v>14</v>
      </c>
      <c r="G890" s="37"/>
      <c r="H890" s="38">
        <v>42795</v>
      </c>
      <c r="I890" s="38"/>
      <c r="J890" s="38">
        <v>42797</v>
      </c>
      <c r="K890" s="38"/>
      <c r="L890" s="18" t="s">
        <v>647</v>
      </c>
      <c r="M890" s="18"/>
      <c r="N890" s="35">
        <v>918</v>
      </c>
      <c r="O890" s="35"/>
    </row>
    <row r="891" spans="1:15" ht="45" customHeight="1">
      <c r="A891" s="13" t="s">
        <v>1577</v>
      </c>
      <c r="B891" s="36" t="s">
        <v>13</v>
      </c>
      <c r="C891" s="36"/>
      <c r="D891" s="37">
        <f t="shared" si="13"/>
        <v>1</v>
      </c>
      <c r="E891" s="37"/>
      <c r="F891" s="37" t="s">
        <v>14</v>
      </c>
      <c r="G891" s="37"/>
      <c r="H891" s="38">
        <v>42835</v>
      </c>
      <c r="I891" s="38"/>
      <c r="J891" s="38">
        <v>42837</v>
      </c>
      <c r="K891" s="38"/>
      <c r="L891" s="18" t="s">
        <v>647</v>
      </c>
      <c r="M891" s="18"/>
      <c r="N891" s="35">
        <v>4581</v>
      </c>
      <c r="O891" s="35"/>
    </row>
    <row r="892" spans="1:15" ht="45" customHeight="1">
      <c r="A892" s="13" t="s">
        <v>1577</v>
      </c>
      <c r="B892" s="36" t="s">
        <v>13</v>
      </c>
      <c r="C892" s="36"/>
      <c r="D892" s="37">
        <f t="shared" si="13"/>
        <v>1</v>
      </c>
      <c r="E892" s="37"/>
      <c r="F892" s="37" t="s">
        <v>14</v>
      </c>
      <c r="G892" s="37"/>
      <c r="H892" s="38">
        <v>42884</v>
      </c>
      <c r="I892" s="38"/>
      <c r="J892" s="38">
        <v>42888</v>
      </c>
      <c r="K892" s="38"/>
      <c r="L892" s="18" t="s">
        <v>647</v>
      </c>
      <c r="M892" s="18"/>
      <c r="N892" s="35">
        <v>1161</v>
      </c>
      <c r="O892" s="35"/>
    </row>
    <row r="893" spans="1:15" ht="45" customHeight="1">
      <c r="A893" s="13" t="s">
        <v>1577</v>
      </c>
      <c r="B893" s="36" t="s">
        <v>13</v>
      </c>
      <c r="C893" s="36"/>
      <c r="D893" s="37">
        <f t="shared" si="13"/>
        <v>1</v>
      </c>
      <c r="E893" s="37"/>
      <c r="F893" s="37" t="s">
        <v>14</v>
      </c>
      <c r="G893" s="37"/>
      <c r="H893" s="38">
        <v>42843</v>
      </c>
      <c r="I893" s="38"/>
      <c r="J893" s="38">
        <v>42846</v>
      </c>
      <c r="K893" s="38"/>
      <c r="L893" s="18" t="s">
        <v>647</v>
      </c>
      <c r="M893" s="18"/>
      <c r="N893" s="35">
        <v>2157</v>
      </c>
      <c r="O893" s="35"/>
    </row>
    <row r="894" spans="1:15" ht="45" customHeight="1">
      <c r="A894" s="13" t="s">
        <v>1577</v>
      </c>
      <c r="B894" s="36" t="s">
        <v>13</v>
      </c>
      <c r="C894" s="36"/>
      <c r="D894" s="37">
        <f t="shared" si="13"/>
        <v>1</v>
      </c>
      <c r="E894" s="37"/>
      <c r="F894" s="37" t="s">
        <v>14</v>
      </c>
      <c r="G894" s="37"/>
      <c r="H894" s="38">
        <v>42821</v>
      </c>
      <c r="I894" s="38"/>
      <c r="J894" s="38">
        <v>42832</v>
      </c>
      <c r="K894" s="38"/>
      <c r="L894" s="18" t="s">
        <v>647</v>
      </c>
      <c r="M894" s="18"/>
      <c r="N894" s="35">
        <v>5184</v>
      </c>
      <c r="O894" s="35"/>
    </row>
    <row r="895" spans="1:15" ht="45" customHeight="1">
      <c r="A895" s="13" t="s">
        <v>1577</v>
      </c>
      <c r="B895" s="36" t="s">
        <v>1583</v>
      </c>
      <c r="C895" s="36"/>
      <c r="D895" s="37">
        <f t="shared" si="13"/>
        <v>1</v>
      </c>
      <c r="E895" s="37"/>
      <c r="F895" s="37" t="s">
        <v>1124</v>
      </c>
      <c r="G895" s="37"/>
      <c r="H895" s="38">
        <v>42877</v>
      </c>
      <c r="I895" s="38"/>
      <c r="J895" s="38">
        <v>42877</v>
      </c>
      <c r="K895" s="38"/>
      <c r="L895" s="18" t="s">
        <v>647</v>
      </c>
      <c r="M895" s="18"/>
      <c r="N895" s="35">
        <v>170</v>
      </c>
      <c r="O895" s="35"/>
    </row>
    <row r="896" spans="1:15" ht="45" customHeight="1">
      <c r="A896" s="13" t="s">
        <v>1577</v>
      </c>
      <c r="B896" s="36" t="s">
        <v>13</v>
      </c>
      <c r="C896" s="36"/>
      <c r="D896" s="37">
        <f t="shared" si="13"/>
        <v>1</v>
      </c>
      <c r="E896" s="37"/>
      <c r="F896" s="37" t="s">
        <v>14</v>
      </c>
      <c r="G896" s="37"/>
      <c r="H896" s="38">
        <v>42870</v>
      </c>
      <c r="I896" s="38"/>
      <c r="J896" s="38">
        <v>42881</v>
      </c>
      <c r="K896" s="38"/>
      <c r="L896" s="18" t="s">
        <v>647</v>
      </c>
      <c r="M896" s="18"/>
      <c r="N896" s="35">
        <v>810</v>
      </c>
      <c r="O896" s="35"/>
    </row>
    <row r="897" spans="1:15" ht="45" customHeight="1">
      <c r="A897" s="13" t="s">
        <v>1577</v>
      </c>
      <c r="B897" s="36" t="s">
        <v>13</v>
      </c>
      <c r="C897" s="36"/>
      <c r="D897" s="37">
        <f t="shared" si="13"/>
        <v>1</v>
      </c>
      <c r="E897" s="37"/>
      <c r="F897" s="37" t="s">
        <v>14</v>
      </c>
      <c r="G897" s="37"/>
      <c r="H897" s="38">
        <v>42877</v>
      </c>
      <c r="I897" s="38"/>
      <c r="J897" s="38">
        <v>42881</v>
      </c>
      <c r="K897" s="38"/>
      <c r="L897" s="18" t="s">
        <v>647</v>
      </c>
      <c r="M897" s="18"/>
      <c r="N897" s="35">
        <v>1485</v>
      </c>
      <c r="O897" s="35"/>
    </row>
    <row r="898" spans="1:15" ht="45" customHeight="1">
      <c r="A898" s="13" t="s">
        <v>1577</v>
      </c>
      <c r="B898" s="36" t="s">
        <v>1419</v>
      </c>
      <c r="C898" s="36"/>
      <c r="D898" s="37">
        <f t="shared" si="13"/>
        <v>1</v>
      </c>
      <c r="E898" s="37"/>
      <c r="F898" s="37" t="s">
        <v>1124</v>
      </c>
      <c r="G898" s="37"/>
      <c r="H898" s="38">
        <v>42895</v>
      </c>
      <c r="I898" s="38"/>
      <c r="J898" s="38">
        <v>42895</v>
      </c>
      <c r="K898" s="38"/>
      <c r="L898" s="18" t="s">
        <v>647</v>
      </c>
      <c r="M898" s="18"/>
      <c r="N898" s="35">
        <v>170</v>
      </c>
      <c r="O898" s="35"/>
    </row>
    <row r="899" spans="1:15" ht="45" customHeight="1">
      <c r="A899" s="13" t="s">
        <v>1577</v>
      </c>
      <c r="B899" s="36" t="s">
        <v>13</v>
      </c>
      <c r="C899" s="36"/>
      <c r="D899" s="37">
        <f t="shared" si="13"/>
        <v>1</v>
      </c>
      <c r="E899" s="37"/>
      <c r="F899" s="37" t="s">
        <v>14</v>
      </c>
      <c r="G899" s="37"/>
      <c r="H899" s="38">
        <v>42898</v>
      </c>
      <c r="I899" s="38"/>
      <c r="J899" s="38">
        <v>42902</v>
      </c>
      <c r="K899" s="38"/>
      <c r="L899" s="18" t="s">
        <v>647</v>
      </c>
      <c r="M899" s="18"/>
      <c r="N899" s="35">
        <v>4950</v>
      </c>
      <c r="O899" s="35"/>
    </row>
    <row r="900" spans="1:15" ht="45" customHeight="1">
      <c r="A900" s="13" t="s">
        <v>1577</v>
      </c>
      <c r="B900" s="36" t="s">
        <v>1584</v>
      </c>
      <c r="C900" s="36"/>
      <c r="D900" s="37">
        <f t="shared" si="13"/>
        <v>1</v>
      </c>
      <c r="E900" s="37"/>
      <c r="F900" s="37" t="s">
        <v>1124</v>
      </c>
      <c r="G900" s="37"/>
      <c r="H900" s="38">
        <v>42914</v>
      </c>
      <c r="I900" s="38"/>
      <c r="J900" s="38">
        <v>42914</v>
      </c>
      <c r="K900" s="38"/>
      <c r="L900" s="18" t="s">
        <v>647</v>
      </c>
      <c r="M900" s="18"/>
      <c r="N900" s="35">
        <v>370</v>
      </c>
      <c r="O900" s="35"/>
    </row>
    <row r="901" spans="1:15" ht="45" customHeight="1">
      <c r="A901" s="13" t="s">
        <v>1577</v>
      </c>
      <c r="B901" s="36" t="s">
        <v>1585</v>
      </c>
      <c r="C901" s="36"/>
      <c r="D901" s="37">
        <f t="shared" si="13"/>
        <v>1</v>
      </c>
      <c r="E901" s="37"/>
      <c r="F901" s="37" t="s">
        <v>28</v>
      </c>
      <c r="G901" s="37"/>
      <c r="H901" s="38">
        <v>42912</v>
      </c>
      <c r="I901" s="38"/>
      <c r="J901" s="38">
        <v>42912</v>
      </c>
      <c r="K901" s="38"/>
      <c r="L901" s="18" t="s">
        <v>647</v>
      </c>
      <c r="M901" s="18"/>
      <c r="N901" s="35">
        <v>494</v>
      </c>
      <c r="O901" s="35"/>
    </row>
    <row r="902" spans="1:15" ht="45" customHeight="1">
      <c r="A902" s="13" t="s">
        <v>1577</v>
      </c>
      <c r="B902" s="36" t="s">
        <v>13</v>
      </c>
      <c r="C902" s="36"/>
      <c r="D902" s="37">
        <f t="shared" si="13"/>
        <v>1</v>
      </c>
      <c r="E902" s="37"/>
      <c r="F902" s="37" t="s">
        <v>14</v>
      </c>
      <c r="G902" s="37"/>
      <c r="H902" s="38">
        <v>42912</v>
      </c>
      <c r="I902" s="38"/>
      <c r="J902" s="38">
        <v>42916</v>
      </c>
      <c r="K902" s="38"/>
      <c r="L902" s="18" t="s">
        <v>647</v>
      </c>
      <c r="M902" s="18"/>
      <c r="N902" s="35">
        <v>2268</v>
      </c>
      <c r="O902" s="35"/>
    </row>
    <row r="903" spans="1:15" ht="45" customHeight="1">
      <c r="A903" s="13" t="s">
        <v>1577</v>
      </c>
      <c r="B903" s="36" t="s">
        <v>1585</v>
      </c>
      <c r="C903" s="36"/>
      <c r="D903" s="37">
        <f t="shared" si="13"/>
        <v>1</v>
      </c>
      <c r="E903" s="37"/>
      <c r="F903" s="37" t="s">
        <v>28</v>
      </c>
      <c r="G903" s="37"/>
      <c r="H903" s="38">
        <v>42912</v>
      </c>
      <c r="I903" s="38"/>
      <c r="J903" s="38">
        <v>42912</v>
      </c>
      <c r="K903" s="38"/>
      <c r="L903" s="18" t="s">
        <v>647</v>
      </c>
      <c r="M903" s="18"/>
      <c r="N903" s="35">
        <v>154</v>
      </c>
      <c r="O903" s="35"/>
    </row>
    <row r="904" spans="1:15" ht="45" customHeight="1">
      <c r="A904" s="13" t="s">
        <v>1577</v>
      </c>
      <c r="B904" s="36" t="s">
        <v>13</v>
      </c>
      <c r="C904" s="36"/>
      <c r="D904" s="37">
        <f t="shared" si="13"/>
        <v>1</v>
      </c>
      <c r="E904" s="37"/>
      <c r="F904" s="37" t="s">
        <v>14</v>
      </c>
      <c r="G904" s="37"/>
      <c r="H904" s="38">
        <v>42884</v>
      </c>
      <c r="I904" s="38"/>
      <c r="J904" s="38">
        <v>42884</v>
      </c>
      <c r="K904" s="38"/>
      <c r="L904" s="18" t="s">
        <v>647</v>
      </c>
      <c r="M904" s="18"/>
      <c r="N904" s="35">
        <v>2105</v>
      </c>
      <c r="O904" s="35"/>
    </row>
    <row r="905" spans="1:15" ht="45" customHeight="1">
      <c r="A905" s="13" t="s">
        <v>1577</v>
      </c>
      <c r="B905" s="36" t="s">
        <v>13</v>
      </c>
      <c r="C905" s="36"/>
      <c r="D905" s="37">
        <f t="shared" si="13"/>
        <v>1</v>
      </c>
      <c r="E905" s="37"/>
      <c r="F905" s="37" t="s">
        <v>14</v>
      </c>
      <c r="G905" s="37"/>
      <c r="H905" s="38">
        <v>42926</v>
      </c>
      <c r="I905" s="38"/>
      <c r="J905" s="38">
        <v>42930</v>
      </c>
      <c r="K905" s="38"/>
      <c r="L905" s="18" t="s">
        <v>647</v>
      </c>
      <c r="M905" s="18"/>
      <c r="N905" s="35">
        <v>2880</v>
      </c>
      <c r="O905" s="35"/>
    </row>
    <row r="906" spans="1:15" ht="45" customHeight="1">
      <c r="A906" s="13" t="s">
        <v>1577</v>
      </c>
      <c r="B906" s="36" t="s">
        <v>13</v>
      </c>
      <c r="C906" s="36"/>
      <c r="D906" s="37">
        <f t="shared" si="13"/>
        <v>1</v>
      </c>
      <c r="E906" s="37"/>
      <c r="F906" s="37" t="s">
        <v>14</v>
      </c>
      <c r="G906" s="37"/>
      <c r="H906" s="38">
        <v>42919</v>
      </c>
      <c r="I906" s="38"/>
      <c r="J906" s="38">
        <v>42919</v>
      </c>
      <c r="K906" s="38"/>
      <c r="L906" s="18" t="s">
        <v>647</v>
      </c>
      <c r="M906" s="18"/>
      <c r="N906" s="35">
        <v>252</v>
      </c>
      <c r="O906" s="35"/>
    </row>
    <row r="907" spans="1:15" ht="45" customHeight="1">
      <c r="A907" s="13" t="s">
        <v>1577</v>
      </c>
      <c r="B907" s="36" t="s">
        <v>13</v>
      </c>
      <c r="C907" s="36"/>
      <c r="D907" s="37">
        <f t="shared" si="13"/>
        <v>1</v>
      </c>
      <c r="E907" s="37"/>
      <c r="F907" s="37" t="s">
        <v>14</v>
      </c>
      <c r="G907" s="37"/>
      <c r="H907" s="38">
        <v>42912</v>
      </c>
      <c r="I907" s="38"/>
      <c r="J907" s="38">
        <v>42916</v>
      </c>
      <c r="K907" s="38"/>
      <c r="L907" s="18" t="s">
        <v>647</v>
      </c>
      <c r="M907" s="18"/>
      <c r="N907" s="35">
        <v>2513</v>
      </c>
      <c r="O907" s="35"/>
    </row>
    <row r="908" spans="1:15" ht="45" customHeight="1">
      <c r="A908" s="13" t="s">
        <v>1577</v>
      </c>
      <c r="B908" s="36" t="s">
        <v>13</v>
      </c>
      <c r="C908" s="36"/>
      <c r="D908" s="37">
        <f t="shared" si="13"/>
        <v>1</v>
      </c>
      <c r="E908" s="37"/>
      <c r="F908" s="37" t="s">
        <v>14</v>
      </c>
      <c r="G908" s="37"/>
      <c r="H908" s="38">
        <v>42947</v>
      </c>
      <c r="I908" s="38"/>
      <c r="J908" s="38">
        <v>42951</v>
      </c>
      <c r="K908" s="38"/>
      <c r="L908" s="18" t="s">
        <v>647</v>
      </c>
      <c r="M908" s="18"/>
      <c r="N908" s="35">
        <v>4107</v>
      </c>
      <c r="O908" s="35"/>
    </row>
    <row r="909" spans="1:15" ht="45" customHeight="1">
      <c r="A909" s="13" t="s">
        <v>1577</v>
      </c>
      <c r="B909" s="36" t="s">
        <v>1586</v>
      </c>
      <c r="C909" s="36"/>
      <c r="D909" s="37">
        <f t="shared" ref="D909:D972" si="14">C909+1</f>
        <v>1</v>
      </c>
      <c r="E909" s="37"/>
      <c r="F909" s="37" t="s">
        <v>28</v>
      </c>
      <c r="G909" s="37"/>
      <c r="H909" s="38">
        <v>42936</v>
      </c>
      <c r="I909" s="38"/>
      <c r="J909" s="38">
        <v>42936</v>
      </c>
      <c r="K909" s="38"/>
      <c r="L909" s="18" t="s">
        <v>647</v>
      </c>
      <c r="M909" s="18"/>
      <c r="N909" s="35">
        <v>397</v>
      </c>
      <c r="O909" s="35"/>
    </row>
    <row r="910" spans="1:15" ht="45" customHeight="1">
      <c r="A910" s="13" t="s">
        <v>1577</v>
      </c>
      <c r="B910" s="36" t="s">
        <v>13</v>
      </c>
      <c r="C910" s="36"/>
      <c r="D910" s="37">
        <f t="shared" si="14"/>
        <v>1</v>
      </c>
      <c r="E910" s="37"/>
      <c r="F910" s="37" t="s">
        <v>14</v>
      </c>
      <c r="G910" s="37"/>
      <c r="H910" s="38">
        <v>42930</v>
      </c>
      <c r="I910" s="38"/>
      <c r="J910" s="38">
        <v>42934</v>
      </c>
      <c r="K910" s="38"/>
      <c r="L910" s="18" t="s">
        <v>647</v>
      </c>
      <c r="M910" s="18"/>
      <c r="N910" s="35">
        <v>3501</v>
      </c>
      <c r="O910" s="35"/>
    </row>
    <row r="911" spans="1:15" ht="45" customHeight="1">
      <c r="A911" s="13" t="s">
        <v>1577</v>
      </c>
      <c r="B911" s="36" t="s">
        <v>1587</v>
      </c>
      <c r="C911" s="36"/>
      <c r="D911" s="37">
        <f t="shared" si="14"/>
        <v>1</v>
      </c>
      <c r="E911" s="37"/>
      <c r="F911" s="37" t="s">
        <v>28</v>
      </c>
      <c r="G911" s="37"/>
      <c r="H911" s="38">
        <v>42992</v>
      </c>
      <c r="I911" s="38"/>
      <c r="J911" s="38">
        <v>42992</v>
      </c>
      <c r="K911" s="38"/>
      <c r="L911" s="18" t="s">
        <v>647</v>
      </c>
      <c r="M911" s="18"/>
      <c r="N911" s="35">
        <v>494</v>
      </c>
      <c r="O911" s="35"/>
    </row>
    <row r="912" spans="1:15" ht="45" customHeight="1">
      <c r="A912" s="13" t="s">
        <v>1577</v>
      </c>
      <c r="B912" s="36" t="s">
        <v>13</v>
      </c>
      <c r="C912" s="36"/>
      <c r="D912" s="37">
        <f t="shared" si="14"/>
        <v>1</v>
      </c>
      <c r="E912" s="37"/>
      <c r="F912" s="37" t="s">
        <v>14</v>
      </c>
      <c r="G912" s="37"/>
      <c r="H912" s="38">
        <v>42994</v>
      </c>
      <c r="I912" s="38"/>
      <c r="J912" s="38">
        <v>43008</v>
      </c>
      <c r="K912" s="38"/>
      <c r="L912" s="18" t="s">
        <v>647</v>
      </c>
      <c r="M912" s="18"/>
      <c r="N912" s="35">
        <v>2009</v>
      </c>
      <c r="O912" s="35"/>
    </row>
    <row r="913" spans="1:15" ht="45" customHeight="1">
      <c r="A913" s="13" t="s">
        <v>1577</v>
      </c>
      <c r="B913" s="36" t="s">
        <v>1587</v>
      </c>
      <c r="C913" s="36"/>
      <c r="D913" s="37">
        <f t="shared" si="14"/>
        <v>1</v>
      </c>
      <c r="E913" s="37"/>
      <c r="F913" s="37" t="s">
        <v>28</v>
      </c>
      <c r="G913" s="37"/>
      <c r="H913" s="38">
        <v>42992</v>
      </c>
      <c r="I913" s="38"/>
      <c r="J913" s="38">
        <v>42992</v>
      </c>
      <c r="K913" s="38"/>
      <c r="L913" s="18" t="s">
        <v>647</v>
      </c>
      <c r="M913" s="18"/>
      <c r="N913" s="35">
        <v>191</v>
      </c>
      <c r="O913" s="35"/>
    </row>
    <row r="914" spans="1:15" ht="45" customHeight="1">
      <c r="A914" s="13" t="s">
        <v>1577</v>
      </c>
      <c r="B914" s="36" t="s">
        <v>13</v>
      </c>
      <c r="C914" s="36"/>
      <c r="D914" s="37">
        <f t="shared" si="14"/>
        <v>1</v>
      </c>
      <c r="E914" s="37"/>
      <c r="F914" s="37" t="s">
        <v>14</v>
      </c>
      <c r="G914" s="37"/>
      <c r="H914" s="38">
        <v>42943</v>
      </c>
      <c r="I914" s="38"/>
      <c r="J914" s="38">
        <v>42943</v>
      </c>
      <c r="K914" s="38"/>
      <c r="L914" s="18" t="s">
        <v>647</v>
      </c>
      <c r="M914" s="18"/>
      <c r="N914" s="35">
        <v>4698</v>
      </c>
      <c r="O914" s="35"/>
    </row>
    <row r="915" spans="1:15" ht="45" customHeight="1">
      <c r="A915" s="13" t="s">
        <v>1577</v>
      </c>
      <c r="B915" s="36" t="s">
        <v>13</v>
      </c>
      <c r="C915" s="36"/>
      <c r="D915" s="37">
        <f t="shared" si="14"/>
        <v>1</v>
      </c>
      <c r="E915" s="37"/>
      <c r="F915" s="37" t="s">
        <v>14</v>
      </c>
      <c r="G915" s="37"/>
      <c r="H915" s="38">
        <v>42968</v>
      </c>
      <c r="I915" s="38"/>
      <c r="J915" s="38">
        <v>42972</v>
      </c>
      <c r="K915" s="38"/>
      <c r="L915" s="18" t="s">
        <v>647</v>
      </c>
      <c r="M915" s="18"/>
      <c r="N915" s="35">
        <v>1630</v>
      </c>
      <c r="O915" s="35"/>
    </row>
    <row r="916" spans="1:15" ht="45" customHeight="1">
      <c r="A916" s="13" t="s">
        <v>1577</v>
      </c>
      <c r="B916" s="36" t="s">
        <v>1588</v>
      </c>
      <c r="C916" s="36"/>
      <c r="D916" s="37">
        <f t="shared" si="14"/>
        <v>1</v>
      </c>
      <c r="E916" s="37"/>
      <c r="F916" s="37" t="s">
        <v>1124</v>
      </c>
      <c r="G916" s="37"/>
      <c r="H916" s="38">
        <v>42968</v>
      </c>
      <c r="I916" s="38"/>
      <c r="J916" s="38">
        <v>42968</v>
      </c>
      <c r="K916" s="38"/>
      <c r="L916" s="18" t="s">
        <v>647</v>
      </c>
      <c r="M916" s="18"/>
      <c r="N916" s="35">
        <v>170</v>
      </c>
      <c r="O916" s="35"/>
    </row>
    <row r="917" spans="1:15" ht="45" customHeight="1">
      <c r="A917" s="13" t="s">
        <v>1577</v>
      </c>
      <c r="B917" s="36" t="s">
        <v>13</v>
      </c>
      <c r="C917" s="36"/>
      <c r="D917" s="37">
        <f t="shared" si="14"/>
        <v>1</v>
      </c>
      <c r="E917" s="37"/>
      <c r="F917" s="37" t="s">
        <v>14</v>
      </c>
      <c r="G917" s="37"/>
      <c r="H917" s="38">
        <v>42948</v>
      </c>
      <c r="I917" s="38"/>
      <c r="J917" s="38">
        <v>42978</v>
      </c>
      <c r="K917" s="38"/>
      <c r="L917" s="18" t="s">
        <v>647</v>
      </c>
      <c r="M917" s="18"/>
      <c r="N917" s="35">
        <v>4356</v>
      </c>
      <c r="O917" s="35"/>
    </row>
    <row r="918" spans="1:15" ht="45" customHeight="1">
      <c r="A918" s="13" t="s">
        <v>1577</v>
      </c>
      <c r="B918" s="36" t="s">
        <v>13</v>
      </c>
      <c r="C918" s="36"/>
      <c r="D918" s="37">
        <f t="shared" si="14"/>
        <v>1</v>
      </c>
      <c r="E918" s="37"/>
      <c r="F918" s="37" t="s">
        <v>14</v>
      </c>
      <c r="G918" s="37"/>
      <c r="H918" s="38">
        <v>42987</v>
      </c>
      <c r="I918" s="38"/>
      <c r="J918" s="38">
        <v>42996</v>
      </c>
      <c r="K918" s="38"/>
      <c r="L918" s="18" t="s">
        <v>647</v>
      </c>
      <c r="M918" s="18"/>
      <c r="N918" s="35">
        <v>5238</v>
      </c>
      <c r="O918" s="35"/>
    </row>
    <row r="919" spans="1:15" ht="45" customHeight="1">
      <c r="A919" s="13" t="s">
        <v>1577</v>
      </c>
      <c r="B919" s="36" t="s">
        <v>13</v>
      </c>
      <c r="C919" s="36"/>
      <c r="D919" s="37">
        <f t="shared" si="14"/>
        <v>1</v>
      </c>
      <c r="E919" s="37"/>
      <c r="F919" s="37" t="s">
        <v>14</v>
      </c>
      <c r="G919" s="37"/>
      <c r="H919" s="38">
        <v>43031</v>
      </c>
      <c r="I919" s="38"/>
      <c r="J919" s="38">
        <v>43034</v>
      </c>
      <c r="K919" s="38"/>
      <c r="L919" s="18" t="s">
        <v>647</v>
      </c>
      <c r="M919" s="18"/>
      <c r="N919" s="35">
        <v>576</v>
      </c>
      <c r="O919" s="35"/>
    </row>
    <row r="920" spans="1:15" ht="45" customHeight="1">
      <c r="A920" s="13" t="s">
        <v>1577</v>
      </c>
      <c r="B920" s="36" t="s">
        <v>1589</v>
      </c>
      <c r="C920" s="36"/>
      <c r="D920" s="37">
        <f t="shared" si="14"/>
        <v>1</v>
      </c>
      <c r="E920" s="37"/>
      <c r="F920" s="37" t="s">
        <v>1124</v>
      </c>
      <c r="G920" s="37"/>
      <c r="H920" s="38">
        <v>43026</v>
      </c>
      <c r="I920" s="38"/>
      <c r="J920" s="38">
        <v>43026</v>
      </c>
      <c r="K920" s="38"/>
      <c r="L920" s="18" t="s">
        <v>647</v>
      </c>
      <c r="M920" s="18"/>
      <c r="N920" s="35">
        <v>170</v>
      </c>
      <c r="O920" s="35"/>
    </row>
    <row r="921" spans="1:15" ht="45" customHeight="1">
      <c r="A921" s="13" t="s">
        <v>1577</v>
      </c>
      <c r="B921" s="36" t="s">
        <v>13</v>
      </c>
      <c r="C921" s="36"/>
      <c r="D921" s="37">
        <f t="shared" si="14"/>
        <v>1</v>
      </c>
      <c r="E921" s="37"/>
      <c r="F921" s="37" t="s">
        <v>14</v>
      </c>
      <c r="G921" s="37"/>
      <c r="H921" s="38">
        <v>43017</v>
      </c>
      <c r="I921" s="38"/>
      <c r="J921" s="38">
        <v>43021</v>
      </c>
      <c r="K921" s="38"/>
      <c r="L921" s="18" t="s">
        <v>647</v>
      </c>
      <c r="M921" s="18"/>
      <c r="N921" s="35">
        <v>1890</v>
      </c>
      <c r="O921" s="35"/>
    </row>
    <row r="922" spans="1:15" ht="45" customHeight="1">
      <c r="A922" s="13" t="s">
        <v>1577</v>
      </c>
      <c r="B922" s="36" t="s">
        <v>1590</v>
      </c>
      <c r="C922" s="36"/>
      <c r="D922" s="37">
        <f t="shared" si="14"/>
        <v>1</v>
      </c>
      <c r="E922" s="37"/>
      <c r="F922" s="37" t="s">
        <v>28</v>
      </c>
      <c r="G922" s="37"/>
      <c r="H922" s="38">
        <v>43024</v>
      </c>
      <c r="I922" s="38"/>
      <c r="J922" s="38">
        <v>43025</v>
      </c>
      <c r="K922" s="38"/>
      <c r="L922" s="18" t="s">
        <v>647</v>
      </c>
      <c r="M922" s="18"/>
      <c r="N922" s="35">
        <v>544</v>
      </c>
      <c r="O922" s="35"/>
    </row>
    <row r="923" spans="1:15" ht="45" customHeight="1">
      <c r="A923" s="13" t="s">
        <v>1577</v>
      </c>
      <c r="B923" s="36" t="s">
        <v>1591</v>
      </c>
      <c r="C923" s="36"/>
      <c r="D923" s="37">
        <f t="shared" si="14"/>
        <v>1</v>
      </c>
      <c r="E923" s="37"/>
      <c r="F923" s="37" t="s">
        <v>14</v>
      </c>
      <c r="G923" s="37"/>
      <c r="H923" s="38">
        <v>43021</v>
      </c>
      <c r="I923" s="38"/>
      <c r="J923" s="38">
        <v>43021</v>
      </c>
      <c r="K923" s="38"/>
      <c r="L923" s="18" t="s">
        <v>647</v>
      </c>
      <c r="M923" s="18"/>
      <c r="N923" s="35">
        <v>400</v>
      </c>
      <c r="O923" s="35"/>
    </row>
    <row r="924" spans="1:15" ht="45" customHeight="1">
      <c r="A924" s="13" t="s">
        <v>1577</v>
      </c>
      <c r="B924" s="36" t="s">
        <v>13</v>
      </c>
      <c r="C924" s="36"/>
      <c r="D924" s="37">
        <f t="shared" si="14"/>
        <v>1</v>
      </c>
      <c r="E924" s="37"/>
      <c r="F924" s="37" t="s">
        <v>14</v>
      </c>
      <c r="G924" s="37"/>
      <c r="H924" s="38">
        <v>43052</v>
      </c>
      <c r="I924" s="38"/>
      <c r="J924" s="38">
        <v>43056</v>
      </c>
      <c r="K924" s="38"/>
      <c r="L924" s="18" t="s">
        <v>647</v>
      </c>
      <c r="M924" s="18"/>
      <c r="N924" s="35">
        <v>3690</v>
      </c>
      <c r="O924" s="35"/>
    </row>
    <row r="925" spans="1:15" ht="45" customHeight="1">
      <c r="A925" s="13" t="s">
        <v>1577</v>
      </c>
      <c r="B925" s="36" t="s">
        <v>1590</v>
      </c>
      <c r="C925" s="36"/>
      <c r="D925" s="37">
        <f t="shared" si="14"/>
        <v>1</v>
      </c>
      <c r="E925" s="37"/>
      <c r="F925" s="37" t="s">
        <v>28</v>
      </c>
      <c r="G925" s="37"/>
      <c r="H925" s="38">
        <v>43024</v>
      </c>
      <c r="I925" s="38"/>
      <c r="J925" s="38">
        <v>43025</v>
      </c>
      <c r="K925" s="38"/>
      <c r="L925" s="18" t="s">
        <v>647</v>
      </c>
      <c r="M925" s="18"/>
      <c r="N925" s="35">
        <v>1171</v>
      </c>
      <c r="O925" s="35"/>
    </row>
    <row r="926" spans="1:15" ht="45" customHeight="1">
      <c r="A926" s="13" t="s">
        <v>1577</v>
      </c>
      <c r="B926" s="36" t="s">
        <v>13</v>
      </c>
      <c r="C926" s="36"/>
      <c r="D926" s="37">
        <f t="shared" si="14"/>
        <v>1</v>
      </c>
      <c r="E926" s="37"/>
      <c r="F926" s="37" t="s">
        <v>14</v>
      </c>
      <c r="G926" s="37"/>
      <c r="H926" s="38">
        <v>43024</v>
      </c>
      <c r="I926" s="38"/>
      <c r="J926" s="38">
        <v>43035</v>
      </c>
      <c r="K926" s="38"/>
      <c r="L926" s="18" t="s">
        <v>647</v>
      </c>
      <c r="M926" s="18"/>
      <c r="N926" s="35">
        <v>2286</v>
      </c>
      <c r="O926" s="35"/>
    </row>
    <row r="927" spans="1:15" ht="45" customHeight="1">
      <c r="A927" s="13" t="s">
        <v>370</v>
      </c>
      <c r="B927" s="36" t="s">
        <v>1592</v>
      </c>
      <c r="C927" s="36"/>
      <c r="D927" s="37">
        <f t="shared" si="14"/>
        <v>1</v>
      </c>
      <c r="E927" s="37"/>
      <c r="F927" s="37" t="s">
        <v>11</v>
      </c>
      <c r="G927" s="37"/>
      <c r="H927" s="38">
        <v>42782</v>
      </c>
      <c r="I927" s="38"/>
      <c r="J927" s="38">
        <v>42782</v>
      </c>
      <c r="K927" s="38"/>
      <c r="L927" s="18" t="s">
        <v>647</v>
      </c>
      <c r="M927" s="18"/>
      <c r="N927" s="35">
        <v>2199</v>
      </c>
      <c r="O927" s="35"/>
    </row>
    <row r="928" spans="1:15" ht="45" customHeight="1">
      <c r="A928" s="13" t="s">
        <v>370</v>
      </c>
      <c r="B928" s="36" t="s">
        <v>1592</v>
      </c>
      <c r="C928" s="36"/>
      <c r="D928" s="37">
        <f t="shared" si="14"/>
        <v>1</v>
      </c>
      <c r="E928" s="37"/>
      <c r="F928" s="37" t="s">
        <v>11</v>
      </c>
      <c r="G928" s="37"/>
      <c r="H928" s="38">
        <v>42782</v>
      </c>
      <c r="I928" s="38"/>
      <c r="J928" s="38">
        <v>42782</v>
      </c>
      <c r="K928" s="38"/>
      <c r="L928" s="18" t="s">
        <v>647</v>
      </c>
      <c r="M928" s="18"/>
      <c r="N928" s="35">
        <v>2091.02</v>
      </c>
      <c r="O928" s="35"/>
    </row>
    <row r="929" spans="1:15" ht="45" customHeight="1">
      <c r="A929" s="13" t="s">
        <v>370</v>
      </c>
      <c r="B929" s="36" t="s">
        <v>1593</v>
      </c>
      <c r="C929" s="36"/>
      <c r="D929" s="37">
        <f t="shared" si="14"/>
        <v>1</v>
      </c>
      <c r="E929" s="37"/>
      <c r="F929" s="37" t="s">
        <v>11</v>
      </c>
      <c r="G929" s="37"/>
      <c r="H929" s="38">
        <v>42782</v>
      </c>
      <c r="I929" s="38"/>
      <c r="J929" s="38">
        <v>42782</v>
      </c>
      <c r="K929" s="38"/>
      <c r="L929" s="18" t="s">
        <v>647</v>
      </c>
      <c r="M929" s="18"/>
      <c r="N929" s="35">
        <v>660</v>
      </c>
      <c r="O929" s="35"/>
    </row>
    <row r="930" spans="1:15" ht="45" customHeight="1">
      <c r="A930" s="13" t="s">
        <v>370</v>
      </c>
      <c r="B930" s="36" t="s">
        <v>1593</v>
      </c>
      <c r="C930" s="36"/>
      <c r="D930" s="37">
        <f t="shared" si="14"/>
        <v>1</v>
      </c>
      <c r="E930" s="37"/>
      <c r="F930" s="37" t="s">
        <v>11</v>
      </c>
      <c r="G930" s="37"/>
      <c r="H930" s="38">
        <v>42782</v>
      </c>
      <c r="I930" s="38"/>
      <c r="J930" s="38">
        <v>42782</v>
      </c>
      <c r="K930" s="38"/>
      <c r="L930" s="18" t="s">
        <v>647</v>
      </c>
      <c r="M930" s="18"/>
      <c r="N930" s="35">
        <v>167</v>
      </c>
      <c r="O930" s="35"/>
    </row>
    <row r="931" spans="1:15" ht="45" customHeight="1">
      <c r="A931" s="13" t="s">
        <v>370</v>
      </c>
      <c r="B931" s="36" t="s">
        <v>1594</v>
      </c>
      <c r="C931" s="36"/>
      <c r="D931" s="37">
        <f t="shared" si="14"/>
        <v>1</v>
      </c>
      <c r="E931" s="37"/>
      <c r="F931" s="37" t="s">
        <v>1347</v>
      </c>
      <c r="G931" s="37"/>
      <c r="H931" s="38">
        <v>42808</v>
      </c>
      <c r="I931" s="38"/>
      <c r="J931" s="38">
        <v>42809</v>
      </c>
      <c r="K931" s="38"/>
      <c r="L931" s="18" t="s">
        <v>647</v>
      </c>
      <c r="M931" s="18"/>
      <c r="N931" s="35">
        <v>4366</v>
      </c>
      <c r="O931" s="35"/>
    </row>
    <row r="932" spans="1:15" ht="45" customHeight="1">
      <c r="A932" s="13" t="s">
        <v>370</v>
      </c>
      <c r="B932" s="36" t="s">
        <v>1595</v>
      </c>
      <c r="C932" s="36"/>
      <c r="D932" s="37">
        <f t="shared" si="14"/>
        <v>1</v>
      </c>
      <c r="E932" s="37"/>
      <c r="F932" s="37" t="s">
        <v>11</v>
      </c>
      <c r="G932" s="37"/>
      <c r="H932" s="38">
        <v>42808</v>
      </c>
      <c r="I932" s="38"/>
      <c r="J932" s="38">
        <v>42840</v>
      </c>
      <c r="K932" s="38"/>
      <c r="L932" s="18" t="s">
        <v>647</v>
      </c>
      <c r="M932" s="18"/>
      <c r="N932" s="35">
        <v>650</v>
      </c>
      <c r="O932" s="35"/>
    </row>
    <row r="933" spans="1:15" ht="45" customHeight="1">
      <c r="A933" s="13" t="s">
        <v>370</v>
      </c>
      <c r="B933" s="36" t="s">
        <v>1595</v>
      </c>
      <c r="C933" s="36"/>
      <c r="D933" s="37">
        <f t="shared" si="14"/>
        <v>1</v>
      </c>
      <c r="E933" s="37"/>
      <c r="F933" s="37" t="s">
        <v>11</v>
      </c>
      <c r="G933" s="37"/>
      <c r="H933" s="38">
        <v>42808</v>
      </c>
      <c r="I933" s="38"/>
      <c r="J933" s="38">
        <v>42840</v>
      </c>
      <c r="K933" s="38"/>
      <c r="L933" s="18" t="s">
        <v>647</v>
      </c>
      <c r="M933" s="18"/>
      <c r="N933" s="35">
        <v>594</v>
      </c>
      <c r="O933" s="35"/>
    </row>
    <row r="934" spans="1:15" ht="45" customHeight="1">
      <c r="A934" s="13" t="s">
        <v>370</v>
      </c>
      <c r="B934" s="36" t="s">
        <v>1596</v>
      </c>
      <c r="C934" s="36"/>
      <c r="D934" s="37">
        <f t="shared" si="14"/>
        <v>1</v>
      </c>
      <c r="E934" s="37"/>
      <c r="F934" s="37" t="s">
        <v>1347</v>
      </c>
      <c r="G934" s="37"/>
      <c r="H934" s="38">
        <v>42902</v>
      </c>
      <c r="I934" s="38"/>
      <c r="J934" s="38">
        <v>42902</v>
      </c>
      <c r="K934" s="38"/>
      <c r="L934" s="18" t="s">
        <v>647</v>
      </c>
      <c r="M934" s="18"/>
      <c r="N934" s="35">
        <v>5993</v>
      </c>
      <c r="O934" s="35"/>
    </row>
    <row r="935" spans="1:15" ht="45" customHeight="1">
      <c r="A935" s="13" t="s">
        <v>370</v>
      </c>
      <c r="B935" s="36" t="s">
        <v>1597</v>
      </c>
      <c r="C935" s="36"/>
      <c r="D935" s="37">
        <f t="shared" si="14"/>
        <v>1</v>
      </c>
      <c r="E935" s="37"/>
      <c r="F935" s="37" t="s">
        <v>1347</v>
      </c>
      <c r="G935" s="37"/>
      <c r="H935" s="38">
        <v>42902</v>
      </c>
      <c r="I935" s="38"/>
      <c r="J935" s="38">
        <v>42902</v>
      </c>
      <c r="K935" s="38"/>
      <c r="L935" s="18" t="s">
        <v>647</v>
      </c>
      <c r="M935" s="18"/>
      <c r="N935" s="35">
        <v>505</v>
      </c>
      <c r="O935" s="35"/>
    </row>
    <row r="936" spans="1:15" ht="45" customHeight="1">
      <c r="A936" s="13" t="s">
        <v>370</v>
      </c>
      <c r="B936" s="36" t="s">
        <v>1598</v>
      </c>
      <c r="C936" s="36"/>
      <c r="D936" s="37">
        <f t="shared" si="14"/>
        <v>1</v>
      </c>
      <c r="E936" s="37"/>
      <c r="F936" s="37" t="s">
        <v>1599</v>
      </c>
      <c r="G936" s="37"/>
      <c r="H936" s="38">
        <v>42911</v>
      </c>
      <c r="I936" s="38"/>
      <c r="J936" s="38">
        <v>42917</v>
      </c>
      <c r="K936" s="38"/>
      <c r="L936" s="18" t="s">
        <v>647</v>
      </c>
      <c r="M936" s="18"/>
      <c r="N936" s="35">
        <v>2409</v>
      </c>
      <c r="O936" s="35"/>
    </row>
    <row r="937" spans="1:15" ht="45" customHeight="1">
      <c r="A937" s="13" t="s">
        <v>370</v>
      </c>
      <c r="B937" s="36" t="s">
        <v>1600</v>
      </c>
      <c r="C937" s="36"/>
      <c r="D937" s="37">
        <f t="shared" si="14"/>
        <v>1</v>
      </c>
      <c r="E937" s="37"/>
      <c r="F937" s="37" t="s">
        <v>1216</v>
      </c>
      <c r="G937" s="37"/>
      <c r="H937" s="38">
        <v>42921</v>
      </c>
      <c r="I937" s="38"/>
      <c r="J937" s="38">
        <v>42926</v>
      </c>
      <c r="K937" s="38"/>
      <c r="L937" s="18" t="s">
        <v>647</v>
      </c>
      <c r="M937" s="18"/>
      <c r="N937" s="35">
        <v>0</v>
      </c>
      <c r="O937" s="35"/>
    </row>
    <row r="938" spans="1:15" ht="45" customHeight="1">
      <c r="A938" s="13" t="s">
        <v>370</v>
      </c>
      <c r="B938" s="36" t="s">
        <v>1598</v>
      </c>
      <c r="C938" s="36"/>
      <c r="D938" s="37">
        <f t="shared" si="14"/>
        <v>1</v>
      </c>
      <c r="E938" s="37"/>
      <c r="F938" s="37" t="s">
        <v>1599</v>
      </c>
      <c r="G938" s="37"/>
      <c r="H938" s="38">
        <v>42911</v>
      </c>
      <c r="I938" s="38"/>
      <c r="J938" s="38">
        <v>42917</v>
      </c>
      <c r="K938" s="38"/>
      <c r="L938" s="18" t="s">
        <v>647</v>
      </c>
      <c r="M938" s="18"/>
      <c r="N938" s="35">
        <v>8935</v>
      </c>
      <c r="O938" s="35"/>
    </row>
    <row r="939" spans="1:15" ht="45" customHeight="1">
      <c r="A939" s="13" t="s">
        <v>370</v>
      </c>
      <c r="B939" s="36" t="s">
        <v>1600</v>
      </c>
      <c r="C939" s="36"/>
      <c r="D939" s="37">
        <f t="shared" si="14"/>
        <v>1</v>
      </c>
      <c r="E939" s="37"/>
      <c r="F939" s="37" t="s">
        <v>1216</v>
      </c>
      <c r="G939" s="37"/>
      <c r="H939" s="38">
        <v>42921</v>
      </c>
      <c r="I939" s="38"/>
      <c r="J939" s="38">
        <v>42926</v>
      </c>
      <c r="K939" s="38"/>
      <c r="L939" s="18" t="s">
        <v>647</v>
      </c>
      <c r="M939" s="18"/>
      <c r="N939" s="35">
        <v>0</v>
      </c>
      <c r="O939" s="35"/>
    </row>
    <row r="940" spans="1:15" ht="45" customHeight="1">
      <c r="A940" s="13" t="s">
        <v>370</v>
      </c>
      <c r="B940" s="36" t="s">
        <v>1601</v>
      </c>
      <c r="C940" s="36"/>
      <c r="D940" s="37">
        <f t="shared" si="14"/>
        <v>1</v>
      </c>
      <c r="E940" s="37"/>
      <c r="F940" s="37" t="s">
        <v>1602</v>
      </c>
      <c r="G940" s="37"/>
      <c r="H940" s="38">
        <v>42984</v>
      </c>
      <c r="I940" s="38"/>
      <c r="J940" s="38">
        <v>42986</v>
      </c>
      <c r="K940" s="38"/>
      <c r="L940" s="18" t="s">
        <v>647</v>
      </c>
      <c r="M940" s="18"/>
      <c r="N940" s="35">
        <v>1481</v>
      </c>
      <c r="O940" s="35"/>
    </row>
    <row r="941" spans="1:15" ht="45" customHeight="1">
      <c r="A941" s="13" t="s">
        <v>370</v>
      </c>
      <c r="B941" s="36" t="s">
        <v>1601</v>
      </c>
      <c r="C941" s="36"/>
      <c r="D941" s="37">
        <f t="shared" si="14"/>
        <v>1</v>
      </c>
      <c r="E941" s="37"/>
      <c r="F941" s="37" t="s">
        <v>1602</v>
      </c>
      <c r="G941" s="37"/>
      <c r="H941" s="38">
        <v>42984</v>
      </c>
      <c r="I941" s="38"/>
      <c r="J941" s="38">
        <v>42986</v>
      </c>
      <c r="K941" s="38"/>
      <c r="L941" s="18" t="s">
        <v>647</v>
      </c>
      <c r="M941" s="18"/>
      <c r="N941" s="35">
        <v>2888.41</v>
      </c>
      <c r="O941" s="35"/>
    </row>
    <row r="942" spans="1:15" ht="45" customHeight="1">
      <c r="A942" s="13" t="s">
        <v>370</v>
      </c>
      <c r="B942" s="36" t="s">
        <v>1603</v>
      </c>
      <c r="C942" s="36"/>
      <c r="D942" s="37">
        <f t="shared" si="14"/>
        <v>1</v>
      </c>
      <c r="E942" s="37"/>
      <c r="F942" s="37" t="s">
        <v>1347</v>
      </c>
      <c r="G942" s="37"/>
      <c r="H942" s="38">
        <v>43034</v>
      </c>
      <c r="I942" s="38"/>
      <c r="J942" s="38">
        <v>43035</v>
      </c>
      <c r="K942" s="38"/>
      <c r="L942" s="18" t="s">
        <v>647</v>
      </c>
      <c r="M942" s="18"/>
      <c r="N942" s="35">
        <v>500</v>
      </c>
      <c r="O942" s="35"/>
    </row>
    <row r="943" spans="1:15" ht="45" customHeight="1">
      <c r="A943" s="13" t="s">
        <v>370</v>
      </c>
      <c r="B943" s="36" t="s">
        <v>1604</v>
      </c>
      <c r="C943" s="36"/>
      <c r="D943" s="37">
        <f t="shared" si="14"/>
        <v>1</v>
      </c>
      <c r="E943" s="37"/>
      <c r="F943" s="37" t="s">
        <v>11</v>
      </c>
      <c r="G943" s="37"/>
      <c r="H943" s="38">
        <v>43034</v>
      </c>
      <c r="I943" s="38"/>
      <c r="J943" s="38">
        <v>43035</v>
      </c>
      <c r="K943" s="38"/>
      <c r="L943" s="18" t="s">
        <v>647</v>
      </c>
      <c r="M943" s="18"/>
      <c r="N943" s="35">
        <v>3370</v>
      </c>
      <c r="O943" s="35"/>
    </row>
    <row r="944" spans="1:15" ht="45" customHeight="1">
      <c r="A944" s="13" t="s">
        <v>370</v>
      </c>
      <c r="B944" s="36" t="s">
        <v>1604</v>
      </c>
      <c r="C944" s="36"/>
      <c r="D944" s="37">
        <f t="shared" si="14"/>
        <v>1</v>
      </c>
      <c r="E944" s="37"/>
      <c r="F944" s="37" t="s">
        <v>11</v>
      </c>
      <c r="G944" s="37"/>
      <c r="H944" s="38">
        <v>43034</v>
      </c>
      <c r="I944" s="38"/>
      <c r="J944" s="38">
        <v>43034</v>
      </c>
      <c r="K944" s="38"/>
      <c r="L944" s="18" t="s">
        <v>647</v>
      </c>
      <c r="M944" s="18"/>
      <c r="N944" s="35">
        <v>3640</v>
      </c>
      <c r="O944" s="35"/>
    </row>
    <row r="945" spans="1:15" ht="45" customHeight="1">
      <c r="A945" s="13" t="s">
        <v>1605</v>
      </c>
      <c r="B945" s="36" t="s">
        <v>1606</v>
      </c>
      <c r="C945" s="36"/>
      <c r="D945" s="37">
        <f t="shared" si="14"/>
        <v>1</v>
      </c>
      <c r="E945" s="37"/>
      <c r="F945" s="37" t="s">
        <v>28</v>
      </c>
      <c r="G945" s="37"/>
      <c r="H945" s="38">
        <v>42751</v>
      </c>
      <c r="I945" s="38"/>
      <c r="J945" s="38">
        <v>42751</v>
      </c>
      <c r="K945" s="38"/>
      <c r="L945" s="18" t="s">
        <v>647</v>
      </c>
      <c r="M945" s="18"/>
      <c r="N945" s="35">
        <v>690</v>
      </c>
      <c r="O945" s="35"/>
    </row>
    <row r="946" spans="1:15" ht="45" customHeight="1">
      <c r="A946" s="13" t="s">
        <v>1605</v>
      </c>
      <c r="B946" s="36" t="s">
        <v>1607</v>
      </c>
      <c r="C946" s="36"/>
      <c r="D946" s="37">
        <f t="shared" si="14"/>
        <v>1</v>
      </c>
      <c r="E946" s="37"/>
      <c r="F946" s="37" t="s">
        <v>28</v>
      </c>
      <c r="G946" s="37"/>
      <c r="H946" s="38">
        <v>42759</v>
      </c>
      <c r="I946" s="38"/>
      <c r="J946" s="38">
        <v>42759</v>
      </c>
      <c r="K946" s="38"/>
      <c r="L946" s="18" t="s">
        <v>647</v>
      </c>
      <c r="M946" s="18"/>
      <c r="N946" s="35">
        <v>694</v>
      </c>
      <c r="O946" s="35"/>
    </row>
    <row r="947" spans="1:15" ht="45" customHeight="1">
      <c r="A947" s="13" t="s">
        <v>1605</v>
      </c>
      <c r="B947" s="36" t="s">
        <v>13</v>
      </c>
      <c r="C947" s="36"/>
      <c r="D947" s="37">
        <f t="shared" si="14"/>
        <v>1</v>
      </c>
      <c r="E947" s="37"/>
      <c r="F947" s="37" t="s">
        <v>14</v>
      </c>
      <c r="G947" s="37"/>
      <c r="H947" s="38">
        <v>42751</v>
      </c>
      <c r="I947" s="38"/>
      <c r="J947" s="38">
        <v>42751</v>
      </c>
      <c r="K947" s="38"/>
      <c r="L947" s="18" t="s">
        <v>647</v>
      </c>
      <c r="M947" s="18"/>
      <c r="N947" s="35">
        <v>13</v>
      </c>
      <c r="O947" s="35"/>
    </row>
    <row r="948" spans="1:15" ht="45" customHeight="1">
      <c r="A948" s="13" t="s">
        <v>1605</v>
      </c>
      <c r="B948" s="36" t="s">
        <v>1606</v>
      </c>
      <c r="C948" s="36"/>
      <c r="D948" s="37">
        <f t="shared" si="14"/>
        <v>1</v>
      </c>
      <c r="E948" s="37"/>
      <c r="F948" s="37" t="s">
        <v>28</v>
      </c>
      <c r="G948" s="37"/>
      <c r="H948" s="38">
        <v>42751</v>
      </c>
      <c r="I948" s="38"/>
      <c r="J948" s="38">
        <v>42751</v>
      </c>
      <c r="K948" s="38"/>
      <c r="L948" s="18" t="s">
        <v>647</v>
      </c>
      <c r="M948" s="18"/>
      <c r="N948" s="35">
        <v>400</v>
      </c>
      <c r="O948" s="35"/>
    </row>
    <row r="949" spans="1:15" ht="45" customHeight="1">
      <c r="A949" s="13" t="s">
        <v>1605</v>
      </c>
      <c r="B949" s="36" t="s">
        <v>1607</v>
      </c>
      <c r="C949" s="36"/>
      <c r="D949" s="37">
        <f t="shared" si="14"/>
        <v>1</v>
      </c>
      <c r="E949" s="37"/>
      <c r="F949" s="37" t="s">
        <v>28</v>
      </c>
      <c r="G949" s="37"/>
      <c r="H949" s="38">
        <v>42759</v>
      </c>
      <c r="I949" s="38"/>
      <c r="J949" s="38">
        <v>42759</v>
      </c>
      <c r="K949" s="38"/>
      <c r="L949" s="18" t="s">
        <v>647</v>
      </c>
      <c r="M949" s="18"/>
      <c r="N949" s="35">
        <v>168</v>
      </c>
      <c r="O949" s="35"/>
    </row>
    <row r="950" spans="1:15" ht="45" customHeight="1">
      <c r="A950" s="13" t="s">
        <v>1605</v>
      </c>
      <c r="B950" s="36" t="s">
        <v>1608</v>
      </c>
      <c r="C950" s="36"/>
      <c r="D950" s="37">
        <f t="shared" si="14"/>
        <v>1</v>
      </c>
      <c r="E950" s="37"/>
      <c r="F950" s="37" t="s">
        <v>1354</v>
      </c>
      <c r="G950" s="37"/>
      <c r="H950" s="38">
        <v>42762</v>
      </c>
      <c r="I950" s="38"/>
      <c r="J950" s="38">
        <v>42762</v>
      </c>
      <c r="K950" s="38"/>
      <c r="L950" s="18" t="s">
        <v>647</v>
      </c>
      <c r="M950" s="18"/>
      <c r="N950" s="35">
        <v>694</v>
      </c>
      <c r="O950" s="35"/>
    </row>
    <row r="951" spans="1:15" ht="45" customHeight="1">
      <c r="A951" s="13" t="s">
        <v>1605</v>
      </c>
      <c r="B951" s="36" t="s">
        <v>13</v>
      </c>
      <c r="C951" s="36"/>
      <c r="D951" s="37">
        <f t="shared" si="14"/>
        <v>1</v>
      </c>
      <c r="E951" s="37"/>
      <c r="F951" s="37" t="s">
        <v>14</v>
      </c>
      <c r="G951" s="37"/>
      <c r="H951" s="38">
        <v>42762</v>
      </c>
      <c r="I951" s="38"/>
      <c r="J951" s="38">
        <v>42762</v>
      </c>
      <c r="K951" s="38"/>
      <c r="L951" s="18" t="s">
        <v>647</v>
      </c>
      <c r="M951" s="18"/>
      <c r="N951" s="35">
        <v>12</v>
      </c>
      <c r="O951" s="35"/>
    </row>
    <row r="952" spans="1:15" ht="45" customHeight="1">
      <c r="A952" s="13" t="s">
        <v>1605</v>
      </c>
      <c r="B952" s="36" t="s">
        <v>1608</v>
      </c>
      <c r="C952" s="36"/>
      <c r="D952" s="37">
        <f t="shared" si="14"/>
        <v>1</v>
      </c>
      <c r="E952" s="37"/>
      <c r="F952" s="37" t="s">
        <v>1354</v>
      </c>
      <c r="G952" s="37"/>
      <c r="H952" s="38">
        <v>42762</v>
      </c>
      <c r="I952" s="38"/>
      <c r="J952" s="38">
        <v>42762</v>
      </c>
      <c r="K952" s="38"/>
      <c r="L952" s="18" t="s">
        <v>647</v>
      </c>
      <c r="M952" s="18"/>
      <c r="N952" s="35">
        <v>807</v>
      </c>
      <c r="O952" s="35"/>
    </row>
    <row r="953" spans="1:15" ht="45" customHeight="1">
      <c r="A953" s="13" t="s">
        <v>1605</v>
      </c>
      <c r="B953" s="36" t="s">
        <v>1609</v>
      </c>
      <c r="C953" s="36"/>
      <c r="D953" s="37">
        <f t="shared" si="14"/>
        <v>1</v>
      </c>
      <c r="E953" s="37"/>
      <c r="F953" s="37" t="s">
        <v>28</v>
      </c>
      <c r="G953" s="37"/>
      <c r="H953" s="38">
        <v>42739</v>
      </c>
      <c r="I953" s="38"/>
      <c r="J953" s="38">
        <v>42739</v>
      </c>
      <c r="K953" s="38"/>
      <c r="L953" s="18" t="s">
        <v>647</v>
      </c>
      <c r="M953" s="18"/>
      <c r="N953" s="35">
        <v>688</v>
      </c>
      <c r="O953" s="35"/>
    </row>
    <row r="954" spans="1:15" ht="45" customHeight="1">
      <c r="A954" s="13" t="s">
        <v>1605</v>
      </c>
      <c r="B954" s="36" t="s">
        <v>1609</v>
      </c>
      <c r="C954" s="36"/>
      <c r="D954" s="37">
        <f t="shared" si="14"/>
        <v>1</v>
      </c>
      <c r="E954" s="37"/>
      <c r="F954" s="37" t="s">
        <v>28</v>
      </c>
      <c r="G954" s="37"/>
      <c r="H954" s="38">
        <v>42739</v>
      </c>
      <c r="I954" s="38"/>
      <c r="J954" s="38">
        <v>42739</v>
      </c>
      <c r="K954" s="38"/>
      <c r="L954" s="18" t="s">
        <v>647</v>
      </c>
      <c r="M954" s="18"/>
      <c r="N954" s="35">
        <v>229</v>
      </c>
      <c r="O954" s="35"/>
    </row>
    <row r="955" spans="1:15" ht="45" customHeight="1">
      <c r="A955" s="13" t="s">
        <v>1605</v>
      </c>
      <c r="B955" s="36" t="s">
        <v>1610</v>
      </c>
      <c r="C955" s="36"/>
      <c r="D955" s="37">
        <f t="shared" si="14"/>
        <v>1</v>
      </c>
      <c r="E955" s="37"/>
      <c r="F955" s="37" t="s">
        <v>28</v>
      </c>
      <c r="G955" s="37"/>
      <c r="H955" s="38">
        <v>42779</v>
      </c>
      <c r="I955" s="38"/>
      <c r="J955" s="38">
        <v>42779</v>
      </c>
      <c r="K955" s="38"/>
      <c r="L955" s="18" t="s">
        <v>647</v>
      </c>
      <c r="M955" s="18"/>
      <c r="N955" s="35">
        <v>694</v>
      </c>
      <c r="O955" s="35"/>
    </row>
    <row r="956" spans="1:15" ht="45" customHeight="1">
      <c r="A956" s="13" t="s">
        <v>1605</v>
      </c>
      <c r="B956" s="36" t="s">
        <v>1610</v>
      </c>
      <c r="C956" s="36"/>
      <c r="D956" s="37">
        <f t="shared" si="14"/>
        <v>1</v>
      </c>
      <c r="E956" s="37"/>
      <c r="F956" s="37" t="s">
        <v>28</v>
      </c>
      <c r="G956" s="37"/>
      <c r="H956" s="38">
        <v>42779</v>
      </c>
      <c r="I956" s="38"/>
      <c r="J956" s="38">
        <v>42779</v>
      </c>
      <c r="K956" s="38"/>
      <c r="L956" s="18" t="s">
        <v>647</v>
      </c>
      <c r="M956" s="18"/>
      <c r="N956" s="35">
        <v>428</v>
      </c>
      <c r="O956" s="35"/>
    </row>
    <row r="957" spans="1:15" ht="45" customHeight="1">
      <c r="A957" s="13" t="s">
        <v>1605</v>
      </c>
      <c r="B957" s="36" t="s">
        <v>1611</v>
      </c>
      <c r="C957" s="36"/>
      <c r="D957" s="37">
        <f t="shared" si="14"/>
        <v>1</v>
      </c>
      <c r="E957" s="37"/>
      <c r="F957" s="37" t="s">
        <v>28</v>
      </c>
      <c r="G957" s="37"/>
      <c r="H957" s="38">
        <v>42769</v>
      </c>
      <c r="I957" s="38"/>
      <c r="J957" s="38">
        <v>42769</v>
      </c>
      <c r="K957" s="38"/>
      <c r="L957" s="18" t="s">
        <v>647</v>
      </c>
      <c r="M957" s="18"/>
      <c r="N957" s="35">
        <v>694</v>
      </c>
      <c r="O957" s="35"/>
    </row>
    <row r="958" spans="1:15" ht="45" customHeight="1">
      <c r="A958" s="13" t="s">
        <v>1605</v>
      </c>
      <c r="B958" s="36" t="s">
        <v>1611</v>
      </c>
      <c r="C958" s="36"/>
      <c r="D958" s="37">
        <f t="shared" si="14"/>
        <v>1</v>
      </c>
      <c r="E958" s="37"/>
      <c r="F958" s="37" t="s">
        <v>28</v>
      </c>
      <c r="G958" s="37"/>
      <c r="H958" s="38">
        <v>42781</v>
      </c>
      <c r="I958" s="38"/>
      <c r="J958" s="38">
        <v>42781</v>
      </c>
      <c r="K958" s="38"/>
      <c r="L958" s="18" t="s">
        <v>647</v>
      </c>
      <c r="M958" s="18"/>
      <c r="N958" s="35">
        <v>694</v>
      </c>
      <c r="O958" s="35"/>
    </row>
    <row r="959" spans="1:15" ht="45" customHeight="1">
      <c r="A959" s="13" t="s">
        <v>1605</v>
      </c>
      <c r="B959" s="36" t="s">
        <v>1611</v>
      </c>
      <c r="C959" s="36"/>
      <c r="D959" s="37">
        <f t="shared" si="14"/>
        <v>1</v>
      </c>
      <c r="E959" s="37"/>
      <c r="F959" s="37" t="s">
        <v>28</v>
      </c>
      <c r="G959" s="37"/>
      <c r="H959" s="38">
        <v>42769</v>
      </c>
      <c r="I959" s="38"/>
      <c r="J959" s="38">
        <v>42769</v>
      </c>
      <c r="K959" s="38"/>
      <c r="L959" s="18" t="s">
        <v>647</v>
      </c>
      <c r="M959" s="18"/>
      <c r="N959" s="35">
        <v>108</v>
      </c>
      <c r="O959" s="35"/>
    </row>
    <row r="960" spans="1:15" ht="45" customHeight="1">
      <c r="A960" s="13" t="s">
        <v>1605</v>
      </c>
      <c r="B960" s="36" t="s">
        <v>1611</v>
      </c>
      <c r="C960" s="36"/>
      <c r="D960" s="37">
        <f t="shared" si="14"/>
        <v>1</v>
      </c>
      <c r="E960" s="37"/>
      <c r="F960" s="37" t="s">
        <v>28</v>
      </c>
      <c r="G960" s="37"/>
      <c r="H960" s="38">
        <v>42781</v>
      </c>
      <c r="I960" s="38"/>
      <c r="J960" s="38">
        <v>42781</v>
      </c>
      <c r="K960" s="38"/>
      <c r="L960" s="18" t="s">
        <v>647</v>
      </c>
      <c r="M960" s="18"/>
      <c r="N960" s="35">
        <v>216</v>
      </c>
      <c r="O960" s="35"/>
    </row>
    <row r="961" spans="1:15" ht="45" customHeight="1">
      <c r="A961" s="13" t="s">
        <v>1605</v>
      </c>
      <c r="B961" s="36" t="s">
        <v>548</v>
      </c>
      <c r="C961" s="36"/>
      <c r="D961" s="37">
        <f t="shared" si="14"/>
        <v>1</v>
      </c>
      <c r="E961" s="37"/>
      <c r="F961" s="37" t="s">
        <v>28</v>
      </c>
      <c r="G961" s="37"/>
      <c r="H961" s="38">
        <v>42797</v>
      </c>
      <c r="I961" s="38"/>
      <c r="J961" s="38">
        <v>42797</v>
      </c>
      <c r="K961" s="38"/>
      <c r="L961" s="18" t="s">
        <v>647</v>
      </c>
      <c r="M961" s="18"/>
      <c r="N961" s="35">
        <v>701.02</v>
      </c>
      <c r="O961" s="35"/>
    </row>
    <row r="962" spans="1:15" ht="45" customHeight="1">
      <c r="A962" s="13" t="s">
        <v>1605</v>
      </c>
      <c r="B962" s="36" t="s">
        <v>1612</v>
      </c>
      <c r="C962" s="36"/>
      <c r="D962" s="37">
        <f t="shared" si="14"/>
        <v>1</v>
      </c>
      <c r="E962" s="37"/>
      <c r="F962" s="37" t="s">
        <v>28</v>
      </c>
      <c r="G962" s="37"/>
      <c r="H962" s="38">
        <v>42791</v>
      </c>
      <c r="I962" s="38"/>
      <c r="J962" s="38">
        <v>42791</v>
      </c>
      <c r="K962" s="38"/>
      <c r="L962" s="18" t="s">
        <v>647</v>
      </c>
      <c r="M962" s="18"/>
      <c r="N962" s="35">
        <v>694</v>
      </c>
      <c r="O962" s="35"/>
    </row>
    <row r="963" spans="1:15" ht="45" customHeight="1">
      <c r="A963" s="13" t="s">
        <v>1605</v>
      </c>
      <c r="B963" s="36" t="s">
        <v>13</v>
      </c>
      <c r="C963" s="36"/>
      <c r="D963" s="37">
        <f t="shared" si="14"/>
        <v>1</v>
      </c>
      <c r="E963" s="37"/>
      <c r="F963" s="37" t="s">
        <v>14</v>
      </c>
      <c r="G963" s="37"/>
      <c r="H963" s="38">
        <v>42791</v>
      </c>
      <c r="I963" s="38"/>
      <c r="J963" s="38">
        <v>42791</v>
      </c>
      <c r="K963" s="38"/>
      <c r="L963" s="18" t="s">
        <v>647</v>
      </c>
      <c r="M963" s="18"/>
      <c r="N963" s="35">
        <v>12</v>
      </c>
      <c r="O963" s="35"/>
    </row>
    <row r="964" spans="1:15" ht="45" customHeight="1">
      <c r="A964" s="13" t="s">
        <v>1605</v>
      </c>
      <c r="B964" s="36" t="s">
        <v>548</v>
      </c>
      <c r="C964" s="36"/>
      <c r="D964" s="37">
        <f t="shared" si="14"/>
        <v>1</v>
      </c>
      <c r="E964" s="37"/>
      <c r="F964" s="37" t="s">
        <v>28</v>
      </c>
      <c r="G964" s="37"/>
      <c r="H964" s="38">
        <v>42797</v>
      </c>
      <c r="I964" s="38"/>
      <c r="J964" s="38">
        <v>42797</v>
      </c>
      <c r="K964" s="38"/>
      <c r="L964" s="18" t="s">
        <v>647</v>
      </c>
      <c r="M964" s="18"/>
      <c r="N964" s="35">
        <v>641</v>
      </c>
      <c r="O964" s="35"/>
    </row>
    <row r="965" spans="1:15" ht="45" customHeight="1">
      <c r="A965" s="13" t="s">
        <v>1605</v>
      </c>
      <c r="B965" s="36" t="s">
        <v>1612</v>
      </c>
      <c r="C965" s="36"/>
      <c r="D965" s="37">
        <f t="shared" si="14"/>
        <v>1</v>
      </c>
      <c r="E965" s="37"/>
      <c r="F965" s="37" t="s">
        <v>28</v>
      </c>
      <c r="G965" s="37"/>
      <c r="H965" s="38">
        <v>42791</v>
      </c>
      <c r="I965" s="38"/>
      <c r="J965" s="38">
        <v>42791</v>
      </c>
      <c r="K965" s="38"/>
      <c r="L965" s="18" t="s">
        <v>647</v>
      </c>
      <c r="M965" s="18"/>
      <c r="N965" s="35">
        <v>680</v>
      </c>
      <c r="O965" s="35"/>
    </row>
    <row r="966" spans="1:15" ht="45" customHeight="1">
      <c r="A966" s="13" t="s">
        <v>1605</v>
      </c>
      <c r="B966" s="36" t="s">
        <v>1613</v>
      </c>
      <c r="C966" s="36"/>
      <c r="D966" s="37">
        <f t="shared" si="14"/>
        <v>1</v>
      </c>
      <c r="E966" s="37"/>
      <c r="F966" s="37" t="s">
        <v>28</v>
      </c>
      <c r="G966" s="37"/>
      <c r="H966" s="38">
        <v>42836</v>
      </c>
      <c r="I966" s="38"/>
      <c r="J966" s="38">
        <v>42836</v>
      </c>
      <c r="K966" s="38"/>
      <c r="L966" s="18" t="s">
        <v>647</v>
      </c>
      <c r="M966" s="18"/>
      <c r="N966" s="35">
        <v>694</v>
      </c>
      <c r="O966" s="35"/>
    </row>
    <row r="967" spans="1:15" ht="45" customHeight="1">
      <c r="A967" s="13" t="s">
        <v>1605</v>
      </c>
      <c r="B967" s="36" t="s">
        <v>1613</v>
      </c>
      <c r="C967" s="36"/>
      <c r="D967" s="37">
        <f t="shared" si="14"/>
        <v>1</v>
      </c>
      <c r="E967" s="37"/>
      <c r="F967" s="37" t="s">
        <v>28</v>
      </c>
      <c r="G967" s="37"/>
      <c r="H967" s="38">
        <v>42832</v>
      </c>
      <c r="I967" s="38"/>
      <c r="J967" s="38">
        <v>42832</v>
      </c>
      <c r="K967" s="38"/>
      <c r="L967" s="18" t="s">
        <v>647</v>
      </c>
      <c r="M967" s="18"/>
      <c r="N967" s="35">
        <v>694</v>
      </c>
      <c r="O967" s="35"/>
    </row>
    <row r="968" spans="1:15" ht="45" customHeight="1">
      <c r="A968" s="13" t="s">
        <v>1605</v>
      </c>
      <c r="B968" s="36" t="s">
        <v>1614</v>
      </c>
      <c r="C968" s="36"/>
      <c r="D968" s="37">
        <f t="shared" si="14"/>
        <v>1</v>
      </c>
      <c r="E968" s="37"/>
      <c r="F968" s="37" t="s">
        <v>28</v>
      </c>
      <c r="G968" s="37"/>
      <c r="H968" s="38">
        <v>42818</v>
      </c>
      <c r="I968" s="38"/>
      <c r="J968" s="38">
        <v>42818</v>
      </c>
      <c r="K968" s="38"/>
      <c r="L968" s="18" t="s">
        <v>647</v>
      </c>
      <c r="M968" s="18"/>
      <c r="N968" s="35">
        <v>694</v>
      </c>
      <c r="O968" s="35"/>
    </row>
    <row r="969" spans="1:15" ht="45" customHeight="1">
      <c r="A969" s="13" t="s">
        <v>1605</v>
      </c>
      <c r="B969" s="36" t="s">
        <v>1613</v>
      </c>
      <c r="C969" s="36"/>
      <c r="D969" s="37">
        <f t="shared" si="14"/>
        <v>1</v>
      </c>
      <c r="E969" s="37"/>
      <c r="F969" s="37" t="s">
        <v>28</v>
      </c>
      <c r="G969" s="37"/>
      <c r="H969" s="38">
        <v>42836</v>
      </c>
      <c r="I969" s="38"/>
      <c r="J969" s="38">
        <v>42836</v>
      </c>
      <c r="K969" s="38"/>
      <c r="L969" s="18" t="s">
        <v>647</v>
      </c>
      <c r="M969" s="18"/>
      <c r="N969" s="35">
        <v>302</v>
      </c>
      <c r="O969" s="35"/>
    </row>
    <row r="970" spans="1:15" ht="45" customHeight="1">
      <c r="A970" s="13" t="s">
        <v>1605</v>
      </c>
      <c r="B970" s="36" t="s">
        <v>1613</v>
      </c>
      <c r="C970" s="36"/>
      <c r="D970" s="37">
        <f t="shared" si="14"/>
        <v>1</v>
      </c>
      <c r="E970" s="37"/>
      <c r="F970" s="37" t="s">
        <v>28</v>
      </c>
      <c r="G970" s="37"/>
      <c r="H970" s="38">
        <v>42832</v>
      </c>
      <c r="I970" s="38"/>
      <c r="J970" s="38">
        <v>42832</v>
      </c>
      <c r="K970" s="38"/>
      <c r="L970" s="18" t="s">
        <v>647</v>
      </c>
      <c r="M970" s="18"/>
      <c r="N970" s="35">
        <v>342</v>
      </c>
      <c r="O970" s="35"/>
    </row>
    <row r="971" spans="1:15" ht="45" customHeight="1">
      <c r="A971" s="13" t="s">
        <v>1605</v>
      </c>
      <c r="B971" s="36" t="s">
        <v>1614</v>
      </c>
      <c r="C971" s="36"/>
      <c r="D971" s="37">
        <f t="shared" si="14"/>
        <v>1</v>
      </c>
      <c r="E971" s="37"/>
      <c r="F971" s="37" t="s">
        <v>28</v>
      </c>
      <c r="G971" s="37"/>
      <c r="H971" s="38">
        <v>42818</v>
      </c>
      <c r="I971" s="38"/>
      <c r="J971" s="38">
        <v>42818</v>
      </c>
      <c r="K971" s="38"/>
      <c r="L971" s="18" t="s">
        <v>647</v>
      </c>
      <c r="M971" s="18"/>
      <c r="N971" s="35">
        <v>876</v>
      </c>
      <c r="O971" s="35"/>
    </row>
    <row r="972" spans="1:15" ht="45" customHeight="1">
      <c r="A972" s="13" t="s">
        <v>1605</v>
      </c>
      <c r="B972" s="36" t="s">
        <v>1615</v>
      </c>
      <c r="C972" s="36"/>
      <c r="D972" s="37">
        <f t="shared" si="14"/>
        <v>1</v>
      </c>
      <c r="E972" s="37"/>
      <c r="F972" s="37" t="s">
        <v>28</v>
      </c>
      <c r="G972" s="37"/>
      <c r="H972" s="38">
        <v>42807</v>
      </c>
      <c r="I972" s="38"/>
      <c r="J972" s="38">
        <v>42807</v>
      </c>
      <c r="K972" s="38"/>
      <c r="L972" s="18" t="s">
        <v>647</v>
      </c>
      <c r="M972" s="18"/>
      <c r="N972" s="35">
        <v>694</v>
      </c>
      <c r="O972" s="35"/>
    </row>
    <row r="973" spans="1:15" ht="45" customHeight="1">
      <c r="A973" s="13" t="s">
        <v>1605</v>
      </c>
      <c r="B973" s="36" t="s">
        <v>1616</v>
      </c>
      <c r="C973" s="36"/>
      <c r="D973" s="37">
        <f t="shared" ref="D973:D1036" si="15">C973+1</f>
        <v>1</v>
      </c>
      <c r="E973" s="37"/>
      <c r="F973" s="37" t="s">
        <v>28</v>
      </c>
      <c r="G973" s="37"/>
      <c r="H973" s="38">
        <v>42795</v>
      </c>
      <c r="I973" s="38"/>
      <c r="J973" s="38">
        <v>42795</v>
      </c>
      <c r="K973" s="38"/>
      <c r="L973" s="18" t="s">
        <v>647</v>
      </c>
      <c r="M973" s="18"/>
      <c r="N973" s="35">
        <v>694</v>
      </c>
      <c r="O973" s="35"/>
    </row>
    <row r="974" spans="1:15" ht="45" customHeight="1">
      <c r="A974" s="13" t="s">
        <v>1605</v>
      </c>
      <c r="B974" s="36" t="s">
        <v>1617</v>
      </c>
      <c r="C974" s="36"/>
      <c r="D974" s="37">
        <f t="shared" si="15"/>
        <v>1</v>
      </c>
      <c r="E974" s="37"/>
      <c r="F974" s="37" t="s">
        <v>28</v>
      </c>
      <c r="G974" s="37"/>
      <c r="H974" s="38">
        <v>42808</v>
      </c>
      <c r="I974" s="38"/>
      <c r="J974" s="38">
        <v>42808</v>
      </c>
      <c r="K974" s="38"/>
      <c r="L974" s="18" t="s">
        <v>647</v>
      </c>
      <c r="M974" s="18"/>
      <c r="N974" s="35">
        <v>694</v>
      </c>
      <c r="O974" s="35"/>
    </row>
    <row r="975" spans="1:15" ht="45" customHeight="1">
      <c r="A975" s="13" t="s">
        <v>1605</v>
      </c>
      <c r="B975" s="36" t="s">
        <v>1616</v>
      </c>
      <c r="C975" s="36"/>
      <c r="D975" s="37">
        <f t="shared" si="15"/>
        <v>1</v>
      </c>
      <c r="E975" s="37"/>
      <c r="F975" s="37" t="s">
        <v>28</v>
      </c>
      <c r="G975" s="37"/>
      <c r="H975" s="38">
        <v>42793</v>
      </c>
      <c r="I975" s="38"/>
      <c r="J975" s="38">
        <v>42793</v>
      </c>
      <c r="K975" s="38"/>
      <c r="L975" s="18" t="s">
        <v>647</v>
      </c>
      <c r="M975" s="18"/>
      <c r="N975" s="35">
        <v>694</v>
      </c>
      <c r="O975" s="35"/>
    </row>
    <row r="976" spans="1:15" ht="45" customHeight="1">
      <c r="A976" s="13" t="s">
        <v>1605</v>
      </c>
      <c r="B976" s="36" t="s">
        <v>1452</v>
      </c>
      <c r="C976" s="36"/>
      <c r="D976" s="37">
        <f t="shared" si="15"/>
        <v>1</v>
      </c>
      <c r="E976" s="37"/>
      <c r="F976" s="37" t="s">
        <v>28</v>
      </c>
      <c r="G976" s="37"/>
      <c r="H976" s="38">
        <v>42804</v>
      </c>
      <c r="I976" s="38"/>
      <c r="J976" s="38">
        <v>42804</v>
      </c>
      <c r="K976" s="38"/>
      <c r="L976" s="18" t="s">
        <v>647</v>
      </c>
      <c r="M976" s="18"/>
      <c r="N976" s="35">
        <v>694</v>
      </c>
      <c r="O976" s="35"/>
    </row>
    <row r="977" spans="1:15" ht="45" customHeight="1">
      <c r="A977" s="13" t="s">
        <v>1605</v>
      </c>
      <c r="B977" s="36" t="s">
        <v>1618</v>
      </c>
      <c r="C977" s="36"/>
      <c r="D977" s="37">
        <f t="shared" si="15"/>
        <v>1</v>
      </c>
      <c r="E977" s="37"/>
      <c r="F977" s="37" t="s">
        <v>1347</v>
      </c>
      <c r="G977" s="37"/>
      <c r="H977" s="38">
        <v>42796</v>
      </c>
      <c r="I977" s="38"/>
      <c r="J977" s="38">
        <v>42796</v>
      </c>
      <c r="K977" s="38"/>
      <c r="L977" s="18" t="s">
        <v>647</v>
      </c>
      <c r="M977" s="18"/>
      <c r="N977" s="35">
        <v>1432</v>
      </c>
      <c r="O977" s="35"/>
    </row>
    <row r="978" spans="1:15" ht="45" customHeight="1">
      <c r="A978" s="13" t="s">
        <v>1605</v>
      </c>
      <c r="B978" s="36" t="s">
        <v>13</v>
      </c>
      <c r="C978" s="36"/>
      <c r="D978" s="37">
        <f t="shared" si="15"/>
        <v>1</v>
      </c>
      <c r="E978" s="37"/>
      <c r="F978" s="37" t="s">
        <v>14</v>
      </c>
      <c r="G978" s="37"/>
      <c r="H978" s="38">
        <v>42807</v>
      </c>
      <c r="I978" s="38"/>
      <c r="J978" s="38">
        <v>42807</v>
      </c>
      <c r="K978" s="38"/>
      <c r="L978" s="18" t="s">
        <v>647</v>
      </c>
      <c r="M978" s="18"/>
      <c r="N978" s="35">
        <v>122</v>
      </c>
      <c r="O978" s="35"/>
    </row>
    <row r="979" spans="1:15" ht="45" customHeight="1">
      <c r="A979" s="13" t="s">
        <v>1605</v>
      </c>
      <c r="B979" s="36" t="s">
        <v>1615</v>
      </c>
      <c r="C979" s="36"/>
      <c r="D979" s="37">
        <f t="shared" si="15"/>
        <v>1</v>
      </c>
      <c r="E979" s="37"/>
      <c r="F979" s="37" t="s">
        <v>28</v>
      </c>
      <c r="G979" s="37"/>
      <c r="H979" s="38">
        <v>42807</v>
      </c>
      <c r="I979" s="38"/>
      <c r="J979" s="38">
        <v>42807</v>
      </c>
      <c r="K979" s="38"/>
      <c r="L979" s="18" t="s">
        <v>647</v>
      </c>
      <c r="M979" s="18"/>
      <c r="N979" s="35">
        <v>601</v>
      </c>
      <c r="O979" s="35"/>
    </row>
    <row r="980" spans="1:15" ht="45" customHeight="1">
      <c r="A980" s="13" t="s">
        <v>1605</v>
      </c>
      <c r="B980" s="36" t="s">
        <v>1616</v>
      </c>
      <c r="C980" s="36"/>
      <c r="D980" s="37">
        <f t="shared" si="15"/>
        <v>1</v>
      </c>
      <c r="E980" s="37"/>
      <c r="F980" s="37" t="s">
        <v>28</v>
      </c>
      <c r="G980" s="37"/>
      <c r="H980" s="38">
        <v>42808</v>
      </c>
      <c r="I980" s="38"/>
      <c r="J980" s="38">
        <v>42808</v>
      </c>
      <c r="K980" s="38"/>
      <c r="L980" s="18" t="s">
        <v>647</v>
      </c>
      <c r="M980" s="18"/>
      <c r="N980" s="35">
        <v>770</v>
      </c>
      <c r="O980" s="35"/>
    </row>
    <row r="981" spans="1:15" ht="45" customHeight="1">
      <c r="A981" s="13" t="s">
        <v>1605</v>
      </c>
      <c r="B981" s="36" t="s">
        <v>1616</v>
      </c>
      <c r="C981" s="36"/>
      <c r="D981" s="37">
        <f t="shared" si="15"/>
        <v>1</v>
      </c>
      <c r="E981" s="37"/>
      <c r="F981" s="37" t="s">
        <v>28</v>
      </c>
      <c r="G981" s="37"/>
      <c r="H981" s="38">
        <v>42793</v>
      </c>
      <c r="I981" s="38"/>
      <c r="J981" s="38">
        <v>42793</v>
      </c>
      <c r="K981" s="38"/>
      <c r="L981" s="18" t="s">
        <v>647</v>
      </c>
      <c r="M981" s="18"/>
      <c r="N981" s="35">
        <v>602</v>
      </c>
      <c r="O981" s="35"/>
    </row>
    <row r="982" spans="1:15" ht="45" customHeight="1">
      <c r="A982" s="13" t="s">
        <v>1605</v>
      </c>
      <c r="B982" s="36" t="s">
        <v>1452</v>
      </c>
      <c r="C982" s="36"/>
      <c r="D982" s="37">
        <f t="shared" si="15"/>
        <v>1</v>
      </c>
      <c r="E982" s="37"/>
      <c r="F982" s="37" t="s">
        <v>28</v>
      </c>
      <c r="G982" s="37"/>
      <c r="H982" s="38">
        <v>42804</v>
      </c>
      <c r="I982" s="38"/>
      <c r="J982" s="38">
        <v>42804</v>
      </c>
      <c r="K982" s="38"/>
      <c r="L982" s="18" t="s">
        <v>647</v>
      </c>
      <c r="M982" s="18"/>
      <c r="N982" s="35">
        <v>232</v>
      </c>
      <c r="O982" s="35"/>
    </row>
    <row r="983" spans="1:15" ht="45" customHeight="1">
      <c r="A983" s="13" t="s">
        <v>1605</v>
      </c>
      <c r="B983" s="36" t="s">
        <v>1618</v>
      </c>
      <c r="C983" s="36"/>
      <c r="D983" s="37">
        <f t="shared" si="15"/>
        <v>1</v>
      </c>
      <c r="E983" s="37"/>
      <c r="F983" s="37" t="s">
        <v>1347</v>
      </c>
      <c r="G983" s="37"/>
      <c r="H983" s="38">
        <v>42796</v>
      </c>
      <c r="I983" s="38"/>
      <c r="J983" s="38">
        <v>42796</v>
      </c>
      <c r="K983" s="38"/>
      <c r="L983" s="18" t="s">
        <v>647</v>
      </c>
      <c r="M983" s="18"/>
      <c r="N983" s="35">
        <v>367.5</v>
      </c>
      <c r="O983" s="35"/>
    </row>
    <row r="984" spans="1:15" ht="45" customHeight="1">
      <c r="A984" s="13" t="s">
        <v>1605</v>
      </c>
      <c r="B984" s="36" t="s">
        <v>1619</v>
      </c>
      <c r="C984" s="36"/>
      <c r="D984" s="37">
        <f t="shared" si="15"/>
        <v>1</v>
      </c>
      <c r="E984" s="37"/>
      <c r="F984" s="37" t="s">
        <v>28</v>
      </c>
      <c r="G984" s="37"/>
      <c r="H984" s="38">
        <v>42817</v>
      </c>
      <c r="I984" s="38"/>
      <c r="J984" s="38">
        <v>42817</v>
      </c>
      <c r="K984" s="38"/>
      <c r="L984" s="18" t="s">
        <v>647</v>
      </c>
      <c r="M984" s="18"/>
      <c r="N984" s="35">
        <v>456.4</v>
      </c>
      <c r="O984" s="35"/>
    </row>
    <row r="985" spans="1:15" ht="45" customHeight="1">
      <c r="A985" s="13" t="s">
        <v>1605</v>
      </c>
      <c r="B985" s="36" t="s">
        <v>13</v>
      </c>
      <c r="C985" s="36"/>
      <c r="D985" s="37">
        <f t="shared" si="15"/>
        <v>1</v>
      </c>
      <c r="E985" s="37"/>
      <c r="F985" s="37" t="s">
        <v>14</v>
      </c>
      <c r="G985" s="37"/>
      <c r="H985" s="38">
        <v>42817</v>
      </c>
      <c r="I985" s="38"/>
      <c r="J985" s="38">
        <v>42817</v>
      </c>
      <c r="K985" s="38"/>
      <c r="L985" s="18" t="s">
        <v>647</v>
      </c>
      <c r="M985" s="18"/>
      <c r="N985" s="35">
        <v>629</v>
      </c>
      <c r="O985" s="35"/>
    </row>
    <row r="986" spans="1:15" ht="45" customHeight="1">
      <c r="A986" s="13" t="s">
        <v>1605</v>
      </c>
      <c r="B986" s="36" t="s">
        <v>1619</v>
      </c>
      <c r="C986" s="36"/>
      <c r="D986" s="37">
        <f t="shared" si="15"/>
        <v>1</v>
      </c>
      <c r="E986" s="37"/>
      <c r="F986" s="37" t="s">
        <v>28</v>
      </c>
      <c r="G986" s="37"/>
      <c r="H986" s="38">
        <v>42817</v>
      </c>
      <c r="I986" s="38"/>
      <c r="J986" s="38">
        <v>42817</v>
      </c>
      <c r="K986" s="38"/>
      <c r="L986" s="18" t="s">
        <v>647</v>
      </c>
      <c r="M986" s="18"/>
      <c r="N986" s="35">
        <v>220</v>
      </c>
      <c r="O986" s="35"/>
    </row>
    <row r="987" spans="1:15" ht="45" customHeight="1">
      <c r="A987" s="13" t="s">
        <v>1605</v>
      </c>
      <c r="B987" s="36" t="s">
        <v>1620</v>
      </c>
      <c r="C987" s="36"/>
      <c r="D987" s="37">
        <f t="shared" si="15"/>
        <v>1</v>
      </c>
      <c r="E987" s="37"/>
      <c r="F987" s="37" t="s">
        <v>28</v>
      </c>
      <c r="G987" s="37"/>
      <c r="H987" s="38">
        <v>42825</v>
      </c>
      <c r="I987" s="38"/>
      <c r="J987" s="38">
        <v>42825</v>
      </c>
      <c r="K987" s="38"/>
      <c r="L987" s="18" t="s">
        <v>647</v>
      </c>
      <c r="M987" s="18"/>
      <c r="N987" s="35">
        <v>694</v>
      </c>
      <c r="O987" s="35"/>
    </row>
    <row r="988" spans="1:15" ht="45" customHeight="1">
      <c r="A988" s="13" t="s">
        <v>1605</v>
      </c>
      <c r="B988" s="36" t="s">
        <v>13</v>
      </c>
      <c r="C988" s="36"/>
      <c r="D988" s="37">
        <f t="shared" si="15"/>
        <v>1</v>
      </c>
      <c r="E988" s="37"/>
      <c r="F988" s="37" t="s">
        <v>14</v>
      </c>
      <c r="G988" s="37"/>
      <c r="H988" s="38">
        <v>42825</v>
      </c>
      <c r="I988" s="38"/>
      <c r="J988" s="38">
        <v>42825</v>
      </c>
      <c r="K988" s="38"/>
      <c r="L988" s="18" t="s">
        <v>647</v>
      </c>
      <c r="M988" s="18"/>
      <c r="N988" s="35">
        <v>12</v>
      </c>
      <c r="O988" s="35"/>
    </row>
    <row r="989" spans="1:15" ht="45" customHeight="1">
      <c r="A989" s="13" t="s">
        <v>1605</v>
      </c>
      <c r="B989" s="36" t="s">
        <v>1620</v>
      </c>
      <c r="C989" s="36"/>
      <c r="D989" s="37">
        <f t="shared" si="15"/>
        <v>1</v>
      </c>
      <c r="E989" s="37"/>
      <c r="F989" s="37" t="s">
        <v>28</v>
      </c>
      <c r="G989" s="37"/>
      <c r="H989" s="38">
        <v>42825</v>
      </c>
      <c r="I989" s="38"/>
      <c r="J989" s="38">
        <v>42825</v>
      </c>
      <c r="K989" s="38"/>
      <c r="L989" s="18" t="s">
        <v>647</v>
      </c>
      <c r="M989" s="18"/>
      <c r="N989" s="35">
        <v>648</v>
      </c>
      <c r="O989" s="35"/>
    </row>
    <row r="990" spans="1:15" ht="45" customHeight="1">
      <c r="A990" s="13" t="s">
        <v>1605</v>
      </c>
      <c r="B990" s="36" t="s">
        <v>107</v>
      </c>
      <c r="C990" s="36"/>
      <c r="D990" s="37">
        <f t="shared" si="15"/>
        <v>1</v>
      </c>
      <c r="E990" s="37"/>
      <c r="F990" s="37" t="s">
        <v>28</v>
      </c>
      <c r="G990" s="37"/>
      <c r="H990" s="38">
        <v>42846</v>
      </c>
      <c r="I990" s="38"/>
      <c r="J990" s="38">
        <v>42846</v>
      </c>
      <c r="K990" s="38"/>
      <c r="L990" s="18" t="s">
        <v>647</v>
      </c>
      <c r="M990" s="18"/>
      <c r="N990" s="35">
        <v>694</v>
      </c>
      <c r="O990" s="35"/>
    </row>
    <row r="991" spans="1:15" ht="45" customHeight="1">
      <c r="A991" s="13" t="s">
        <v>1605</v>
      </c>
      <c r="B991" s="36" t="s">
        <v>107</v>
      </c>
      <c r="C991" s="36"/>
      <c r="D991" s="37">
        <f t="shared" si="15"/>
        <v>1</v>
      </c>
      <c r="E991" s="37"/>
      <c r="F991" s="37" t="s">
        <v>28</v>
      </c>
      <c r="G991" s="37"/>
      <c r="H991" s="38">
        <v>42851</v>
      </c>
      <c r="I991" s="38"/>
      <c r="J991" s="38">
        <v>42851</v>
      </c>
      <c r="K991" s="38"/>
      <c r="L991" s="18" t="s">
        <v>647</v>
      </c>
      <c r="M991" s="18"/>
      <c r="N991" s="35">
        <v>694</v>
      </c>
      <c r="O991" s="35"/>
    </row>
    <row r="992" spans="1:15" ht="45" customHeight="1">
      <c r="A992" s="13" t="s">
        <v>1605</v>
      </c>
      <c r="B992" s="36" t="s">
        <v>1621</v>
      </c>
      <c r="C992" s="36"/>
      <c r="D992" s="37">
        <f t="shared" si="15"/>
        <v>1</v>
      </c>
      <c r="E992" s="37"/>
      <c r="F992" s="37" t="s">
        <v>28</v>
      </c>
      <c r="G992" s="37"/>
      <c r="H992" s="38">
        <v>42850</v>
      </c>
      <c r="I992" s="38"/>
      <c r="J992" s="38">
        <v>42850</v>
      </c>
      <c r="K992" s="38"/>
      <c r="L992" s="18" t="s">
        <v>647</v>
      </c>
      <c r="M992" s="18"/>
      <c r="N992" s="35">
        <v>694</v>
      </c>
      <c r="O992" s="35"/>
    </row>
    <row r="993" spans="1:15" ht="45" customHeight="1">
      <c r="A993" s="13" t="s">
        <v>1605</v>
      </c>
      <c r="B993" s="36" t="s">
        <v>1622</v>
      </c>
      <c r="C993" s="36"/>
      <c r="D993" s="37">
        <f t="shared" si="15"/>
        <v>1</v>
      </c>
      <c r="E993" s="37"/>
      <c r="F993" s="37" t="s">
        <v>28</v>
      </c>
      <c r="G993" s="37"/>
      <c r="H993" s="38">
        <v>42821</v>
      </c>
      <c r="I993" s="38"/>
      <c r="J993" s="38">
        <v>42821</v>
      </c>
      <c r="K993" s="38"/>
      <c r="L993" s="18" t="s">
        <v>647</v>
      </c>
      <c r="M993" s="18"/>
      <c r="N993" s="35">
        <v>694</v>
      </c>
      <c r="O993" s="35"/>
    </row>
    <row r="994" spans="1:15" ht="45" customHeight="1">
      <c r="A994" s="13" t="s">
        <v>1605</v>
      </c>
      <c r="B994" s="36" t="s">
        <v>13</v>
      </c>
      <c r="C994" s="36"/>
      <c r="D994" s="37">
        <f t="shared" si="15"/>
        <v>1</v>
      </c>
      <c r="E994" s="37"/>
      <c r="F994" s="37" t="s">
        <v>14</v>
      </c>
      <c r="G994" s="37"/>
      <c r="H994" s="38">
        <v>42850</v>
      </c>
      <c r="I994" s="38"/>
      <c r="J994" s="38">
        <v>42850</v>
      </c>
      <c r="K994" s="38"/>
      <c r="L994" s="18" t="s">
        <v>647</v>
      </c>
      <c r="M994" s="18"/>
      <c r="N994" s="35">
        <v>32</v>
      </c>
      <c r="O994" s="35"/>
    </row>
    <row r="995" spans="1:15" ht="45" customHeight="1">
      <c r="A995" s="13" t="s">
        <v>1605</v>
      </c>
      <c r="B995" s="36" t="s">
        <v>107</v>
      </c>
      <c r="C995" s="36"/>
      <c r="D995" s="37">
        <f t="shared" si="15"/>
        <v>1</v>
      </c>
      <c r="E995" s="37"/>
      <c r="F995" s="37" t="s">
        <v>28</v>
      </c>
      <c r="G995" s="37"/>
      <c r="H995" s="38">
        <v>42846</v>
      </c>
      <c r="I995" s="38"/>
      <c r="J995" s="38">
        <v>42846</v>
      </c>
      <c r="K995" s="38"/>
      <c r="L995" s="18" t="s">
        <v>647</v>
      </c>
      <c r="M995" s="18"/>
      <c r="N995" s="35">
        <v>650</v>
      </c>
      <c r="O995" s="35"/>
    </row>
    <row r="996" spans="1:15" ht="45" customHeight="1">
      <c r="A996" s="13" t="s">
        <v>1605</v>
      </c>
      <c r="B996" s="36" t="s">
        <v>107</v>
      </c>
      <c r="C996" s="36"/>
      <c r="D996" s="37">
        <f t="shared" si="15"/>
        <v>1</v>
      </c>
      <c r="E996" s="37"/>
      <c r="F996" s="37" t="s">
        <v>28</v>
      </c>
      <c r="G996" s="37"/>
      <c r="H996" s="38">
        <v>42851</v>
      </c>
      <c r="I996" s="38"/>
      <c r="J996" s="38">
        <v>42851</v>
      </c>
      <c r="K996" s="38"/>
      <c r="L996" s="18" t="s">
        <v>647</v>
      </c>
      <c r="M996" s="18"/>
      <c r="N996" s="35">
        <v>570</v>
      </c>
      <c r="O996" s="35"/>
    </row>
    <row r="997" spans="1:15" ht="45" customHeight="1">
      <c r="A997" s="13" t="s">
        <v>1605</v>
      </c>
      <c r="B997" s="36" t="s">
        <v>1621</v>
      </c>
      <c r="C997" s="36"/>
      <c r="D997" s="37">
        <f t="shared" si="15"/>
        <v>1</v>
      </c>
      <c r="E997" s="37"/>
      <c r="F997" s="37" t="s">
        <v>28</v>
      </c>
      <c r="G997" s="37"/>
      <c r="H997" s="38">
        <v>42850</v>
      </c>
      <c r="I997" s="38"/>
      <c r="J997" s="38">
        <v>42850</v>
      </c>
      <c r="K997" s="38"/>
      <c r="L997" s="18" t="s">
        <v>647</v>
      </c>
      <c r="M997" s="18"/>
      <c r="N997" s="35">
        <v>542</v>
      </c>
      <c r="O997" s="35"/>
    </row>
    <row r="998" spans="1:15" ht="45" customHeight="1">
      <c r="A998" s="13" t="s">
        <v>1605</v>
      </c>
      <c r="B998" s="36" t="s">
        <v>1622</v>
      </c>
      <c r="C998" s="36"/>
      <c r="D998" s="37">
        <f t="shared" si="15"/>
        <v>1</v>
      </c>
      <c r="E998" s="37"/>
      <c r="F998" s="37" t="s">
        <v>28</v>
      </c>
      <c r="G998" s="37"/>
      <c r="H998" s="38">
        <v>42821</v>
      </c>
      <c r="I998" s="38"/>
      <c r="J998" s="38">
        <v>42821</v>
      </c>
      <c r="K998" s="38"/>
      <c r="L998" s="18" t="s">
        <v>647</v>
      </c>
      <c r="M998" s="18"/>
      <c r="N998" s="35">
        <v>600</v>
      </c>
      <c r="O998" s="35"/>
    </row>
    <row r="999" spans="1:15" ht="45" customHeight="1">
      <c r="A999" s="13" t="s">
        <v>1605</v>
      </c>
      <c r="B999" s="36" t="s">
        <v>1623</v>
      </c>
      <c r="C999" s="36"/>
      <c r="D999" s="37">
        <f t="shared" si="15"/>
        <v>1</v>
      </c>
      <c r="E999" s="37"/>
      <c r="F999" s="37" t="s">
        <v>28</v>
      </c>
      <c r="G999" s="37"/>
      <c r="H999" s="38">
        <v>42867</v>
      </c>
      <c r="I999" s="38"/>
      <c r="J999" s="38">
        <v>42867</v>
      </c>
      <c r="K999" s="38"/>
      <c r="L999" s="18" t="s">
        <v>647</v>
      </c>
      <c r="M999" s="18"/>
      <c r="N999" s="35">
        <v>597</v>
      </c>
      <c r="O999" s="35"/>
    </row>
    <row r="1000" spans="1:15" ht="45" customHeight="1">
      <c r="A1000" s="13" t="s">
        <v>1605</v>
      </c>
      <c r="B1000" s="36" t="s">
        <v>1624</v>
      </c>
      <c r="C1000" s="36"/>
      <c r="D1000" s="37">
        <f t="shared" si="15"/>
        <v>1</v>
      </c>
      <c r="E1000" s="37"/>
      <c r="F1000" s="37" t="s">
        <v>28</v>
      </c>
      <c r="G1000" s="37"/>
      <c r="H1000" s="38">
        <v>42829</v>
      </c>
      <c r="I1000" s="38"/>
      <c r="J1000" s="38">
        <v>42829</v>
      </c>
      <c r="K1000" s="38"/>
      <c r="L1000" s="18" t="s">
        <v>647</v>
      </c>
      <c r="M1000" s="18"/>
      <c r="N1000" s="35">
        <v>694</v>
      </c>
      <c r="O1000" s="35"/>
    </row>
    <row r="1001" spans="1:15" ht="45" customHeight="1">
      <c r="A1001" s="13" t="s">
        <v>1605</v>
      </c>
      <c r="B1001" s="36" t="s">
        <v>1624</v>
      </c>
      <c r="C1001" s="36"/>
      <c r="D1001" s="37">
        <f t="shared" si="15"/>
        <v>1</v>
      </c>
      <c r="E1001" s="37"/>
      <c r="F1001" s="37" t="s">
        <v>28</v>
      </c>
      <c r="G1001" s="37"/>
      <c r="H1001" s="38">
        <v>42829</v>
      </c>
      <c r="I1001" s="38"/>
      <c r="J1001" s="38">
        <v>42829</v>
      </c>
      <c r="K1001" s="38"/>
      <c r="L1001" s="18" t="s">
        <v>647</v>
      </c>
      <c r="M1001" s="18"/>
      <c r="N1001" s="35">
        <v>460</v>
      </c>
      <c r="O1001" s="35"/>
    </row>
    <row r="1002" spans="1:15" ht="45" customHeight="1">
      <c r="A1002" s="13" t="s">
        <v>1605</v>
      </c>
      <c r="B1002" s="36" t="s">
        <v>1625</v>
      </c>
      <c r="C1002" s="36"/>
      <c r="D1002" s="37">
        <f t="shared" si="15"/>
        <v>1</v>
      </c>
      <c r="E1002" s="37"/>
      <c r="F1002" s="37" t="s">
        <v>28</v>
      </c>
      <c r="G1002" s="37"/>
      <c r="H1002" s="38">
        <v>42880</v>
      </c>
      <c r="I1002" s="38"/>
      <c r="J1002" s="38">
        <v>42880</v>
      </c>
      <c r="K1002" s="38"/>
      <c r="L1002" s="18" t="s">
        <v>647</v>
      </c>
      <c r="M1002" s="18"/>
      <c r="N1002" s="35">
        <v>694</v>
      </c>
      <c r="O1002" s="35"/>
    </row>
    <row r="1003" spans="1:15" ht="45" customHeight="1">
      <c r="A1003" s="13" t="s">
        <v>1605</v>
      </c>
      <c r="B1003" s="36" t="s">
        <v>1626</v>
      </c>
      <c r="C1003" s="36"/>
      <c r="D1003" s="37">
        <f t="shared" si="15"/>
        <v>1</v>
      </c>
      <c r="E1003" s="37"/>
      <c r="F1003" s="37" t="s">
        <v>28</v>
      </c>
      <c r="G1003" s="37"/>
      <c r="H1003" s="38">
        <v>42872</v>
      </c>
      <c r="I1003" s="38"/>
      <c r="J1003" s="38">
        <v>42872</v>
      </c>
      <c r="K1003" s="38"/>
      <c r="L1003" s="18" t="s">
        <v>647</v>
      </c>
      <c r="M1003" s="18"/>
      <c r="N1003" s="35">
        <v>694</v>
      </c>
      <c r="O1003" s="35"/>
    </row>
    <row r="1004" spans="1:15" ht="45" customHeight="1">
      <c r="A1004" s="13" t="s">
        <v>1605</v>
      </c>
      <c r="B1004" s="36" t="s">
        <v>1306</v>
      </c>
      <c r="C1004" s="36"/>
      <c r="D1004" s="37">
        <f t="shared" si="15"/>
        <v>1</v>
      </c>
      <c r="E1004" s="37"/>
      <c r="F1004" s="37" t="s">
        <v>28</v>
      </c>
      <c r="G1004" s="37"/>
      <c r="H1004" s="38">
        <v>42879</v>
      </c>
      <c r="I1004" s="38"/>
      <c r="J1004" s="38">
        <v>42879</v>
      </c>
      <c r="K1004" s="38"/>
      <c r="L1004" s="18" t="s">
        <v>647</v>
      </c>
      <c r="M1004" s="18"/>
      <c r="N1004" s="35">
        <v>694</v>
      </c>
      <c r="O1004" s="35"/>
    </row>
    <row r="1005" spans="1:15" ht="45" customHeight="1">
      <c r="A1005" s="13" t="s">
        <v>1605</v>
      </c>
      <c r="B1005" s="36" t="s">
        <v>13</v>
      </c>
      <c r="C1005" s="36"/>
      <c r="D1005" s="37">
        <f t="shared" si="15"/>
        <v>1</v>
      </c>
      <c r="E1005" s="37"/>
      <c r="F1005" s="37" t="s">
        <v>14</v>
      </c>
      <c r="G1005" s="37"/>
      <c r="H1005" s="38">
        <v>42880</v>
      </c>
      <c r="I1005" s="38"/>
      <c r="J1005" s="38">
        <v>42880</v>
      </c>
      <c r="K1005" s="38"/>
      <c r="L1005" s="18" t="s">
        <v>647</v>
      </c>
      <c r="M1005" s="18"/>
      <c r="N1005" s="35">
        <v>22.13</v>
      </c>
      <c r="O1005" s="35"/>
    </row>
    <row r="1006" spans="1:15" ht="45" customHeight="1">
      <c r="A1006" s="13" t="s">
        <v>1605</v>
      </c>
      <c r="B1006" s="36" t="s">
        <v>1625</v>
      </c>
      <c r="C1006" s="36"/>
      <c r="D1006" s="37">
        <f t="shared" si="15"/>
        <v>1</v>
      </c>
      <c r="E1006" s="37"/>
      <c r="F1006" s="37" t="s">
        <v>28</v>
      </c>
      <c r="G1006" s="37"/>
      <c r="H1006" s="38">
        <v>42880</v>
      </c>
      <c r="I1006" s="38"/>
      <c r="J1006" s="38">
        <v>42880</v>
      </c>
      <c r="K1006" s="38"/>
      <c r="L1006" s="18" t="s">
        <v>647</v>
      </c>
      <c r="M1006" s="18"/>
      <c r="N1006" s="35">
        <v>580</v>
      </c>
      <c r="O1006" s="35"/>
    </row>
    <row r="1007" spans="1:15" ht="45" customHeight="1">
      <c r="A1007" s="13" t="s">
        <v>1605</v>
      </c>
      <c r="B1007" s="36" t="s">
        <v>1626</v>
      </c>
      <c r="C1007" s="36"/>
      <c r="D1007" s="37">
        <f t="shared" si="15"/>
        <v>1</v>
      </c>
      <c r="E1007" s="37"/>
      <c r="F1007" s="37" t="s">
        <v>28</v>
      </c>
      <c r="G1007" s="37"/>
      <c r="H1007" s="38">
        <v>42872</v>
      </c>
      <c r="I1007" s="38"/>
      <c r="J1007" s="38">
        <v>42872</v>
      </c>
      <c r="K1007" s="38"/>
      <c r="L1007" s="18" t="s">
        <v>647</v>
      </c>
      <c r="M1007" s="18"/>
      <c r="N1007" s="35">
        <v>769</v>
      </c>
      <c r="O1007" s="35"/>
    </row>
    <row r="1008" spans="1:15" ht="45" customHeight="1">
      <c r="A1008" s="13" t="s">
        <v>1605</v>
      </c>
      <c r="B1008" s="36" t="s">
        <v>1306</v>
      </c>
      <c r="C1008" s="36"/>
      <c r="D1008" s="37">
        <f t="shared" si="15"/>
        <v>1</v>
      </c>
      <c r="E1008" s="37"/>
      <c r="F1008" s="37" t="s">
        <v>28</v>
      </c>
      <c r="G1008" s="37"/>
      <c r="H1008" s="38">
        <v>42879</v>
      </c>
      <c r="I1008" s="38"/>
      <c r="J1008" s="38">
        <v>42879</v>
      </c>
      <c r="K1008" s="38"/>
      <c r="L1008" s="18" t="s">
        <v>647</v>
      </c>
      <c r="M1008" s="18"/>
      <c r="N1008" s="35">
        <v>390</v>
      </c>
      <c r="O1008" s="35"/>
    </row>
    <row r="1009" spans="1:15" ht="45" customHeight="1">
      <c r="A1009" s="13" t="s">
        <v>1605</v>
      </c>
      <c r="B1009" s="36" t="s">
        <v>1627</v>
      </c>
      <c r="C1009" s="36"/>
      <c r="D1009" s="37">
        <f t="shared" si="15"/>
        <v>1</v>
      </c>
      <c r="E1009" s="37"/>
      <c r="F1009" s="37" t="s">
        <v>28</v>
      </c>
      <c r="G1009" s="37"/>
      <c r="H1009" s="38">
        <v>42892</v>
      </c>
      <c r="I1009" s="38"/>
      <c r="J1009" s="38">
        <v>42902</v>
      </c>
      <c r="K1009" s="38"/>
      <c r="L1009" s="18" t="s">
        <v>647</v>
      </c>
      <c r="M1009" s="18"/>
      <c r="N1009" s="35">
        <v>694</v>
      </c>
      <c r="O1009" s="35"/>
    </row>
    <row r="1010" spans="1:15" ht="45" customHeight="1">
      <c r="A1010" s="13" t="s">
        <v>1605</v>
      </c>
      <c r="B1010" s="36" t="s">
        <v>1628</v>
      </c>
      <c r="C1010" s="36"/>
      <c r="D1010" s="37">
        <f t="shared" si="15"/>
        <v>1</v>
      </c>
      <c r="E1010" s="37"/>
      <c r="F1010" s="37" t="s">
        <v>28</v>
      </c>
      <c r="G1010" s="37"/>
      <c r="H1010" s="38">
        <v>42888</v>
      </c>
      <c r="I1010" s="38"/>
      <c r="J1010" s="38">
        <v>42888</v>
      </c>
      <c r="K1010" s="38"/>
      <c r="L1010" s="18" t="s">
        <v>647</v>
      </c>
      <c r="M1010" s="18"/>
      <c r="N1010" s="35">
        <v>694</v>
      </c>
      <c r="O1010" s="35"/>
    </row>
    <row r="1011" spans="1:15" ht="45" customHeight="1">
      <c r="A1011" s="13" t="s">
        <v>1605</v>
      </c>
      <c r="B1011" s="36" t="s">
        <v>1627</v>
      </c>
      <c r="C1011" s="36"/>
      <c r="D1011" s="37">
        <f t="shared" si="15"/>
        <v>1</v>
      </c>
      <c r="E1011" s="37"/>
      <c r="F1011" s="37" t="s">
        <v>28</v>
      </c>
      <c r="G1011" s="37"/>
      <c r="H1011" s="38">
        <v>42892</v>
      </c>
      <c r="I1011" s="38"/>
      <c r="J1011" s="38">
        <v>42902</v>
      </c>
      <c r="K1011" s="38"/>
      <c r="L1011" s="18" t="s">
        <v>647</v>
      </c>
      <c r="M1011" s="18"/>
      <c r="N1011" s="35">
        <v>552</v>
      </c>
      <c r="O1011" s="35"/>
    </row>
    <row r="1012" spans="1:15" ht="45" customHeight="1">
      <c r="A1012" s="13" t="s">
        <v>1605</v>
      </c>
      <c r="B1012" s="36" t="s">
        <v>1628</v>
      </c>
      <c r="C1012" s="36"/>
      <c r="D1012" s="37">
        <f t="shared" si="15"/>
        <v>1</v>
      </c>
      <c r="E1012" s="37"/>
      <c r="F1012" s="37" t="s">
        <v>28</v>
      </c>
      <c r="G1012" s="37"/>
      <c r="H1012" s="38">
        <v>42888</v>
      </c>
      <c r="I1012" s="38"/>
      <c r="J1012" s="38">
        <v>42888</v>
      </c>
      <c r="K1012" s="38"/>
      <c r="L1012" s="18" t="s">
        <v>647</v>
      </c>
      <c r="M1012" s="18"/>
      <c r="N1012" s="35">
        <v>363</v>
      </c>
      <c r="O1012" s="35"/>
    </row>
    <row r="1013" spans="1:15" ht="45" customHeight="1">
      <c r="A1013" s="13" t="s">
        <v>1605</v>
      </c>
      <c r="B1013" s="36" t="s">
        <v>1629</v>
      </c>
      <c r="C1013" s="36"/>
      <c r="D1013" s="37">
        <f t="shared" si="15"/>
        <v>1</v>
      </c>
      <c r="E1013" s="37"/>
      <c r="F1013" s="37" t="s">
        <v>28</v>
      </c>
      <c r="G1013" s="37"/>
      <c r="H1013" s="38">
        <v>42941</v>
      </c>
      <c r="I1013" s="38"/>
      <c r="J1013" s="38">
        <v>42935</v>
      </c>
      <c r="K1013" s="38"/>
      <c r="L1013" s="18" t="s">
        <v>647</v>
      </c>
      <c r="M1013" s="18"/>
      <c r="N1013" s="35">
        <v>712</v>
      </c>
      <c r="O1013" s="35"/>
    </row>
    <row r="1014" spans="1:15" ht="45" customHeight="1">
      <c r="A1014" s="13" t="s">
        <v>1605</v>
      </c>
      <c r="B1014" s="36" t="s">
        <v>1630</v>
      </c>
      <c r="C1014" s="36"/>
      <c r="D1014" s="37">
        <f t="shared" si="15"/>
        <v>1</v>
      </c>
      <c r="E1014" s="37"/>
      <c r="F1014" s="37" t="s">
        <v>28</v>
      </c>
      <c r="G1014" s="37"/>
      <c r="H1014" s="38">
        <v>42964</v>
      </c>
      <c r="I1014" s="38"/>
      <c r="J1014" s="38">
        <v>42964</v>
      </c>
      <c r="K1014" s="38"/>
      <c r="L1014" s="18" t="s">
        <v>647</v>
      </c>
      <c r="M1014" s="18"/>
      <c r="N1014" s="35">
        <v>694</v>
      </c>
      <c r="O1014" s="35"/>
    </row>
    <row r="1015" spans="1:15" ht="45" customHeight="1">
      <c r="A1015" s="13" t="s">
        <v>1605</v>
      </c>
      <c r="B1015" s="36" t="s">
        <v>1630</v>
      </c>
      <c r="C1015" s="36"/>
      <c r="D1015" s="37">
        <f t="shared" si="15"/>
        <v>1</v>
      </c>
      <c r="E1015" s="37"/>
      <c r="F1015" s="37" t="s">
        <v>28</v>
      </c>
      <c r="G1015" s="37"/>
      <c r="H1015" s="38">
        <v>42969</v>
      </c>
      <c r="I1015" s="38"/>
      <c r="J1015" s="38">
        <v>42969</v>
      </c>
      <c r="K1015" s="38"/>
      <c r="L1015" s="18" t="s">
        <v>647</v>
      </c>
      <c r="M1015" s="18"/>
      <c r="N1015" s="35">
        <v>694</v>
      </c>
      <c r="O1015" s="35"/>
    </row>
    <row r="1016" spans="1:15" ht="45" customHeight="1">
      <c r="A1016" s="13" t="s">
        <v>1605</v>
      </c>
      <c r="B1016" s="36" t="s">
        <v>1629</v>
      </c>
      <c r="C1016" s="36"/>
      <c r="D1016" s="37">
        <f t="shared" si="15"/>
        <v>1</v>
      </c>
      <c r="E1016" s="37"/>
      <c r="F1016" s="37" t="s">
        <v>28</v>
      </c>
      <c r="G1016" s="37"/>
      <c r="H1016" s="38">
        <v>42941</v>
      </c>
      <c r="I1016" s="38"/>
      <c r="J1016" s="38">
        <v>42941</v>
      </c>
      <c r="K1016" s="38"/>
      <c r="L1016" s="18" t="s">
        <v>647</v>
      </c>
      <c r="M1016" s="18"/>
      <c r="N1016" s="35">
        <v>521</v>
      </c>
      <c r="O1016" s="35"/>
    </row>
    <row r="1017" spans="1:15" ht="45" customHeight="1">
      <c r="A1017" s="13" t="s">
        <v>1605</v>
      </c>
      <c r="B1017" s="36" t="s">
        <v>1630</v>
      </c>
      <c r="C1017" s="36"/>
      <c r="D1017" s="37">
        <f t="shared" si="15"/>
        <v>1</v>
      </c>
      <c r="E1017" s="37"/>
      <c r="F1017" s="37" t="s">
        <v>28</v>
      </c>
      <c r="G1017" s="37"/>
      <c r="H1017" s="38">
        <v>42964</v>
      </c>
      <c r="I1017" s="38"/>
      <c r="J1017" s="38">
        <v>42964</v>
      </c>
      <c r="K1017" s="38"/>
      <c r="L1017" s="18" t="s">
        <v>647</v>
      </c>
      <c r="M1017" s="18"/>
      <c r="N1017" s="35">
        <v>212.4</v>
      </c>
      <c r="O1017" s="35"/>
    </row>
    <row r="1018" spans="1:15" ht="45" customHeight="1">
      <c r="A1018" s="13" t="s">
        <v>1605</v>
      </c>
      <c r="B1018" s="36" t="s">
        <v>1630</v>
      </c>
      <c r="C1018" s="36"/>
      <c r="D1018" s="37">
        <f t="shared" si="15"/>
        <v>1</v>
      </c>
      <c r="E1018" s="37"/>
      <c r="F1018" s="37" t="s">
        <v>28</v>
      </c>
      <c r="G1018" s="37"/>
      <c r="H1018" s="38">
        <v>42969</v>
      </c>
      <c r="I1018" s="38"/>
      <c r="J1018" s="38">
        <v>42969</v>
      </c>
      <c r="K1018" s="38"/>
      <c r="L1018" s="18" t="s">
        <v>647</v>
      </c>
      <c r="M1018" s="18"/>
      <c r="N1018" s="35">
        <v>229</v>
      </c>
      <c r="O1018" s="35"/>
    </row>
    <row r="1019" spans="1:15" ht="45" customHeight="1">
      <c r="A1019" s="13" t="s">
        <v>1605</v>
      </c>
      <c r="B1019" s="36" t="s">
        <v>1452</v>
      </c>
      <c r="C1019" s="36"/>
      <c r="D1019" s="37">
        <f t="shared" si="15"/>
        <v>1</v>
      </c>
      <c r="E1019" s="37"/>
      <c r="F1019" s="37" t="s">
        <v>28</v>
      </c>
      <c r="G1019" s="37"/>
      <c r="H1019" s="38">
        <v>42934</v>
      </c>
      <c r="I1019" s="38"/>
      <c r="J1019" s="38">
        <v>42934</v>
      </c>
      <c r="K1019" s="38"/>
      <c r="L1019" s="18" t="s">
        <v>647</v>
      </c>
      <c r="M1019" s="18"/>
      <c r="N1019" s="35">
        <v>694</v>
      </c>
      <c r="O1019" s="35"/>
    </row>
    <row r="1020" spans="1:15" ht="45" customHeight="1">
      <c r="A1020" s="13" t="s">
        <v>1605</v>
      </c>
      <c r="B1020" s="36" t="s">
        <v>1631</v>
      </c>
      <c r="C1020" s="36"/>
      <c r="D1020" s="37">
        <f t="shared" si="15"/>
        <v>1</v>
      </c>
      <c r="E1020" s="37"/>
      <c r="F1020" s="37" t="s">
        <v>28</v>
      </c>
      <c r="G1020" s="37"/>
      <c r="H1020" s="38">
        <v>42928</v>
      </c>
      <c r="I1020" s="38"/>
      <c r="J1020" s="38">
        <v>42928</v>
      </c>
      <c r="K1020" s="38"/>
      <c r="L1020" s="18" t="s">
        <v>647</v>
      </c>
      <c r="M1020" s="18"/>
      <c r="N1020" s="35">
        <v>714</v>
      </c>
      <c r="O1020" s="35"/>
    </row>
    <row r="1021" spans="1:15" ht="45" customHeight="1">
      <c r="A1021" s="13" t="s">
        <v>1605</v>
      </c>
      <c r="B1021" s="36" t="s">
        <v>1632</v>
      </c>
      <c r="C1021" s="36"/>
      <c r="D1021" s="37">
        <f t="shared" si="15"/>
        <v>1</v>
      </c>
      <c r="E1021" s="37"/>
      <c r="F1021" s="37" t="s">
        <v>28</v>
      </c>
      <c r="G1021" s="37"/>
      <c r="H1021" s="38">
        <v>42916</v>
      </c>
      <c r="I1021" s="38"/>
      <c r="J1021" s="38">
        <v>42916</v>
      </c>
      <c r="K1021" s="38"/>
      <c r="L1021" s="18" t="s">
        <v>647</v>
      </c>
      <c r="M1021" s="18"/>
      <c r="N1021" s="35">
        <v>714</v>
      </c>
      <c r="O1021" s="35"/>
    </row>
    <row r="1022" spans="1:15" ht="45" customHeight="1">
      <c r="A1022" s="13" t="s">
        <v>1605</v>
      </c>
      <c r="B1022" s="36" t="s">
        <v>1633</v>
      </c>
      <c r="C1022" s="36"/>
      <c r="D1022" s="37">
        <f t="shared" si="15"/>
        <v>1</v>
      </c>
      <c r="E1022" s="37"/>
      <c r="F1022" s="37" t="s">
        <v>28</v>
      </c>
      <c r="G1022" s="37"/>
      <c r="H1022" s="38">
        <v>42912</v>
      </c>
      <c r="I1022" s="38"/>
      <c r="J1022" s="38">
        <v>42912</v>
      </c>
      <c r="K1022" s="38"/>
      <c r="L1022" s="18" t="s">
        <v>647</v>
      </c>
      <c r="M1022" s="18"/>
      <c r="N1022" s="35">
        <v>694</v>
      </c>
      <c r="O1022" s="35"/>
    </row>
    <row r="1023" spans="1:15" ht="45" customHeight="1">
      <c r="A1023" s="13" t="s">
        <v>1605</v>
      </c>
      <c r="B1023" s="36" t="s">
        <v>1633</v>
      </c>
      <c r="C1023" s="36"/>
      <c r="D1023" s="37">
        <f t="shared" si="15"/>
        <v>1</v>
      </c>
      <c r="E1023" s="37"/>
      <c r="F1023" s="37" t="s">
        <v>28</v>
      </c>
      <c r="G1023" s="37"/>
      <c r="H1023" s="38">
        <v>42912</v>
      </c>
      <c r="I1023" s="38"/>
      <c r="J1023" s="38">
        <v>42912</v>
      </c>
      <c r="K1023" s="38"/>
      <c r="L1023" s="18" t="s">
        <v>647</v>
      </c>
      <c r="M1023" s="18"/>
      <c r="N1023" s="35">
        <v>12</v>
      </c>
      <c r="O1023" s="35"/>
    </row>
    <row r="1024" spans="1:15" ht="45" customHeight="1">
      <c r="A1024" s="13" t="s">
        <v>1605</v>
      </c>
      <c r="B1024" s="36" t="s">
        <v>1452</v>
      </c>
      <c r="C1024" s="36"/>
      <c r="D1024" s="37">
        <f t="shared" si="15"/>
        <v>1</v>
      </c>
      <c r="E1024" s="37"/>
      <c r="F1024" s="37" t="s">
        <v>28</v>
      </c>
      <c r="G1024" s="37"/>
      <c r="H1024" s="38">
        <v>42934</v>
      </c>
      <c r="I1024" s="38"/>
      <c r="J1024" s="38">
        <v>42934</v>
      </c>
      <c r="K1024" s="38"/>
      <c r="L1024" s="18" t="s">
        <v>647</v>
      </c>
      <c r="M1024" s="18"/>
      <c r="N1024" s="35">
        <v>268</v>
      </c>
      <c r="O1024" s="35"/>
    </row>
    <row r="1025" spans="1:15" ht="45" customHeight="1">
      <c r="A1025" s="13" t="s">
        <v>1605</v>
      </c>
      <c r="B1025" s="36" t="s">
        <v>1631</v>
      </c>
      <c r="C1025" s="36"/>
      <c r="D1025" s="37">
        <f t="shared" si="15"/>
        <v>1</v>
      </c>
      <c r="E1025" s="37"/>
      <c r="F1025" s="37" t="s">
        <v>28</v>
      </c>
      <c r="G1025" s="37"/>
      <c r="H1025" s="38">
        <v>42928</v>
      </c>
      <c r="I1025" s="38"/>
      <c r="J1025" s="38">
        <v>42928</v>
      </c>
      <c r="K1025" s="38"/>
      <c r="L1025" s="18" t="s">
        <v>647</v>
      </c>
      <c r="M1025" s="18"/>
      <c r="N1025" s="35">
        <v>628</v>
      </c>
      <c r="O1025" s="35"/>
    </row>
    <row r="1026" spans="1:15" ht="45" customHeight="1">
      <c r="A1026" s="13" t="s">
        <v>1605</v>
      </c>
      <c r="B1026" s="36" t="s">
        <v>1632</v>
      </c>
      <c r="C1026" s="36"/>
      <c r="D1026" s="37">
        <f t="shared" si="15"/>
        <v>1</v>
      </c>
      <c r="E1026" s="37"/>
      <c r="F1026" s="37" t="s">
        <v>28</v>
      </c>
      <c r="G1026" s="37"/>
      <c r="H1026" s="38">
        <v>42916</v>
      </c>
      <c r="I1026" s="38"/>
      <c r="J1026" s="38">
        <v>42916</v>
      </c>
      <c r="K1026" s="38"/>
      <c r="L1026" s="18" t="s">
        <v>647</v>
      </c>
      <c r="M1026" s="18"/>
      <c r="N1026" s="35">
        <v>611</v>
      </c>
      <c r="O1026" s="35"/>
    </row>
    <row r="1027" spans="1:15" ht="45" customHeight="1">
      <c r="A1027" s="13" t="s">
        <v>1605</v>
      </c>
      <c r="B1027" s="36" t="s">
        <v>1633</v>
      </c>
      <c r="C1027" s="36"/>
      <c r="D1027" s="37">
        <f t="shared" si="15"/>
        <v>1</v>
      </c>
      <c r="E1027" s="37"/>
      <c r="F1027" s="37" t="s">
        <v>28</v>
      </c>
      <c r="G1027" s="37"/>
      <c r="H1027" s="38">
        <v>42912</v>
      </c>
      <c r="I1027" s="38"/>
      <c r="J1027" s="38">
        <v>42912</v>
      </c>
      <c r="K1027" s="38"/>
      <c r="L1027" s="18" t="s">
        <v>647</v>
      </c>
      <c r="M1027" s="18"/>
      <c r="N1027" s="35">
        <v>599</v>
      </c>
      <c r="O1027" s="35"/>
    </row>
    <row r="1028" spans="1:15" ht="45" customHeight="1">
      <c r="A1028" s="13" t="s">
        <v>1605</v>
      </c>
      <c r="B1028" s="36" t="s">
        <v>1634</v>
      </c>
      <c r="C1028" s="36"/>
      <c r="D1028" s="37">
        <f t="shared" si="15"/>
        <v>1</v>
      </c>
      <c r="E1028" s="37"/>
      <c r="F1028" s="37" t="s">
        <v>11</v>
      </c>
      <c r="G1028" s="37"/>
      <c r="H1028" s="38">
        <v>42968</v>
      </c>
      <c r="I1028" s="38"/>
      <c r="J1028" s="38">
        <v>42969</v>
      </c>
      <c r="K1028" s="38"/>
      <c r="L1028" s="18" t="s">
        <v>647</v>
      </c>
      <c r="M1028" s="18"/>
      <c r="N1028" s="35">
        <v>1402</v>
      </c>
      <c r="O1028" s="35"/>
    </row>
    <row r="1029" spans="1:15" ht="45" customHeight="1">
      <c r="A1029" s="13" t="s">
        <v>1605</v>
      </c>
      <c r="B1029" s="36" t="s">
        <v>13</v>
      </c>
      <c r="C1029" s="36"/>
      <c r="D1029" s="37">
        <f t="shared" si="15"/>
        <v>1</v>
      </c>
      <c r="E1029" s="37"/>
      <c r="F1029" s="37" t="s">
        <v>14</v>
      </c>
      <c r="G1029" s="37"/>
      <c r="H1029" s="38">
        <v>42968</v>
      </c>
      <c r="I1029" s="38"/>
      <c r="J1029" s="38">
        <v>42969</v>
      </c>
      <c r="K1029" s="38"/>
      <c r="L1029" s="18" t="s">
        <v>647</v>
      </c>
      <c r="M1029" s="18"/>
      <c r="N1029" s="35">
        <v>100</v>
      </c>
      <c r="O1029" s="35"/>
    </row>
    <row r="1030" spans="1:15" ht="45" customHeight="1">
      <c r="A1030" s="13" t="s">
        <v>1605</v>
      </c>
      <c r="B1030" s="36" t="s">
        <v>1634</v>
      </c>
      <c r="C1030" s="36"/>
      <c r="D1030" s="37">
        <f t="shared" si="15"/>
        <v>1</v>
      </c>
      <c r="E1030" s="37"/>
      <c r="F1030" s="37" t="s">
        <v>11</v>
      </c>
      <c r="G1030" s="37"/>
      <c r="H1030" s="38">
        <v>42968</v>
      </c>
      <c r="I1030" s="38"/>
      <c r="J1030" s="38">
        <v>42969</v>
      </c>
      <c r="K1030" s="38"/>
      <c r="L1030" s="18" t="s">
        <v>647</v>
      </c>
      <c r="M1030" s="18"/>
      <c r="N1030" s="35">
        <v>380</v>
      </c>
      <c r="O1030" s="35"/>
    </row>
    <row r="1031" spans="1:15" ht="45" customHeight="1">
      <c r="A1031" s="13" t="s">
        <v>1605</v>
      </c>
      <c r="B1031" s="36" t="s">
        <v>1629</v>
      </c>
      <c r="C1031" s="36"/>
      <c r="D1031" s="37">
        <f t="shared" si="15"/>
        <v>1</v>
      </c>
      <c r="E1031" s="37"/>
      <c r="F1031" s="37" t="s">
        <v>28</v>
      </c>
      <c r="G1031" s="37"/>
      <c r="H1031" s="38">
        <v>42983</v>
      </c>
      <c r="I1031" s="38"/>
      <c r="J1031" s="38">
        <v>42983</v>
      </c>
      <c r="K1031" s="38"/>
      <c r="L1031" s="18" t="s">
        <v>647</v>
      </c>
      <c r="M1031" s="18"/>
      <c r="N1031" s="35">
        <v>694</v>
      </c>
      <c r="O1031" s="35"/>
    </row>
    <row r="1032" spans="1:15" ht="45" customHeight="1">
      <c r="A1032" s="13" t="s">
        <v>1605</v>
      </c>
      <c r="B1032" s="36" t="s">
        <v>1452</v>
      </c>
      <c r="C1032" s="36"/>
      <c r="D1032" s="37">
        <f t="shared" si="15"/>
        <v>1</v>
      </c>
      <c r="E1032" s="37"/>
      <c r="F1032" s="37" t="s">
        <v>28</v>
      </c>
      <c r="G1032" s="37"/>
      <c r="H1032" s="38">
        <v>42979</v>
      </c>
      <c r="I1032" s="38"/>
      <c r="J1032" s="38">
        <v>42979</v>
      </c>
      <c r="K1032" s="38"/>
      <c r="L1032" s="18" t="s">
        <v>647</v>
      </c>
      <c r="M1032" s="18"/>
      <c r="N1032" s="35">
        <v>694</v>
      </c>
      <c r="O1032" s="35"/>
    </row>
    <row r="1033" spans="1:15" ht="45" customHeight="1">
      <c r="A1033" s="13" t="s">
        <v>1605</v>
      </c>
      <c r="B1033" s="36" t="s">
        <v>1635</v>
      </c>
      <c r="C1033" s="36"/>
      <c r="D1033" s="37">
        <f t="shared" si="15"/>
        <v>1</v>
      </c>
      <c r="E1033" s="37"/>
      <c r="F1033" s="37" t="s">
        <v>28</v>
      </c>
      <c r="G1033" s="37"/>
      <c r="H1033" s="38">
        <v>42972</v>
      </c>
      <c r="I1033" s="38"/>
      <c r="J1033" s="38">
        <v>42972</v>
      </c>
      <c r="K1033" s="38"/>
      <c r="L1033" s="18" t="s">
        <v>647</v>
      </c>
      <c r="M1033" s="18"/>
      <c r="N1033" s="35">
        <v>694</v>
      </c>
      <c r="O1033" s="35"/>
    </row>
    <row r="1034" spans="1:15" ht="45" customHeight="1">
      <c r="A1034" s="13" t="s">
        <v>1605</v>
      </c>
      <c r="B1034" s="36" t="s">
        <v>13</v>
      </c>
      <c r="C1034" s="36"/>
      <c r="D1034" s="37">
        <f t="shared" si="15"/>
        <v>1</v>
      </c>
      <c r="E1034" s="37"/>
      <c r="F1034" s="37" t="s">
        <v>14</v>
      </c>
      <c r="G1034" s="37"/>
      <c r="H1034" s="38">
        <v>42972</v>
      </c>
      <c r="I1034" s="38"/>
      <c r="J1034" s="38">
        <v>42972</v>
      </c>
      <c r="K1034" s="38"/>
      <c r="L1034" s="18" t="s">
        <v>647</v>
      </c>
      <c r="M1034" s="18"/>
      <c r="N1034" s="35">
        <v>84</v>
      </c>
      <c r="O1034" s="35"/>
    </row>
    <row r="1035" spans="1:15" ht="45" customHeight="1">
      <c r="A1035" s="13" t="s">
        <v>1605</v>
      </c>
      <c r="B1035" s="36" t="s">
        <v>1629</v>
      </c>
      <c r="C1035" s="36"/>
      <c r="D1035" s="37">
        <f t="shared" si="15"/>
        <v>1</v>
      </c>
      <c r="E1035" s="37"/>
      <c r="F1035" s="37" t="s">
        <v>28</v>
      </c>
      <c r="G1035" s="37"/>
      <c r="H1035" s="38">
        <v>42983</v>
      </c>
      <c r="I1035" s="38"/>
      <c r="J1035" s="38">
        <v>42983</v>
      </c>
      <c r="K1035" s="38"/>
      <c r="L1035" s="18" t="s">
        <v>647</v>
      </c>
      <c r="M1035" s="18"/>
      <c r="N1035" s="35">
        <v>525</v>
      </c>
      <c r="O1035" s="35"/>
    </row>
    <row r="1036" spans="1:15" ht="45" customHeight="1">
      <c r="A1036" s="13" t="s">
        <v>1605</v>
      </c>
      <c r="B1036" s="36" t="s">
        <v>1452</v>
      </c>
      <c r="C1036" s="36"/>
      <c r="D1036" s="37">
        <f t="shared" si="15"/>
        <v>1</v>
      </c>
      <c r="E1036" s="37"/>
      <c r="F1036" s="37" t="s">
        <v>28</v>
      </c>
      <c r="G1036" s="37"/>
      <c r="H1036" s="38">
        <v>42979</v>
      </c>
      <c r="I1036" s="38"/>
      <c r="J1036" s="38">
        <v>42979</v>
      </c>
      <c r="K1036" s="38"/>
      <c r="L1036" s="18" t="s">
        <v>647</v>
      </c>
      <c r="M1036" s="18"/>
      <c r="N1036" s="35">
        <v>362</v>
      </c>
      <c r="O1036" s="35"/>
    </row>
    <row r="1037" spans="1:15" ht="45" customHeight="1">
      <c r="A1037" s="13" t="s">
        <v>1605</v>
      </c>
      <c r="B1037" s="36" t="s">
        <v>1635</v>
      </c>
      <c r="C1037" s="36"/>
      <c r="D1037" s="37">
        <f t="shared" ref="D1037:D1100" si="16">C1037+1</f>
        <v>1</v>
      </c>
      <c r="E1037" s="37"/>
      <c r="F1037" s="37" t="s">
        <v>28</v>
      </c>
      <c r="G1037" s="37"/>
      <c r="H1037" s="38">
        <v>42972</v>
      </c>
      <c r="I1037" s="38"/>
      <c r="J1037" s="38">
        <v>42972</v>
      </c>
      <c r="K1037" s="38"/>
      <c r="L1037" s="18" t="s">
        <v>647</v>
      </c>
      <c r="M1037" s="18"/>
      <c r="N1037" s="35">
        <v>427</v>
      </c>
      <c r="O1037" s="35"/>
    </row>
    <row r="1038" spans="1:15" ht="45" customHeight="1">
      <c r="A1038" s="13" t="s">
        <v>1605</v>
      </c>
      <c r="B1038" s="36" t="s">
        <v>1636</v>
      </c>
      <c r="C1038" s="36"/>
      <c r="D1038" s="37">
        <f t="shared" si="16"/>
        <v>1</v>
      </c>
      <c r="E1038" s="37"/>
      <c r="F1038" s="37" t="s">
        <v>28</v>
      </c>
      <c r="G1038" s="37"/>
      <c r="H1038" s="38">
        <v>42991</v>
      </c>
      <c r="I1038" s="38"/>
      <c r="J1038" s="38">
        <v>42991</v>
      </c>
      <c r="K1038" s="38"/>
      <c r="L1038" s="18" t="s">
        <v>647</v>
      </c>
      <c r="M1038" s="18"/>
      <c r="N1038" s="35">
        <v>694</v>
      </c>
      <c r="O1038" s="35"/>
    </row>
    <row r="1039" spans="1:15" ht="45" customHeight="1">
      <c r="A1039" s="13" t="s">
        <v>1605</v>
      </c>
      <c r="B1039" s="36" t="s">
        <v>13</v>
      </c>
      <c r="C1039" s="36"/>
      <c r="D1039" s="37">
        <f t="shared" si="16"/>
        <v>1</v>
      </c>
      <c r="E1039" s="37"/>
      <c r="F1039" s="37" t="s">
        <v>14</v>
      </c>
      <c r="G1039" s="37"/>
      <c r="H1039" s="38">
        <v>42991</v>
      </c>
      <c r="I1039" s="38"/>
      <c r="J1039" s="38">
        <v>42991</v>
      </c>
      <c r="K1039" s="38"/>
      <c r="L1039" s="18" t="s">
        <v>647</v>
      </c>
      <c r="M1039" s="18"/>
      <c r="N1039" s="35">
        <v>20</v>
      </c>
      <c r="O1039" s="35"/>
    </row>
    <row r="1040" spans="1:15" ht="45" customHeight="1">
      <c r="A1040" s="13" t="s">
        <v>1605</v>
      </c>
      <c r="B1040" s="36" t="s">
        <v>1636</v>
      </c>
      <c r="C1040" s="36"/>
      <c r="D1040" s="37">
        <f t="shared" si="16"/>
        <v>1</v>
      </c>
      <c r="E1040" s="37"/>
      <c r="F1040" s="37" t="s">
        <v>28</v>
      </c>
      <c r="G1040" s="37"/>
      <c r="H1040" s="38">
        <v>42991</v>
      </c>
      <c r="I1040" s="38"/>
      <c r="J1040" s="38">
        <v>42991</v>
      </c>
      <c r="K1040" s="38"/>
      <c r="L1040" s="18" t="s">
        <v>647</v>
      </c>
      <c r="M1040" s="18"/>
      <c r="N1040" s="35">
        <v>490</v>
      </c>
      <c r="O1040" s="35"/>
    </row>
    <row r="1041" spans="1:15" ht="45" customHeight="1">
      <c r="A1041" s="13" t="s">
        <v>1605</v>
      </c>
      <c r="B1041" s="36" t="s">
        <v>107</v>
      </c>
      <c r="C1041" s="36"/>
      <c r="D1041" s="37">
        <f t="shared" si="16"/>
        <v>1</v>
      </c>
      <c r="E1041" s="37"/>
      <c r="F1041" s="37" t="s">
        <v>28</v>
      </c>
      <c r="G1041" s="37"/>
      <c r="H1041" s="38">
        <v>42947</v>
      </c>
      <c r="I1041" s="38"/>
      <c r="J1041" s="38">
        <v>42947</v>
      </c>
      <c r="K1041" s="38"/>
      <c r="L1041" s="18" t="s">
        <v>647</v>
      </c>
      <c r="M1041" s="18"/>
      <c r="N1041" s="35">
        <v>694</v>
      </c>
      <c r="O1041" s="35"/>
    </row>
    <row r="1042" spans="1:15" ht="45" customHeight="1">
      <c r="A1042" s="13" t="s">
        <v>1605</v>
      </c>
      <c r="B1042" s="36" t="s">
        <v>107</v>
      </c>
      <c r="C1042" s="36"/>
      <c r="D1042" s="37">
        <f t="shared" si="16"/>
        <v>1</v>
      </c>
      <c r="E1042" s="37"/>
      <c r="F1042" s="37" t="s">
        <v>28</v>
      </c>
      <c r="G1042" s="37"/>
      <c r="H1042" s="38">
        <v>42954</v>
      </c>
      <c r="I1042" s="38"/>
      <c r="J1042" s="38">
        <v>42954</v>
      </c>
      <c r="K1042" s="38"/>
      <c r="L1042" s="18" t="s">
        <v>647</v>
      </c>
      <c r="M1042" s="18"/>
      <c r="N1042" s="35">
        <v>694</v>
      </c>
      <c r="O1042" s="35"/>
    </row>
    <row r="1043" spans="1:15" ht="45" customHeight="1">
      <c r="A1043" s="13" t="s">
        <v>1605</v>
      </c>
      <c r="B1043" s="36" t="s">
        <v>107</v>
      </c>
      <c r="C1043" s="36"/>
      <c r="D1043" s="37">
        <f t="shared" si="16"/>
        <v>1</v>
      </c>
      <c r="E1043" s="37"/>
      <c r="F1043" s="37" t="s">
        <v>28</v>
      </c>
      <c r="G1043" s="37"/>
      <c r="H1043" s="38">
        <v>42947</v>
      </c>
      <c r="I1043" s="38"/>
      <c r="J1043" s="38">
        <v>42947</v>
      </c>
      <c r="K1043" s="38"/>
      <c r="L1043" s="18" t="s">
        <v>647</v>
      </c>
      <c r="M1043" s="18"/>
      <c r="N1043" s="35">
        <v>324</v>
      </c>
      <c r="O1043" s="35"/>
    </row>
    <row r="1044" spans="1:15" ht="45" customHeight="1">
      <c r="A1044" s="13" t="s">
        <v>1605</v>
      </c>
      <c r="B1044" s="36" t="s">
        <v>107</v>
      </c>
      <c r="C1044" s="36"/>
      <c r="D1044" s="37">
        <f t="shared" si="16"/>
        <v>1</v>
      </c>
      <c r="E1044" s="37"/>
      <c r="F1044" s="37" t="s">
        <v>28</v>
      </c>
      <c r="G1044" s="37"/>
      <c r="H1044" s="38">
        <v>42954</v>
      </c>
      <c r="I1044" s="38"/>
      <c r="J1044" s="38">
        <v>42954</v>
      </c>
      <c r="K1044" s="38"/>
      <c r="L1044" s="18" t="s">
        <v>647</v>
      </c>
      <c r="M1044" s="18"/>
      <c r="N1044" s="35">
        <v>302</v>
      </c>
      <c r="O1044" s="35"/>
    </row>
    <row r="1045" spans="1:15" ht="45" customHeight="1">
      <c r="A1045" s="13" t="s">
        <v>1605</v>
      </c>
      <c r="B1045" s="36" t="s">
        <v>1637</v>
      </c>
      <c r="C1045" s="36"/>
      <c r="D1045" s="37">
        <f t="shared" si="16"/>
        <v>1</v>
      </c>
      <c r="E1045" s="37"/>
      <c r="F1045" s="37" t="s">
        <v>28</v>
      </c>
      <c r="G1045" s="37"/>
      <c r="H1045" s="38">
        <v>43013</v>
      </c>
      <c r="I1045" s="38"/>
      <c r="J1045" s="38">
        <v>43013</v>
      </c>
      <c r="K1045" s="38"/>
      <c r="L1045" s="18" t="s">
        <v>647</v>
      </c>
      <c r="M1045" s="18"/>
      <c r="N1045" s="35">
        <v>694</v>
      </c>
      <c r="O1045" s="35"/>
    </row>
    <row r="1046" spans="1:15" ht="45" customHeight="1">
      <c r="A1046" s="13" t="s">
        <v>1605</v>
      </c>
      <c r="B1046" s="36" t="s">
        <v>528</v>
      </c>
      <c r="C1046" s="36"/>
      <c r="D1046" s="37">
        <f t="shared" si="16"/>
        <v>1</v>
      </c>
      <c r="E1046" s="37"/>
      <c r="F1046" s="37" t="s">
        <v>28</v>
      </c>
      <c r="G1046" s="37"/>
      <c r="H1046" s="38">
        <v>43003</v>
      </c>
      <c r="I1046" s="38"/>
      <c r="J1046" s="38">
        <v>43003</v>
      </c>
      <c r="K1046" s="38"/>
      <c r="L1046" s="18" t="s">
        <v>647</v>
      </c>
      <c r="M1046" s="18"/>
      <c r="N1046" s="35">
        <v>694</v>
      </c>
      <c r="O1046" s="35"/>
    </row>
    <row r="1047" spans="1:15" ht="45" customHeight="1">
      <c r="A1047" s="13" t="s">
        <v>1605</v>
      </c>
      <c r="B1047" s="36" t="s">
        <v>1452</v>
      </c>
      <c r="C1047" s="36"/>
      <c r="D1047" s="37">
        <f t="shared" si="16"/>
        <v>1</v>
      </c>
      <c r="E1047" s="37"/>
      <c r="F1047" s="37" t="s">
        <v>28</v>
      </c>
      <c r="G1047" s="37"/>
      <c r="H1047" s="38">
        <v>43010</v>
      </c>
      <c r="I1047" s="38"/>
      <c r="J1047" s="38">
        <v>43010</v>
      </c>
      <c r="K1047" s="38"/>
      <c r="L1047" s="18" t="s">
        <v>647</v>
      </c>
      <c r="M1047" s="18"/>
      <c r="N1047" s="35">
        <v>694</v>
      </c>
      <c r="O1047" s="35"/>
    </row>
    <row r="1048" spans="1:15" ht="45" customHeight="1">
      <c r="A1048" s="13" t="s">
        <v>1605</v>
      </c>
      <c r="B1048" s="36" t="s">
        <v>1452</v>
      </c>
      <c r="C1048" s="36"/>
      <c r="D1048" s="37">
        <f t="shared" si="16"/>
        <v>1</v>
      </c>
      <c r="E1048" s="37"/>
      <c r="F1048" s="37" t="s">
        <v>28</v>
      </c>
      <c r="G1048" s="37"/>
      <c r="H1048" s="38">
        <v>43013</v>
      </c>
      <c r="I1048" s="38"/>
      <c r="J1048" s="38">
        <v>43013</v>
      </c>
      <c r="K1048" s="38"/>
      <c r="L1048" s="18" t="s">
        <v>647</v>
      </c>
      <c r="M1048" s="18"/>
      <c r="N1048" s="35">
        <v>694</v>
      </c>
      <c r="O1048" s="35"/>
    </row>
    <row r="1049" spans="1:15" ht="45" customHeight="1">
      <c r="A1049" s="13" t="s">
        <v>1605</v>
      </c>
      <c r="B1049" s="36" t="s">
        <v>1629</v>
      </c>
      <c r="C1049" s="36"/>
      <c r="D1049" s="37">
        <f t="shared" si="16"/>
        <v>1</v>
      </c>
      <c r="E1049" s="37"/>
      <c r="F1049" s="37" t="s">
        <v>28</v>
      </c>
      <c r="G1049" s="37"/>
      <c r="H1049" s="38">
        <v>43003</v>
      </c>
      <c r="I1049" s="38"/>
      <c r="J1049" s="38">
        <v>43003</v>
      </c>
      <c r="K1049" s="38"/>
      <c r="L1049" s="18" t="s">
        <v>647</v>
      </c>
      <c r="M1049" s="18"/>
      <c r="N1049" s="35">
        <v>694</v>
      </c>
      <c r="O1049" s="35"/>
    </row>
    <row r="1050" spans="1:15" ht="45" customHeight="1">
      <c r="A1050" s="13" t="s">
        <v>1605</v>
      </c>
      <c r="B1050" s="36" t="s">
        <v>13</v>
      </c>
      <c r="C1050" s="36"/>
      <c r="D1050" s="37">
        <f t="shared" si="16"/>
        <v>1</v>
      </c>
      <c r="E1050" s="37"/>
      <c r="F1050" s="37" t="s">
        <v>14</v>
      </c>
      <c r="G1050" s="37"/>
      <c r="H1050" s="38">
        <v>43013</v>
      </c>
      <c r="I1050" s="38"/>
      <c r="J1050" s="38">
        <v>43013</v>
      </c>
      <c r="K1050" s="38"/>
      <c r="L1050" s="18" t="s">
        <v>647</v>
      </c>
      <c r="M1050" s="18"/>
      <c r="N1050" s="35">
        <v>12</v>
      </c>
      <c r="O1050" s="35"/>
    </row>
    <row r="1051" spans="1:15" ht="45" customHeight="1">
      <c r="A1051" s="13" t="s">
        <v>1605</v>
      </c>
      <c r="B1051" s="36" t="s">
        <v>1637</v>
      </c>
      <c r="C1051" s="36"/>
      <c r="D1051" s="37">
        <f t="shared" si="16"/>
        <v>1</v>
      </c>
      <c r="E1051" s="37"/>
      <c r="F1051" s="37" t="s">
        <v>28</v>
      </c>
      <c r="G1051" s="37"/>
      <c r="H1051" s="38">
        <v>43013</v>
      </c>
      <c r="I1051" s="38"/>
      <c r="J1051" s="38">
        <v>43013</v>
      </c>
      <c r="K1051" s="38"/>
      <c r="L1051" s="18" t="s">
        <v>647</v>
      </c>
      <c r="M1051" s="18"/>
      <c r="N1051" s="35">
        <v>719</v>
      </c>
      <c r="O1051" s="35"/>
    </row>
    <row r="1052" spans="1:15" ht="45" customHeight="1">
      <c r="A1052" s="13" t="s">
        <v>1605</v>
      </c>
      <c r="B1052" s="36" t="s">
        <v>528</v>
      </c>
      <c r="C1052" s="36"/>
      <c r="D1052" s="37">
        <f t="shared" si="16"/>
        <v>1</v>
      </c>
      <c r="E1052" s="37"/>
      <c r="F1052" s="37" t="s">
        <v>28</v>
      </c>
      <c r="G1052" s="37"/>
      <c r="H1052" s="38">
        <v>43003</v>
      </c>
      <c r="I1052" s="38"/>
      <c r="J1052" s="38">
        <v>43003</v>
      </c>
      <c r="K1052" s="38"/>
      <c r="L1052" s="18" t="s">
        <v>647</v>
      </c>
      <c r="M1052" s="18"/>
      <c r="N1052" s="35">
        <v>220</v>
      </c>
      <c r="O1052" s="35"/>
    </row>
    <row r="1053" spans="1:15" ht="45" customHeight="1">
      <c r="A1053" s="13" t="s">
        <v>1605</v>
      </c>
      <c r="B1053" s="36" t="s">
        <v>1452</v>
      </c>
      <c r="C1053" s="36"/>
      <c r="D1053" s="37">
        <f t="shared" si="16"/>
        <v>1</v>
      </c>
      <c r="E1053" s="37"/>
      <c r="F1053" s="37" t="s">
        <v>28</v>
      </c>
      <c r="G1053" s="37"/>
      <c r="H1053" s="38">
        <v>43010</v>
      </c>
      <c r="I1053" s="38"/>
      <c r="J1053" s="38">
        <v>43010</v>
      </c>
      <c r="K1053" s="38"/>
      <c r="L1053" s="18" t="s">
        <v>647</v>
      </c>
      <c r="M1053" s="18"/>
      <c r="N1053" s="35">
        <v>334</v>
      </c>
      <c r="O1053" s="35"/>
    </row>
    <row r="1054" spans="1:15" ht="45" customHeight="1">
      <c r="A1054" s="13" t="s">
        <v>1605</v>
      </c>
      <c r="B1054" s="36" t="s">
        <v>1452</v>
      </c>
      <c r="C1054" s="36"/>
      <c r="D1054" s="37">
        <f t="shared" si="16"/>
        <v>1</v>
      </c>
      <c r="E1054" s="37"/>
      <c r="F1054" s="37" t="s">
        <v>28</v>
      </c>
      <c r="G1054" s="37"/>
      <c r="H1054" s="38">
        <v>43013</v>
      </c>
      <c r="I1054" s="38"/>
      <c r="J1054" s="38">
        <v>43013</v>
      </c>
      <c r="K1054" s="38"/>
      <c r="L1054" s="18" t="s">
        <v>647</v>
      </c>
      <c r="M1054" s="18"/>
      <c r="N1054" s="35">
        <v>351</v>
      </c>
      <c r="O1054" s="35"/>
    </row>
    <row r="1055" spans="1:15" ht="45" customHeight="1">
      <c r="A1055" s="13" t="s">
        <v>1605</v>
      </c>
      <c r="B1055" s="36" t="s">
        <v>1629</v>
      </c>
      <c r="C1055" s="36"/>
      <c r="D1055" s="37">
        <f t="shared" si="16"/>
        <v>1</v>
      </c>
      <c r="E1055" s="37"/>
      <c r="F1055" s="37" t="s">
        <v>28</v>
      </c>
      <c r="G1055" s="37"/>
      <c r="H1055" s="38">
        <v>43003</v>
      </c>
      <c r="I1055" s="38"/>
      <c r="J1055" s="38">
        <v>43003</v>
      </c>
      <c r="K1055" s="38"/>
      <c r="L1055" s="18" t="s">
        <v>647</v>
      </c>
      <c r="M1055" s="18"/>
      <c r="N1055" s="35">
        <v>658</v>
      </c>
      <c r="O1055" s="35"/>
    </row>
    <row r="1056" spans="1:15" ht="45" customHeight="1">
      <c r="A1056" s="13" t="s">
        <v>1605</v>
      </c>
      <c r="B1056" s="36" t="s">
        <v>1638</v>
      </c>
      <c r="C1056" s="36"/>
      <c r="D1056" s="37">
        <f t="shared" si="16"/>
        <v>1</v>
      </c>
      <c r="E1056" s="37"/>
      <c r="F1056" s="37" t="s">
        <v>28</v>
      </c>
      <c r="G1056" s="37"/>
      <c r="H1056" s="38">
        <v>42987</v>
      </c>
      <c r="I1056" s="38"/>
      <c r="J1056" s="38">
        <v>42987</v>
      </c>
      <c r="K1056" s="38"/>
      <c r="L1056" s="18" t="s">
        <v>647</v>
      </c>
      <c r="M1056" s="18"/>
      <c r="N1056" s="35">
        <v>639</v>
      </c>
      <c r="O1056" s="35"/>
    </row>
    <row r="1057" spans="1:15" ht="45" customHeight="1">
      <c r="A1057" s="13" t="s">
        <v>1605</v>
      </c>
      <c r="B1057" s="36" t="s">
        <v>1639</v>
      </c>
      <c r="C1057" s="36"/>
      <c r="D1057" s="37">
        <f t="shared" si="16"/>
        <v>1</v>
      </c>
      <c r="E1057" s="37"/>
      <c r="F1057" s="37" t="s">
        <v>28</v>
      </c>
      <c r="G1057" s="37"/>
      <c r="H1057" s="38">
        <v>43034</v>
      </c>
      <c r="I1057" s="38"/>
      <c r="J1057" s="38">
        <v>43034</v>
      </c>
      <c r="K1057" s="38"/>
      <c r="L1057" s="18" t="s">
        <v>647</v>
      </c>
      <c r="M1057" s="18"/>
      <c r="N1057" s="35">
        <v>694</v>
      </c>
      <c r="O1057" s="35"/>
    </row>
    <row r="1058" spans="1:15" ht="45" customHeight="1">
      <c r="A1058" s="13" t="s">
        <v>1605</v>
      </c>
      <c r="B1058" s="36" t="s">
        <v>1639</v>
      </c>
      <c r="C1058" s="36"/>
      <c r="D1058" s="37">
        <f t="shared" si="16"/>
        <v>1</v>
      </c>
      <c r="E1058" s="37"/>
      <c r="F1058" s="37" t="s">
        <v>28</v>
      </c>
      <c r="G1058" s="37"/>
      <c r="H1058" s="38">
        <v>43032</v>
      </c>
      <c r="I1058" s="38"/>
      <c r="J1058" s="38">
        <v>43032</v>
      </c>
      <c r="K1058" s="38"/>
      <c r="L1058" s="18" t="s">
        <v>647</v>
      </c>
      <c r="M1058" s="18"/>
      <c r="N1058" s="35">
        <v>694</v>
      </c>
      <c r="O1058" s="35"/>
    </row>
    <row r="1059" spans="1:15" ht="45" customHeight="1">
      <c r="A1059" s="13" t="s">
        <v>1605</v>
      </c>
      <c r="B1059" s="36" t="s">
        <v>1638</v>
      </c>
      <c r="C1059" s="36"/>
      <c r="D1059" s="37">
        <f t="shared" si="16"/>
        <v>1</v>
      </c>
      <c r="E1059" s="37"/>
      <c r="F1059" s="37" t="s">
        <v>28</v>
      </c>
      <c r="G1059" s="37"/>
      <c r="H1059" s="38">
        <v>42987</v>
      </c>
      <c r="I1059" s="38"/>
      <c r="J1059" s="38">
        <v>42987</v>
      </c>
      <c r="K1059" s="38"/>
      <c r="L1059" s="18" t="s">
        <v>647</v>
      </c>
      <c r="M1059" s="18"/>
      <c r="N1059" s="35">
        <v>718</v>
      </c>
      <c r="O1059" s="35"/>
    </row>
    <row r="1060" spans="1:15" ht="45" customHeight="1">
      <c r="A1060" s="13" t="s">
        <v>1605</v>
      </c>
      <c r="B1060" s="36" t="s">
        <v>1639</v>
      </c>
      <c r="C1060" s="36"/>
      <c r="D1060" s="37">
        <f t="shared" si="16"/>
        <v>1</v>
      </c>
      <c r="E1060" s="37"/>
      <c r="F1060" s="37" t="s">
        <v>28</v>
      </c>
      <c r="G1060" s="37"/>
      <c r="H1060" s="38">
        <v>43034</v>
      </c>
      <c r="I1060" s="38"/>
      <c r="J1060" s="38">
        <v>43034</v>
      </c>
      <c r="K1060" s="38"/>
      <c r="L1060" s="18" t="s">
        <v>647</v>
      </c>
      <c r="M1060" s="18"/>
      <c r="N1060" s="35">
        <v>219.9</v>
      </c>
      <c r="O1060" s="35"/>
    </row>
    <row r="1061" spans="1:15" ht="45" customHeight="1">
      <c r="A1061" s="13" t="s">
        <v>1605</v>
      </c>
      <c r="B1061" s="36" t="s">
        <v>1639</v>
      </c>
      <c r="C1061" s="36"/>
      <c r="D1061" s="37">
        <f t="shared" si="16"/>
        <v>1</v>
      </c>
      <c r="E1061" s="37"/>
      <c r="F1061" s="37" t="s">
        <v>28</v>
      </c>
      <c r="G1061" s="37"/>
      <c r="H1061" s="38">
        <v>43032</v>
      </c>
      <c r="I1061" s="38"/>
      <c r="J1061" s="38">
        <v>43032</v>
      </c>
      <c r="K1061" s="38"/>
      <c r="L1061" s="18" t="s">
        <v>647</v>
      </c>
      <c r="M1061" s="18"/>
      <c r="N1061" s="35">
        <v>229</v>
      </c>
      <c r="O1061" s="35"/>
    </row>
    <row r="1062" spans="1:15" ht="45" customHeight="1">
      <c r="A1062" s="13" t="s">
        <v>1605</v>
      </c>
      <c r="B1062" s="36" t="s">
        <v>1640</v>
      </c>
      <c r="C1062" s="36"/>
      <c r="D1062" s="37">
        <f t="shared" si="16"/>
        <v>1</v>
      </c>
      <c r="E1062" s="37"/>
      <c r="F1062" s="37" t="s">
        <v>28</v>
      </c>
      <c r="G1062" s="37"/>
      <c r="H1062" s="38">
        <v>43042</v>
      </c>
      <c r="I1062" s="38"/>
      <c r="J1062" s="38">
        <v>43042</v>
      </c>
      <c r="K1062" s="38"/>
      <c r="L1062" s="18" t="s">
        <v>647</v>
      </c>
      <c r="M1062" s="18"/>
      <c r="N1062" s="35">
        <v>694</v>
      </c>
      <c r="O1062" s="35"/>
    </row>
    <row r="1063" spans="1:15" ht="45" customHeight="1">
      <c r="A1063" s="13" t="s">
        <v>1605</v>
      </c>
      <c r="B1063" s="36" t="s">
        <v>1640</v>
      </c>
      <c r="C1063" s="36"/>
      <c r="D1063" s="37">
        <f t="shared" si="16"/>
        <v>1</v>
      </c>
      <c r="E1063" s="37"/>
      <c r="F1063" s="37" t="s">
        <v>28</v>
      </c>
      <c r="G1063" s="37"/>
      <c r="H1063" s="38">
        <v>43042</v>
      </c>
      <c r="I1063" s="38"/>
      <c r="J1063" s="38">
        <v>43042</v>
      </c>
      <c r="K1063" s="38"/>
      <c r="L1063" s="18" t="s">
        <v>647</v>
      </c>
      <c r="M1063" s="18"/>
      <c r="N1063" s="35">
        <v>229</v>
      </c>
      <c r="O1063" s="35"/>
    </row>
    <row r="1064" spans="1:15" ht="45" customHeight="1">
      <c r="A1064" s="13" t="s">
        <v>1605</v>
      </c>
      <c r="B1064" s="36" t="s">
        <v>1641</v>
      </c>
      <c r="C1064" s="36"/>
      <c r="D1064" s="37">
        <f t="shared" si="16"/>
        <v>1</v>
      </c>
      <c r="E1064" s="37"/>
      <c r="F1064" s="37" t="s">
        <v>28</v>
      </c>
      <c r="G1064" s="37"/>
      <c r="H1064" s="38">
        <v>43018</v>
      </c>
      <c r="I1064" s="38"/>
      <c r="J1064" s="38">
        <v>43018</v>
      </c>
      <c r="K1064" s="38"/>
      <c r="L1064" s="18" t="s">
        <v>647</v>
      </c>
      <c r="M1064" s="18"/>
      <c r="N1064" s="35">
        <v>694</v>
      </c>
      <c r="O1064" s="35"/>
    </row>
    <row r="1065" spans="1:15" ht="45" customHeight="1">
      <c r="A1065" s="13" t="s">
        <v>1605</v>
      </c>
      <c r="B1065" s="36" t="s">
        <v>13</v>
      </c>
      <c r="C1065" s="36"/>
      <c r="D1065" s="37">
        <f t="shared" si="16"/>
        <v>1</v>
      </c>
      <c r="E1065" s="37"/>
      <c r="F1065" s="37" t="s">
        <v>14</v>
      </c>
      <c r="G1065" s="37"/>
      <c r="H1065" s="38">
        <v>43018</v>
      </c>
      <c r="I1065" s="38"/>
      <c r="J1065" s="38">
        <v>43018</v>
      </c>
      <c r="K1065" s="38"/>
      <c r="L1065" s="18" t="s">
        <v>647</v>
      </c>
      <c r="M1065" s="18"/>
      <c r="N1065" s="35">
        <v>12</v>
      </c>
      <c r="O1065" s="35"/>
    </row>
    <row r="1066" spans="1:15" ht="45" customHeight="1">
      <c r="A1066" s="13" t="s">
        <v>1605</v>
      </c>
      <c r="B1066" s="36" t="s">
        <v>1641</v>
      </c>
      <c r="C1066" s="36"/>
      <c r="D1066" s="37">
        <f t="shared" si="16"/>
        <v>1</v>
      </c>
      <c r="E1066" s="37"/>
      <c r="F1066" s="37" t="s">
        <v>28</v>
      </c>
      <c r="G1066" s="37"/>
      <c r="H1066" s="38">
        <v>43018</v>
      </c>
      <c r="I1066" s="38"/>
      <c r="J1066" s="38">
        <v>43018</v>
      </c>
      <c r="K1066" s="38"/>
      <c r="L1066" s="18" t="s">
        <v>647</v>
      </c>
      <c r="M1066" s="18"/>
      <c r="N1066" s="35">
        <v>681</v>
      </c>
      <c r="O1066" s="35"/>
    </row>
    <row r="1067" spans="1:15" ht="45" customHeight="1">
      <c r="A1067" s="13" t="s">
        <v>1605</v>
      </c>
      <c r="B1067" s="36" t="s">
        <v>1642</v>
      </c>
      <c r="C1067" s="36"/>
      <c r="D1067" s="37">
        <f t="shared" si="16"/>
        <v>1</v>
      </c>
      <c r="E1067" s="37"/>
      <c r="F1067" s="37" t="s">
        <v>11</v>
      </c>
      <c r="G1067" s="37"/>
      <c r="H1067" s="38">
        <v>43041</v>
      </c>
      <c r="I1067" s="38"/>
      <c r="J1067" s="38">
        <v>43042</v>
      </c>
      <c r="K1067" s="38"/>
      <c r="L1067" s="18" t="s">
        <v>647</v>
      </c>
      <c r="M1067" s="18"/>
      <c r="N1067" s="35">
        <v>1428</v>
      </c>
      <c r="O1067" s="35"/>
    </row>
    <row r="1068" spans="1:15" ht="45" customHeight="1">
      <c r="A1068" s="13" t="s">
        <v>1605</v>
      </c>
      <c r="B1068" s="36" t="s">
        <v>13</v>
      </c>
      <c r="C1068" s="36"/>
      <c r="D1068" s="37">
        <f t="shared" si="16"/>
        <v>1</v>
      </c>
      <c r="E1068" s="37"/>
      <c r="F1068" s="37" t="s">
        <v>14</v>
      </c>
      <c r="G1068" s="37"/>
      <c r="H1068" s="38">
        <v>43041</v>
      </c>
      <c r="I1068" s="38"/>
      <c r="J1068" s="38">
        <v>43043</v>
      </c>
      <c r="K1068" s="38"/>
      <c r="L1068" s="18" t="s">
        <v>647</v>
      </c>
      <c r="M1068" s="18"/>
      <c r="N1068" s="35">
        <v>100</v>
      </c>
      <c r="O1068" s="35"/>
    </row>
    <row r="1069" spans="1:15" ht="45" customHeight="1">
      <c r="A1069" s="13" t="s">
        <v>1605</v>
      </c>
      <c r="B1069" s="36" t="s">
        <v>1642</v>
      </c>
      <c r="C1069" s="36"/>
      <c r="D1069" s="37">
        <f t="shared" si="16"/>
        <v>1</v>
      </c>
      <c r="E1069" s="37"/>
      <c r="F1069" s="37" t="s">
        <v>11</v>
      </c>
      <c r="G1069" s="37"/>
      <c r="H1069" s="38">
        <v>43041</v>
      </c>
      <c r="I1069" s="38"/>
      <c r="J1069" s="38">
        <v>43042</v>
      </c>
      <c r="K1069" s="38"/>
      <c r="L1069" s="18" t="s">
        <v>647</v>
      </c>
      <c r="M1069" s="18"/>
      <c r="N1069" s="35">
        <v>494</v>
      </c>
      <c r="O1069" s="35"/>
    </row>
    <row r="1070" spans="1:15" ht="45" customHeight="1">
      <c r="A1070" s="13" t="s">
        <v>1605</v>
      </c>
      <c r="B1070" s="36" t="s">
        <v>1522</v>
      </c>
      <c r="C1070" s="36"/>
      <c r="D1070" s="37">
        <f t="shared" si="16"/>
        <v>1</v>
      </c>
      <c r="E1070" s="37"/>
      <c r="F1070" s="37" t="s">
        <v>28</v>
      </c>
      <c r="G1070" s="37"/>
      <c r="H1070" s="38">
        <v>43048</v>
      </c>
      <c r="I1070" s="38"/>
      <c r="J1070" s="38">
        <v>43048</v>
      </c>
      <c r="K1070" s="38"/>
      <c r="L1070" s="18" t="s">
        <v>647</v>
      </c>
      <c r="M1070" s="18"/>
      <c r="N1070" s="35">
        <v>694</v>
      </c>
      <c r="O1070" s="35"/>
    </row>
    <row r="1071" spans="1:15" ht="45" customHeight="1">
      <c r="A1071" s="13" t="s">
        <v>1605</v>
      </c>
      <c r="B1071" s="36" t="s">
        <v>1643</v>
      </c>
      <c r="C1071" s="36"/>
      <c r="D1071" s="37">
        <f t="shared" si="16"/>
        <v>1</v>
      </c>
      <c r="E1071" s="37"/>
      <c r="F1071" s="37" t="s">
        <v>28</v>
      </c>
      <c r="G1071" s="37"/>
      <c r="H1071" s="38">
        <v>43063</v>
      </c>
      <c r="I1071" s="38"/>
      <c r="J1071" s="38">
        <v>43063</v>
      </c>
      <c r="K1071" s="38"/>
      <c r="L1071" s="18" t="s">
        <v>647</v>
      </c>
      <c r="M1071" s="18"/>
      <c r="N1071" s="35">
        <v>144</v>
      </c>
      <c r="O1071" s="35"/>
    </row>
    <row r="1072" spans="1:15" ht="45" customHeight="1">
      <c r="A1072" s="13" t="s">
        <v>1605</v>
      </c>
      <c r="B1072" s="36" t="s">
        <v>1644</v>
      </c>
      <c r="C1072" s="36"/>
      <c r="D1072" s="37">
        <f t="shared" si="16"/>
        <v>1</v>
      </c>
      <c r="E1072" s="37"/>
      <c r="F1072" s="37" t="s">
        <v>28</v>
      </c>
      <c r="G1072" s="37"/>
      <c r="H1072" s="38">
        <v>43063</v>
      </c>
      <c r="I1072" s="38"/>
      <c r="J1072" s="38">
        <v>43063</v>
      </c>
      <c r="K1072" s="38"/>
      <c r="L1072" s="18" t="s">
        <v>647</v>
      </c>
      <c r="M1072" s="18"/>
      <c r="N1072" s="35">
        <v>597</v>
      </c>
      <c r="O1072" s="35"/>
    </row>
    <row r="1073" spans="1:15" ht="45" customHeight="1">
      <c r="A1073" s="13" t="s">
        <v>1605</v>
      </c>
      <c r="B1073" s="36" t="s">
        <v>13</v>
      </c>
      <c r="C1073" s="36"/>
      <c r="D1073" s="37">
        <f t="shared" si="16"/>
        <v>1</v>
      </c>
      <c r="E1073" s="37"/>
      <c r="F1073" s="37" t="s">
        <v>14</v>
      </c>
      <c r="G1073" s="37"/>
      <c r="H1073" s="38">
        <v>43063</v>
      </c>
      <c r="I1073" s="38"/>
      <c r="J1073" s="38">
        <v>43063</v>
      </c>
      <c r="K1073" s="38"/>
      <c r="L1073" s="18" t="s">
        <v>647</v>
      </c>
      <c r="M1073" s="18"/>
      <c r="N1073" s="35">
        <v>185</v>
      </c>
      <c r="O1073" s="35"/>
    </row>
    <row r="1074" spans="1:15" ht="45" customHeight="1">
      <c r="A1074" s="13" t="s">
        <v>1605</v>
      </c>
      <c r="B1074" s="36" t="s">
        <v>1522</v>
      </c>
      <c r="C1074" s="36"/>
      <c r="D1074" s="37">
        <f t="shared" si="16"/>
        <v>1</v>
      </c>
      <c r="E1074" s="37"/>
      <c r="F1074" s="37" t="s">
        <v>28</v>
      </c>
      <c r="G1074" s="37"/>
      <c r="H1074" s="38">
        <v>43048</v>
      </c>
      <c r="I1074" s="38"/>
      <c r="J1074" s="38">
        <v>43048</v>
      </c>
      <c r="K1074" s="38"/>
      <c r="L1074" s="18" t="s">
        <v>647</v>
      </c>
      <c r="M1074" s="18"/>
      <c r="N1074" s="35">
        <v>720</v>
      </c>
      <c r="O1074" s="35"/>
    </row>
    <row r="1075" spans="1:15" ht="45" customHeight="1">
      <c r="A1075" s="13" t="s">
        <v>1605</v>
      </c>
      <c r="B1075" s="36" t="s">
        <v>1643</v>
      </c>
      <c r="C1075" s="36"/>
      <c r="D1075" s="37">
        <f t="shared" si="16"/>
        <v>1</v>
      </c>
      <c r="E1075" s="37"/>
      <c r="F1075" s="37" t="s">
        <v>28</v>
      </c>
      <c r="G1075" s="37"/>
      <c r="H1075" s="38">
        <v>43063</v>
      </c>
      <c r="I1075" s="38"/>
      <c r="J1075" s="38">
        <v>43063</v>
      </c>
      <c r="K1075" s="38"/>
      <c r="L1075" s="18" t="s">
        <v>647</v>
      </c>
      <c r="M1075" s="18"/>
      <c r="N1075" s="35">
        <v>169</v>
      </c>
      <c r="O1075" s="35"/>
    </row>
    <row r="1076" spans="1:15" ht="45" customHeight="1">
      <c r="A1076" s="13" t="s">
        <v>1605</v>
      </c>
      <c r="B1076" s="36" t="s">
        <v>1645</v>
      </c>
      <c r="C1076" s="36"/>
      <c r="D1076" s="37">
        <f t="shared" si="16"/>
        <v>1</v>
      </c>
      <c r="E1076" s="37"/>
      <c r="F1076" s="37" t="s">
        <v>28</v>
      </c>
      <c r="G1076" s="37"/>
      <c r="H1076" s="38">
        <v>43047</v>
      </c>
      <c r="I1076" s="38"/>
      <c r="J1076" s="38">
        <v>43047</v>
      </c>
      <c r="K1076" s="38"/>
      <c r="L1076" s="18" t="s">
        <v>647</v>
      </c>
      <c r="M1076" s="18"/>
      <c r="N1076" s="35">
        <v>714</v>
      </c>
      <c r="O1076" s="35"/>
    </row>
    <row r="1077" spans="1:15" ht="45" customHeight="1">
      <c r="A1077" s="13" t="s">
        <v>1605</v>
      </c>
      <c r="B1077" s="36" t="s">
        <v>1646</v>
      </c>
      <c r="C1077" s="36"/>
      <c r="D1077" s="37">
        <f t="shared" si="16"/>
        <v>1</v>
      </c>
      <c r="E1077" s="37"/>
      <c r="F1077" s="37" t="s">
        <v>28</v>
      </c>
      <c r="G1077" s="37"/>
      <c r="H1077" s="38">
        <v>43033</v>
      </c>
      <c r="I1077" s="38"/>
      <c r="J1077" s="38">
        <v>43033</v>
      </c>
      <c r="K1077" s="38"/>
      <c r="L1077" s="18" t="s">
        <v>647</v>
      </c>
      <c r="M1077" s="18"/>
      <c r="N1077" s="35">
        <v>706</v>
      </c>
      <c r="O1077" s="35"/>
    </row>
    <row r="1078" spans="1:15" ht="45" customHeight="1">
      <c r="A1078" s="13" t="s">
        <v>1605</v>
      </c>
      <c r="B1078" s="36" t="s">
        <v>1647</v>
      </c>
      <c r="C1078" s="36"/>
      <c r="D1078" s="37">
        <f t="shared" si="16"/>
        <v>1</v>
      </c>
      <c r="E1078" s="37"/>
      <c r="F1078" s="37" t="s">
        <v>28</v>
      </c>
      <c r="G1078" s="37"/>
      <c r="H1078" s="38">
        <v>43053</v>
      </c>
      <c r="I1078" s="38"/>
      <c r="J1078" s="38">
        <v>43053</v>
      </c>
      <c r="K1078" s="38"/>
      <c r="L1078" s="18" t="s">
        <v>647</v>
      </c>
      <c r="M1078" s="18"/>
      <c r="N1078" s="35">
        <v>639</v>
      </c>
      <c r="O1078" s="35"/>
    </row>
    <row r="1079" spans="1:15" ht="45" customHeight="1">
      <c r="A1079" s="13" t="s">
        <v>1605</v>
      </c>
      <c r="B1079" s="36" t="s">
        <v>1645</v>
      </c>
      <c r="C1079" s="36"/>
      <c r="D1079" s="37">
        <f t="shared" si="16"/>
        <v>1</v>
      </c>
      <c r="E1079" s="37"/>
      <c r="F1079" s="37" t="s">
        <v>28</v>
      </c>
      <c r="G1079" s="37"/>
      <c r="H1079" s="38">
        <v>43047</v>
      </c>
      <c r="I1079" s="38"/>
      <c r="J1079" s="38">
        <v>43047</v>
      </c>
      <c r="K1079" s="38"/>
      <c r="L1079" s="18" t="s">
        <v>647</v>
      </c>
      <c r="M1079" s="18"/>
      <c r="N1079" s="35">
        <v>515</v>
      </c>
      <c r="O1079" s="35"/>
    </row>
    <row r="1080" spans="1:15" ht="45" customHeight="1">
      <c r="A1080" s="13" t="s">
        <v>1605</v>
      </c>
      <c r="B1080" s="36" t="s">
        <v>1646</v>
      </c>
      <c r="C1080" s="36"/>
      <c r="D1080" s="37">
        <f t="shared" si="16"/>
        <v>1</v>
      </c>
      <c r="E1080" s="37"/>
      <c r="F1080" s="37" t="s">
        <v>28</v>
      </c>
      <c r="G1080" s="37"/>
      <c r="H1080" s="38">
        <v>43033</v>
      </c>
      <c r="I1080" s="38"/>
      <c r="J1080" s="38">
        <v>43033</v>
      </c>
      <c r="K1080" s="38"/>
      <c r="L1080" s="18" t="s">
        <v>647</v>
      </c>
      <c r="M1080" s="18"/>
      <c r="N1080" s="35">
        <v>617</v>
      </c>
      <c r="O1080" s="35"/>
    </row>
    <row r="1081" spans="1:15" ht="45" customHeight="1">
      <c r="A1081" s="13" t="s">
        <v>1605</v>
      </c>
      <c r="B1081" s="36" t="s">
        <v>1647</v>
      </c>
      <c r="C1081" s="36"/>
      <c r="D1081" s="37">
        <f t="shared" si="16"/>
        <v>1</v>
      </c>
      <c r="E1081" s="37"/>
      <c r="F1081" s="37" t="s">
        <v>28</v>
      </c>
      <c r="G1081" s="37"/>
      <c r="H1081" s="38">
        <v>43053</v>
      </c>
      <c r="I1081" s="38"/>
      <c r="J1081" s="38">
        <v>43053</v>
      </c>
      <c r="K1081" s="38"/>
      <c r="L1081" s="18" t="s">
        <v>647</v>
      </c>
      <c r="M1081" s="18"/>
      <c r="N1081" s="35">
        <v>825.7</v>
      </c>
      <c r="O1081" s="35"/>
    </row>
    <row r="1082" spans="1:15" ht="45" customHeight="1">
      <c r="A1082" s="13" t="s">
        <v>1605</v>
      </c>
      <c r="B1082" s="36" t="s">
        <v>1648</v>
      </c>
      <c r="C1082" s="36"/>
      <c r="D1082" s="37">
        <f t="shared" si="16"/>
        <v>1</v>
      </c>
      <c r="E1082" s="37"/>
      <c r="F1082" s="37" t="s">
        <v>28</v>
      </c>
      <c r="G1082" s="37"/>
      <c r="H1082" s="38">
        <v>43070</v>
      </c>
      <c r="I1082" s="38"/>
      <c r="J1082" s="38">
        <v>43070</v>
      </c>
      <c r="K1082" s="38"/>
      <c r="L1082" s="18" t="s">
        <v>647</v>
      </c>
      <c r="M1082" s="18"/>
      <c r="N1082" s="35">
        <v>615</v>
      </c>
      <c r="O1082" s="35"/>
    </row>
    <row r="1083" spans="1:15" ht="45" customHeight="1">
      <c r="A1083" s="13" t="s">
        <v>1605</v>
      </c>
      <c r="B1083" s="36" t="s">
        <v>1649</v>
      </c>
      <c r="C1083" s="36"/>
      <c r="D1083" s="37">
        <f t="shared" si="16"/>
        <v>1</v>
      </c>
      <c r="E1083" s="37"/>
      <c r="F1083" s="37" t="s">
        <v>28</v>
      </c>
      <c r="G1083" s="37"/>
      <c r="H1083" s="38">
        <v>42989</v>
      </c>
      <c r="I1083" s="38"/>
      <c r="J1083" s="38">
        <v>42989</v>
      </c>
      <c r="K1083" s="38"/>
      <c r="L1083" s="18" t="s">
        <v>647</v>
      </c>
      <c r="M1083" s="18"/>
      <c r="N1083" s="35">
        <v>694</v>
      </c>
      <c r="O1083" s="35"/>
    </row>
    <row r="1084" spans="1:15" ht="45" customHeight="1">
      <c r="A1084" s="13" t="s">
        <v>1605</v>
      </c>
      <c r="B1084" s="36" t="s">
        <v>1650</v>
      </c>
      <c r="C1084" s="36"/>
      <c r="D1084" s="37">
        <f t="shared" si="16"/>
        <v>1</v>
      </c>
      <c r="E1084" s="37"/>
      <c r="F1084" s="37" t="s">
        <v>28</v>
      </c>
      <c r="G1084" s="37"/>
      <c r="H1084" s="38">
        <v>43070</v>
      </c>
      <c r="I1084" s="38"/>
      <c r="J1084" s="38">
        <v>43070</v>
      </c>
      <c r="K1084" s="38"/>
      <c r="L1084" s="18" t="s">
        <v>647</v>
      </c>
      <c r="M1084" s="18"/>
      <c r="N1084" s="35">
        <v>500</v>
      </c>
      <c r="O1084" s="35"/>
    </row>
    <row r="1085" spans="1:15" ht="45" customHeight="1">
      <c r="A1085" s="13" t="s">
        <v>1605</v>
      </c>
      <c r="B1085" s="36" t="s">
        <v>1649</v>
      </c>
      <c r="C1085" s="36"/>
      <c r="D1085" s="37">
        <f t="shared" si="16"/>
        <v>1</v>
      </c>
      <c r="E1085" s="37"/>
      <c r="F1085" s="37" t="s">
        <v>28</v>
      </c>
      <c r="G1085" s="37"/>
      <c r="H1085" s="38">
        <v>42989</v>
      </c>
      <c r="I1085" s="38"/>
      <c r="J1085" s="38">
        <v>42989</v>
      </c>
      <c r="K1085" s="38"/>
      <c r="L1085" s="18" t="s">
        <v>647</v>
      </c>
      <c r="M1085" s="18"/>
      <c r="N1085" s="35">
        <v>270</v>
      </c>
      <c r="O1085" s="35"/>
    </row>
    <row r="1086" spans="1:15" ht="45" customHeight="1">
      <c r="A1086" s="13" t="s">
        <v>1605</v>
      </c>
      <c r="B1086" s="36" t="s">
        <v>1650</v>
      </c>
      <c r="C1086" s="36"/>
      <c r="D1086" s="37">
        <f t="shared" si="16"/>
        <v>1</v>
      </c>
      <c r="E1086" s="37"/>
      <c r="F1086" s="37" t="s">
        <v>28</v>
      </c>
      <c r="G1086" s="37"/>
      <c r="H1086" s="38">
        <v>43070</v>
      </c>
      <c r="I1086" s="38"/>
      <c r="J1086" s="38">
        <v>43070</v>
      </c>
      <c r="K1086" s="38"/>
      <c r="L1086" s="18" t="s">
        <v>647</v>
      </c>
      <c r="M1086" s="18"/>
      <c r="N1086" s="35">
        <v>229</v>
      </c>
      <c r="O1086" s="35"/>
    </row>
    <row r="1087" spans="1:15" ht="45" customHeight="1">
      <c r="A1087" s="13" t="s">
        <v>1651</v>
      </c>
      <c r="B1087" s="36" t="s">
        <v>1652</v>
      </c>
      <c r="C1087" s="36"/>
      <c r="D1087" s="37">
        <f t="shared" si="16"/>
        <v>1</v>
      </c>
      <c r="E1087" s="37"/>
      <c r="F1087" s="37" t="s">
        <v>28</v>
      </c>
      <c r="G1087" s="37"/>
      <c r="H1087" s="38">
        <v>42767</v>
      </c>
      <c r="I1087" s="38"/>
      <c r="J1087" s="38">
        <v>42767</v>
      </c>
      <c r="K1087" s="38"/>
      <c r="L1087" s="18" t="s">
        <v>647</v>
      </c>
      <c r="M1087" s="18"/>
      <c r="N1087" s="35">
        <v>661.7</v>
      </c>
      <c r="O1087" s="35"/>
    </row>
    <row r="1088" spans="1:15" ht="45" customHeight="1">
      <c r="A1088" s="13" t="s">
        <v>1651</v>
      </c>
      <c r="B1088" s="36" t="s">
        <v>1652</v>
      </c>
      <c r="C1088" s="36"/>
      <c r="D1088" s="37">
        <f t="shared" si="16"/>
        <v>1</v>
      </c>
      <c r="E1088" s="37"/>
      <c r="F1088" s="37" t="s">
        <v>28</v>
      </c>
      <c r="G1088" s="37"/>
      <c r="H1088" s="38">
        <v>42767</v>
      </c>
      <c r="I1088" s="38"/>
      <c r="J1088" s="38">
        <v>42767</v>
      </c>
      <c r="K1088" s="38"/>
      <c r="L1088" s="18" t="s">
        <v>647</v>
      </c>
      <c r="M1088" s="18"/>
      <c r="N1088" s="35">
        <v>20</v>
      </c>
      <c r="O1088" s="35"/>
    </row>
    <row r="1089" spans="1:15" ht="45" customHeight="1">
      <c r="A1089" s="13" t="s">
        <v>1651</v>
      </c>
      <c r="B1089" s="36" t="s">
        <v>1653</v>
      </c>
      <c r="C1089" s="36"/>
      <c r="D1089" s="37">
        <f t="shared" si="16"/>
        <v>1</v>
      </c>
      <c r="E1089" s="37"/>
      <c r="F1089" s="37" t="s">
        <v>11</v>
      </c>
      <c r="G1089" s="37"/>
      <c r="H1089" s="38">
        <v>42823</v>
      </c>
      <c r="I1089" s="38"/>
      <c r="J1089" s="38">
        <v>42823</v>
      </c>
      <c r="K1089" s="38"/>
      <c r="L1089" s="18" t="s">
        <v>647</v>
      </c>
      <c r="M1089" s="18"/>
      <c r="N1089" s="35">
        <v>2278.9899999999998</v>
      </c>
      <c r="O1089" s="35"/>
    </row>
    <row r="1090" spans="1:15" ht="45" customHeight="1">
      <c r="A1090" s="13" t="s">
        <v>1651</v>
      </c>
      <c r="B1090" s="36" t="s">
        <v>1654</v>
      </c>
      <c r="C1090" s="36"/>
      <c r="D1090" s="37">
        <f t="shared" si="16"/>
        <v>1</v>
      </c>
      <c r="E1090" s="37"/>
      <c r="F1090" s="37" t="s">
        <v>11</v>
      </c>
      <c r="G1090" s="37"/>
      <c r="H1090" s="38">
        <v>42884</v>
      </c>
      <c r="I1090" s="38"/>
      <c r="J1090" s="38">
        <v>42884</v>
      </c>
      <c r="K1090" s="38"/>
      <c r="L1090" s="18" t="s">
        <v>647</v>
      </c>
      <c r="M1090" s="18"/>
      <c r="N1090" s="35">
        <v>3359</v>
      </c>
      <c r="O1090" s="35"/>
    </row>
    <row r="1091" spans="1:15" ht="45" customHeight="1">
      <c r="A1091" s="13" t="s">
        <v>1651</v>
      </c>
      <c r="B1091" s="36" t="s">
        <v>1655</v>
      </c>
      <c r="C1091" s="36"/>
      <c r="D1091" s="37">
        <f t="shared" si="16"/>
        <v>1</v>
      </c>
      <c r="E1091" s="37"/>
      <c r="F1091" s="37" t="s">
        <v>11</v>
      </c>
      <c r="G1091" s="37"/>
      <c r="H1091" s="38">
        <v>42884</v>
      </c>
      <c r="I1091" s="38"/>
      <c r="J1091" s="38">
        <v>42884</v>
      </c>
      <c r="K1091" s="38"/>
      <c r="L1091" s="18" t="s">
        <v>647</v>
      </c>
      <c r="M1091" s="18"/>
      <c r="N1091" s="35">
        <v>451</v>
      </c>
      <c r="O1091" s="35"/>
    </row>
    <row r="1092" spans="1:15" ht="45" customHeight="1">
      <c r="A1092" s="13" t="s">
        <v>1651</v>
      </c>
      <c r="B1092" s="36" t="s">
        <v>1655</v>
      </c>
      <c r="C1092" s="36"/>
      <c r="D1092" s="37">
        <f t="shared" si="16"/>
        <v>1</v>
      </c>
      <c r="E1092" s="37"/>
      <c r="F1092" s="37" t="s">
        <v>11</v>
      </c>
      <c r="G1092" s="37"/>
      <c r="H1092" s="38">
        <v>42884</v>
      </c>
      <c r="I1092" s="38"/>
      <c r="J1092" s="38">
        <v>42884</v>
      </c>
      <c r="K1092" s="38"/>
      <c r="L1092" s="18" t="s">
        <v>647</v>
      </c>
      <c r="M1092" s="18"/>
      <c r="N1092" s="35">
        <v>236</v>
      </c>
      <c r="O1092" s="35"/>
    </row>
    <row r="1093" spans="1:15" ht="45" customHeight="1">
      <c r="A1093" s="13" t="s">
        <v>1651</v>
      </c>
      <c r="B1093" s="36" t="s">
        <v>1656</v>
      </c>
      <c r="C1093" s="36"/>
      <c r="D1093" s="37">
        <f t="shared" si="16"/>
        <v>1</v>
      </c>
      <c r="E1093" s="37"/>
      <c r="F1093" s="37" t="s">
        <v>28</v>
      </c>
      <c r="G1093" s="37"/>
      <c r="H1093" s="38">
        <v>42971</v>
      </c>
      <c r="I1093" s="38"/>
      <c r="J1093" s="38">
        <v>42971</v>
      </c>
      <c r="K1093" s="38"/>
      <c r="L1093" s="18" t="s">
        <v>647</v>
      </c>
      <c r="M1093" s="18"/>
      <c r="N1093" s="35">
        <v>534.61</v>
      </c>
      <c r="O1093" s="35"/>
    </row>
    <row r="1094" spans="1:15" ht="45" customHeight="1">
      <c r="A1094" s="13" t="s">
        <v>1651</v>
      </c>
      <c r="B1094" s="36" t="s">
        <v>1656</v>
      </c>
      <c r="C1094" s="36"/>
      <c r="D1094" s="37">
        <f t="shared" si="16"/>
        <v>1</v>
      </c>
      <c r="E1094" s="37"/>
      <c r="F1094" s="37" t="s">
        <v>28</v>
      </c>
      <c r="G1094" s="37"/>
      <c r="H1094" s="38">
        <v>42971</v>
      </c>
      <c r="I1094" s="38"/>
      <c r="J1094" s="38">
        <v>42971</v>
      </c>
      <c r="K1094" s="38"/>
      <c r="L1094" s="18" t="s">
        <v>647</v>
      </c>
      <c r="M1094" s="18"/>
      <c r="N1094" s="35">
        <v>603</v>
      </c>
      <c r="O1094" s="35"/>
    </row>
    <row r="1095" spans="1:15" ht="45" customHeight="1">
      <c r="A1095" s="13" t="s">
        <v>1657</v>
      </c>
      <c r="B1095" s="36" t="s">
        <v>1658</v>
      </c>
      <c r="C1095" s="36"/>
      <c r="D1095" s="37">
        <f t="shared" si="16"/>
        <v>1</v>
      </c>
      <c r="E1095" s="37"/>
      <c r="F1095" s="37" t="s">
        <v>1659</v>
      </c>
      <c r="G1095" s="37"/>
      <c r="H1095" s="38">
        <v>42819</v>
      </c>
      <c r="I1095" s="38"/>
      <c r="J1095" s="38">
        <v>42824</v>
      </c>
      <c r="K1095" s="38"/>
      <c r="L1095" s="18" t="s">
        <v>647</v>
      </c>
      <c r="M1095" s="18"/>
      <c r="N1095" s="35">
        <v>5060</v>
      </c>
      <c r="O1095" s="35"/>
    </row>
    <row r="1096" spans="1:15" ht="45" customHeight="1">
      <c r="A1096" s="13" t="s">
        <v>1657</v>
      </c>
      <c r="B1096" s="36" t="s">
        <v>1660</v>
      </c>
      <c r="C1096" s="36"/>
      <c r="D1096" s="37">
        <f t="shared" si="16"/>
        <v>1</v>
      </c>
      <c r="E1096" s="37"/>
      <c r="F1096" s="37" t="s">
        <v>1659</v>
      </c>
      <c r="G1096" s="37"/>
      <c r="H1096" s="38">
        <v>42818</v>
      </c>
      <c r="I1096" s="38"/>
      <c r="J1096" s="38">
        <v>42824</v>
      </c>
      <c r="K1096" s="38"/>
      <c r="L1096" s="18" t="s">
        <v>647</v>
      </c>
      <c r="M1096" s="18"/>
      <c r="N1096" s="35">
        <v>4722.24</v>
      </c>
      <c r="O1096" s="35"/>
    </row>
    <row r="1097" spans="1:15" ht="45" customHeight="1">
      <c r="A1097" s="13" t="s">
        <v>476</v>
      </c>
      <c r="B1097" s="36" t="s">
        <v>1661</v>
      </c>
      <c r="C1097" s="36"/>
      <c r="D1097" s="37">
        <f t="shared" si="16"/>
        <v>1</v>
      </c>
      <c r="E1097" s="37"/>
      <c r="F1097" s="37" t="s">
        <v>11</v>
      </c>
      <c r="G1097" s="37"/>
      <c r="H1097" s="38">
        <v>42755</v>
      </c>
      <c r="I1097" s="38"/>
      <c r="J1097" s="38">
        <v>42755</v>
      </c>
      <c r="K1097" s="38"/>
      <c r="L1097" s="18" t="s">
        <v>647</v>
      </c>
      <c r="M1097" s="18"/>
      <c r="N1097" s="35">
        <v>2288.04</v>
      </c>
      <c r="O1097" s="35"/>
    </row>
    <row r="1098" spans="1:15" ht="45" customHeight="1">
      <c r="A1098" s="13" t="s">
        <v>476</v>
      </c>
      <c r="B1098" s="36" t="s">
        <v>1524</v>
      </c>
      <c r="C1098" s="36"/>
      <c r="D1098" s="37">
        <f t="shared" si="16"/>
        <v>1</v>
      </c>
      <c r="E1098" s="37"/>
      <c r="F1098" s="37" t="s">
        <v>1662</v>
      </c>
      <c r="G1098" s="37"/>
      <c r="H1098" s="38">
        <v>42821</v>
      </c>
      <c r="I1098" s="38"/>
      <c r="J1098" s="38">
        <v>42824</v>
      </c>
      <c r="K1098" s="38"/>
      <c r="L1098" s="18" t="s">
        <v>647</v>
      </c>
      <c r="M1098" s="18"/>
      <c r="N1098" s="35">
        <v>3939.79</v>
      </c>
      <c r="O1098" s="35"/>
    </row>
    <row r="1099" spans="1:15" ht="45" customHeight="1">
      <c r="A1099" s="13" t="s">
        <v>476</v>
      </c>
      <c r="B1099" s="36" t="s">
        <v>1663</v>
      </c>
      <c r="C1099" s="36"/>
      <c r="D1099" s="37">
        <f t="shared" si="16"/>
        <v>1</v>
      </c>
      <c r="E1099" s="37"/>
      <c r="F1099" s="37" t="s">
        <v>1664</v>
      </c>
      <c r="G1099" s="37"/>
      <c r="H1099" s="38">
        <v>42754</v>
      </c>
      <c r="I1099" s="38"/>
      <c r="J1099" s="38">
        <v>42754</v>
      </c>
      <c r="K1099" s="38"/>
      <c r="L1099" s="18" t="s">
        <v>647</v>
      </c>
      <c r="M1099" s="18"/>
      <c r="N1099" s="35">
        <v>2240</v>
      </c>
      <c r="O1099" s="35"/>
    </row>
    <row r="1100" spans="1:15" ht="45" customHeight="1">
      <c r="A1100" s="13" t="s">
        <v>476</v>
      </c>
      <c r="B1100" s="36" t="s">
        <v>1663</v>
      </c>
      <c r="C1100" s="36"/>
      <c r="D1100" s="37">
        <f t="shared" si="16"/>
        <v>1</v>
      </c>
      <c r="E1100" s="37"/>
      <c r="F1100" s="37" t="s">
        <v>1665</v>
      </c>
      <c r="G1100" s="37"/>
      <c r="H1100" s="38">
        <v>42754</v>
      </c>
      <c r="I1100" s="38"/>
      <c r="J1100" s="38">
        <v>42754</v>
      </c>
      <c r="K1100" s="38"/>
      <c r="L1100" s="18" t="s">
        <v>647</v>
      </c>
      <c r="M1100" s="18"/>
      <c r="N1100" s="35">
        <v>571.22</v>
      </c>
      <c r="O1100" s="35"/>
    </row>
    <row r="1101" spans="1:15" ht="45" customHeight="1">
      <c r="A1101" s="13" t="s">
        <v>476</v>
      </c>
      <c r="B1101" s="36" t="s">
        <v>1663</v>
      </c>
      <c r="C1101" s="36"/>
      <c r="D1101" s="37">
        <f t="shared" ref="D1101:D1164" si="17">C1101+1</f>
        <v>1</v>
      </c>
      <c r="E1101" s="37"/>
      <c r="F1101" s="37" t="s">
        <v>1665</v>
      </c>
      <c r="G1101" s="37"/>
      <c r="H1101" s="38">
        <v>42754</v>
      </c>
      <c r="I1101" s="38"/>
      <c r="J1101" s="38">
        <v>42754</v>
      </c>
      <c r="K1101" s="38"/>
      <c r="L1101" s="18" t="s">
        <v>647</v>
      </c>
      <c r="M1101" s="18"/>
      <c r="N1101" s="35">
        <v>1500</v>
      </c>
      <c r="O1101" s="35"/>
    </row>
    <row r="1102" spans="1:15" ht="45" customHeight="1">
      <c r="A1102" s="13" t="s">
        <v>476</v>
      </c>
      <c r="B1102" s="36" t="s">
        <v>1666</v>
      </c>
      <c r="C1102" s="36"/>
      <c r="D1102" s="37">
        <f t="shared" si="17"/>
        <v>1</v>
      </c>
      <c r="E1102" s="37"/>
      <c r="F1102" s="37" t="s">
        <v>28</v>
      </c>
      <c r="G1102" s="37"/>
      <c r="H1102" s="38">
        <v>42821</v>
      </c>
      <c r="I1102" s="38"/>
      <c r="J1102" s="38">
        <v>42823</v>
      </c>
      <c r="K1102" s="38"/>
      <c r="L1102" s="18" t="s">
        <v>647</v>
      </c>
      <c r="M1102" s="18"/>
      <c r="N1102" s="35">
        <v>354</v>
      </c>
      <c r="O1102" s="35"/>
    </row>
    <row r="1103" spans="1:15" ht="45" customHeight="1">
      <c r="A1103" s="13" t="s">
        <v>476</v>
      </c>
      <c r="B1103" s="36" t="s">
        <v>1667</v>
      </c>
      <c r="C1103" s="36"/>
      <c r="D1103" s="37">
        <f t="shared" si="17"/>
        <v>1</v>
      </c>
      <c r="E1103" s="37"/>
      <c r="F1103" s="37" t="s">
        <v>1347</v>
      </c>
      <c r="G1103" s="37"/>
      <c r="H1103" s="38">
        <v>42904</v>
      </c>
      <c r="I1103" s="38"/>
      <c r="J1103" s="38">
        <v>42907</v>
      </c>
      <c r="K1103" s="38"/>
      <c r="L1103" s="18" t="s">
        <v>647</v>
      </c>
      <c r="M1103" s="18"/>
      <c r="N1103" s="35">
        <v>5325</v>
      </c>
      <c r="O1103" s="35"/>
    </row>
    <row r="1104" spans="1:15" ht="45" customHeight="1">
      <c r="A1104" s="13" t="s">
        <v>476</v>
      </c>
      <c r="B1104" s="36" t="s">
        <v>1667</v>
      </c>
      <c r="C1104" s="36"/>
      <c r="D1104" s="37">
        <f t="shared" si="17"/>
        <v>1</v>
      </c>
      <c r="E1104" s="37"/>
      <c r="F1104" s="37" t="s">
        <v>1347</v>
      </c>
      <c r="G1104" s="37"/>
      <c r="H1104" s="38">
        <v>42904</v>
      </c>
      <c r="I1104" s="38"/>
      <c r="J1104" s="38">
        <v>42906</v>
      </c>
      <c r="K1104" s="38"/>
      <c r="L1104" s="18" t="s">
        <v>647</v>
      </c>
      <c r="M1104" s="18"/>
      <c r="N1104" s="35">
        <v>992.84</v>
      </c>
      <c r="O1104" s="35"/>
    </row>
    <row r="1105" spans="1:15" ht="45" customHeight="1">
      <c r="A1105" s="13" t="s">
        <v>476</v>
      </c>
      <c r="B1105" s="36" t="s">
        <v>1667</v>
      </c>
      <c r="C1105" s="36"/>
      <c r="D1105" s="37">
        <f t="shared" si="17"/>
        <v>1</v>
      </c>
      <c r="E1105" s="37"/>
      <c r="F1105" s="37" t="s">
        <v>1347</v>
      </c>
      <c r="G1105" s="37"/>
      <c r="H1105" s="38">
        <v>42904</v>
      </c>
      <c r="I1105" s="38"/>
      <c r="J1105" s="38">
        <v>42906</v>
      </c>
      <c r="K1105" s="38"/>
      <c r="L1105" s="18" t="s">
        <v>647</v>
      </c>
      <c r="M1105" s="18"/>
      <c r="N1105" s="35">
        <v>648</v>
      </c>
      <c r="O1105" s="35"/>
    </row>
    <row r="1106" spans="1:15" ht="45" customHeight="1">
      <c r="A1106" s="13" t="s">
        <v>476</v>
      </c>
      <c r="B1106" s="36" t="s">
        <v>1668</v>
      </c>
      <c r="C1106" s="36"/>
      <c r="D1106" s="37">
        <f t="shared" si="17"/>
        <v>1</v>
      </c>
      <c r="E1106" s="37"/>
      <c r="F1106" s="37" t="s">
        <v>28</v>
      </c>
      <c r="G1106" s="37"/>
      <c r="H1106" s="38">
        <v>43018</v>
      </c>
      <c r="I1106" s="38"/>
      <c r="J1106" s="38">
        <v>43018</v>
      </c>
      <c r="K1106" s="38"/>
      <c r="L1106" s="18" t="s">
        <v>647</v>
      </c>
      <c r="M1106" s="18"/>
      <c r="N1106" s="35">
        <v>544</v>
      </c>
      <c r="O1106" s="35"/>
    </row>
    <row r="1107" spans="1:15" ht="45" customHeight="1">
      <c r="A1107" s="13" t="s">
        <v>493</v>
      </c>
      <c r="B1107" s="36" t="s">
        <v>15</v>
      </c>
      <c r="C1107" s="36"/>
      <c r="D1107" s="37">
        <f t="shared" si="17"/>
        <v>1</v>
      </c>
      <c r="E1107" s="37"/>
      <c r="F1107" s="37" t="s">
        <v>1347</v>
      </c>
      <c r="G1107" s="37"/>
      <c r="H1107" s="38">
        <v>42746</v>
      </c>
      <c r="I1107" s="38"/>
      <c r="J1107" s="38">
        <v>42746</v>
      </c>
      <c r="K1107" s="38"/>
      <c r="L1107" s="18" t="s">
        <v>647</v>
      </c>
      <c r="M1107" s="18"/>
      <c r="N1107" s="35">
        <v>45739</v>
      </c>
      <c r="O1107" s="35"/>
    </row>
    <row r="1108" spans="1:15" ht="45" customHeight="1">
      <c r="A1108" s="13" t="s">
        <v>493</v>
      </c>
      <c r="B1108" s="36" t="s">
        <v>1669</v>
      </c>
      <c r="C1108" s="36"/>
      <c r="D1108" s="37">
        <f t="shared" si="17"/>
        <v>1</v>
      </c>
      <c r="E1108" s="37"/>
      <c r="F1108" s="37" t="s">
        <v>1347</v>
      </c>
      <c r="G1108" s="37"/>
      <c r="H1108" s="38">
        <v>42385</v>
      </c>
      <c r="I1108" s="38"/>
      <c r="J1108" s="38">
        <v>42385</v>
      </c>
      <c r="K1108" s="38"/>
      <c r="L1108" s="18" t="s">
        <v>647</v>
      </c>
      <c r="M1108" s="18"/>
      <c r="N1108" s="35">
        <v>0</v>
      </c>
      <c r="O1108" s="35"/>
    </row>
    <row r="1109" spans="1:15" ht="45" customHeight="1">
      <c r="A1109" s="13" t="s">
        <v>493</v>
      </c>
      <c r="B1109" s="36" t="s">
        <v>1669</v>
      </c>
      <c r="C1109" s="36"/>
      <c r="D1109" s="37">
        <f t="shared" si="17"/>
        <v>1</v>
      </c>
      <c r="E1109" s="37"/>
      <c r="F1109" s="37" t="s">
        <v>1347</v>
      </c>
      <c r="G1109" s="37"/>
      <c r="H1109" s="38">
        <v>42755</v>
      </c>
      <c r="I1109" s="38"/>
      <c r="J1109" s="38">
        <v>42756</v>
      </c>
      <c r="K1109" s="38"/>
      <c r="L1109" s="18" t="s">
        <v>647</v>
      </c>
      <c r="M1109" s="18"/>
      <c r="N1109" s="35">
        <v>0</v>
      </c>
      <c r="O1109" s="35"/>
    </row>
    <row r="1110" spans="1:15" ht="45" customHeight="1">
      <c r="A1110" s="13" t="s">
        <v>493</v>
      </c>
      <c r="B1110" s="36" t="s">
        <v>1669</v>
      </c>
      <c r="C1110" s="36"/>
      <c r="D1110" s="37">
        <f t="shared" si="17"/>
        <v>1</v>
      </c>
      <c r="E1110" s="37"/>
      <c r="F1110" s="37" t="s">
        <v>1347</v>
      </c>
      <c r="G1110" s="37"/>
      <c r="H1110" s="38">
        <v>42758</v>
      </c>
      <c r="I1110" s="38"/>
      <c r="J1110" s="38">
        <v>42758</v>
      </c>
      <c r="K1110" s="38"/>
      <c r="L1110" s="18" t="s">
        <v>647</v>
      </c>
      <c r="M1110" s="18"/>
      <c r="N1110" s="35">
        <v>0</v>
      </c>
      <c r="O1110" s="35"/>
    </row>
    <row r="1111" spans="1:15" ht="45" customHeight="1">
      <c r="A1111" s="13" t="s">
        <v>493</v>
      </c>
      <c r="B1111" s="36" t="s">
        <v>15</v>
      </c>
      <c r="C1111" s="36"/>
      <c r="D1111" s="37">
        <f t="shared" si="17"/>
        <v>1</v>
      </c>
      <c r="E1111" s="37"/>
      <c r="F1111" s="37" t="s">
        <v>1347</v>
      </c>
      <c r="G1111" s="37"/>
      <c r="H1111" s="38">
        <v>42751</v>
      </c>
      <c r="I1111" s="38"/>
      <c r="J1111" s="38">
        <v>42753</v>
      </c>
      <c r="K1111" s="38"/>
      <c r="L1111" s="18" t="s">
        <v>647</v>
      </c>
      <c r="M1111" s="18"/>
      <c r="N1111" s="35">
        <v>3597</v>
      </c>
      <c r="O1111" s="35"/>
    </row>
    <row r="1112" spans="1:15" ht="45" customHeight="1">
      <c r="A1112" s="13" t="s">
        <v>493</v>
      </c>
      <c r="B1112" s="36" t="s">
        <v>1669</v>
      </c>
      <c r="C1112" s="36"/>
      <c r="D1112" s="37">
        <f t="shared" si="17"/>
        <v>1</v>
      </c>
      <c r="E1112" s="37"/>
      <c r="F1112" s="37" t="s">
        <v>1347</v>
      </c>
      <c r="G1112" s="37"/>
      <c r="H1112" s="38">
        <v>42755</v>
      </c>
      <c r="I1112" s="38"/>
      <c r="J1112" s="38">
        <v>42756</v>
      </c>
      <c r="K1112" s="38"/>
      <c r="L1112" s="18" t="s">
        <v>647</v>
      </c>
      <c r="M1112" s="18"/>
      <c r="N1112" s="35">
        <v>0</v>
      </c>
      <c r="O1112" s="35"/>
    </row>
    <row r="1113" spans="1:15" ht="45" customHeight="1">
      <c r="A1113" s="13" t="s">
        <v>493</v>
      </c>
      <c r="B1113" s="36" t="s">
        <v>333</v>
      </c>
      <c r="C1113" s="36"/>
      <c r="D1113" s="37">
        <f t="shared" si="17"/>
        <v>1</v>
      </c>
      <c r="E1113" s="37"/>
      <c r="F1113" s="37" t="s">
        <v>11</v>
      </c>
      <c r="G1113" s="37"/>
      <c r="H1113" s="38">
        <v>42751</v>
      </c>
      <c r="I1113" s="38"/>
      <c r="J1113" s="38">
        <v>42751</v>
      </c>
      <c r="K1113" s="38"/>
      <c r="L1113" s="18" t="s">
        <v>647</v>
      </c>
      <c r="M1113" s="18"/>
      <c r="N1113" s="35">
        <v>34013</v>
      </c>
      <c r="O1113" s="35"/>
    </row>
    <row r="1114" spans="1:15" ht="45" customHeight="1">
      <c r="A1114" s="13" t="s">
        <v>493</v>
      </c>
      <c r="B1114" s="36" t="s">
        <v>333</v>
      </c>
      <c r="C1114" s="36"/>
      <c r="D1114" s="37">
        <f t="shared" si="17"/>
        <v>1</v>
      </c>
      <c r="E1114" s="37"/>
      <c r="F1114" s="37" t="s">
        <v>11</v>
      </c>
      <c r="G1114" s="37"/>
      <c r="H1114" s="38">
        <v>42755</v>
      </c>
      <c r="I1114" s="38"/>
      <c r="J1114" s="38">
        <v>42756</v>
      </c>
      <c r="K1114" s="38"/>
      <c r="L1114" s="18" t="s">
        <v>647</v>
      </c>
      <c r="M1114" s="18"/>
      <c r="N1114" s="35">
        <v>0</v>
      </c>
      <c r="O1114" s="35"/>
    </row>
    <row r="1115" spans="1:15" ht="45" customHeight="1">
      <c r="A1115" s="13" t="s">
        <v>493</v>
      </c>
      <c r="B1115" s="36" t="s">
        <v>1670</v>
      </c>
      <c r="C1115" s="36"/>
      <c r="D1115" s="37">
        <f t="shared" si="17"/>
        <v>1</v>
      </c>
      <c r="E1115" s="37"/>
      <c r="F1115" s="37" t="s">
        <v>11</v>
      </c>
      <c r="G1115" s="37"/>
      <c r="H1115" s="38">
        <v>42770</v>
      </c>
      <c r="I1115" s="38"/>
      <c r="J1115" s="38">
        <v>42773</v>
      </c>
      <c r="K1115" s="38"/>
      <c r="L1115" s="18" t="s">
        <v>647</v>
      </c>
      <c r="M1115" s="18"/>
      <c r="N1115" s="35">
        <v>0</v>
      </c>
      <c r="O1115" s="35"/>
    </row>
    <row r="1116" spans="1:15" ht="45" customHeight="1">
      <c r="A1116" s="13" t="s">
        <v>493</v>
      </c>
      <c r="B1116" s="36" t="s">
        <v>333</v>
      </c>
      <c r="C1116" s="36"/>
      <c r="D1116" s="37">
        <f t="shared" si="17"/>
        <v>1</v>
      </c>
      <c r="E1116" s="37"/>
      <c r="F1116" s="37" t="s">
        <v>11</v>
      </c>
      <c r="G1116" s="37"/>
      <c r="H1116" s="38">
        <v>42774</v>
      </c>
      <c r="I1116" s="38"/>
      <c r="J1116" s="38">
        <v>42775</v>
      </c>
      <c r="K1116" s="38"/>
      <c r="L1116" s="18" t="s">
        <v>647</v>
      </c>
      <c r="M1116" s="18"/>
      <c r="N1116" s="35">
        <v>0</v>
      </c>
      <c r="O1116" s="35"/>
    </row>
    <row r="1117" spans="1:15" ht="45" customHeight="1">
      <c r="A1117" s="13" t="s">
        <v>493</v>
      </c>
      <c r="B1117" s="36" t="s">
        <v>333</v>
      </c>
      <c r="C1117" s="36"/>
      <c r="D1117" s="37">
        <f t="shared" si="17"/>
        <v>1</v>
      </c>
      <c r="E1117" s="37"/>
      <c r="F1117" s="37" t="s">
        <v>11</v>
      </c>
      <c r="G1117" s="37"/>
      <c r="H1117" s="38">
        <v>42779</v>
      </c>
      <c r="I1117" s="38"/>
      <c r="J1117" s="38">
        <v>42782</v>
      </c>
      <c r="K1117" s="38"/>
      <c r="L1117" s="18" t="s">
        <v>647</v>
      </c>
      <c r="M1117" s="18"/>
      <c r="N1117" s="35">
        <v>0</v>
      </c>
      <c r="O1117" s="35"/>
    </row>
    <row r="1118" spans="1:15" ht="45" customHeight="1">
      <c r="A1118" s="13" t="s">
        <v>493</v>
      </c>
      <c r="B1118" s="36" t="s">
        <v>333</v>
      </c>
      <c r="C1118" s="36"/>
      <c r="D1118" s="37">
        <f t="shared" si="17"/>
        <v>1</v>
      </c>
      <c r="E1118" s="37"/>
      <c r="F1118" s="37" t="s">
        <v>11</v>
      </c>
      <c r="G1118" s="37"/>
      <c r="H1118" s="38">
        <v>42787</v>
      </c>
      <c r="I1118" s="38"/>
      <c r="J1118" s="38">
        <v>42787</v>
      </c>
      <c r="K1118" s="38"/>
      <c r="L1118" s="18" t="s">
        <v>647</v>
      </c>
      <c r="M1118" s="18"/>
      <c r="N1118" s="35">
        <v>0</v>
      </c>
      <c r="O1118" s="35"/>
    </row>
    <row r="1119" spans="1:15" ht="45" customHeight="1">
      <c r="A1119" s="13" t="s">
        <v>493</v>
      </c>
      <c r="B1119" s="36" t="s">
        <v>333</v>
      </c>
      <c r="C1119" s="36"/>
      <c r="D1119" s="37">
        <f t="shared" si="17"/>
        <v>1</v>
      </c>
      <c r="E1119" s="37"/>
      <c r="F1119" s="37" t="s">
        <v>11</v>
      </c>
      <c r="G1119" s="37"/>
      <c r="H1119" s="38">
        <v>42755</v>
      </c>
      <c r="I1119" s="38"/>
      <c r="J1119" s="38">
        <v>42756</v>
      </c>
      <c r="K1119" s="38"/>
      <c r="L1119" s="18" t="s">
        <v>647</v>
      </c>
      <c r="M1119" s="18"/>
      <c r="N1119" s="35">
        <v>13588</v>
      </c>
      <c r="O1119" s="35"/>
    </row>
    <row r="1120" spans="1:15" ht="45" customHeight="1">
      <c r="A1120" s="13" t="s">
        <v>493</v>
      </c>
      <c r="B1120" s="36" t="s">
        <v>1670</v>
      </c>
      <c r="C1120" s="36"/>
      <c r="D1120" s="37">
        <f t="shared" si="17"/>
        <v>1</v>
      </c>
      <c r="E1120" s="37"/>
      <c r="F1120" s="37" t="s">
        <v>11</v>
      </c>
      <c r="G1120" s="37"/>
      <c r="H1120" s="38">
        <v>42770</v>
      </c>
      <c r="I1120" s="38"/>
      <c r="J1120" s="38">
        <v>42773</v>
      </c>
      <c r="K1120" s="38"/>
      <c r="L1120" s="18" t="s">
        <v>647</v>
      </c>
      <c r="M1120" s="18"/>
      <c r="N1120" s="35">
        <v>0</v>
      </c>
      <c r="O1120" s="35"/>
    </row>
    <row r="1121" spans="1:15" ht="45" customHeight="1">
      <c r="A1121" s="13" t="s">
        <v>493</v>
      </c>
      <c r="B1121" s="36" t="s">
        <v>333</v>
      </c>
      <c r="C1121" s="36"/>
      <c r="D1121" s="37">
        <f t="shared" si="17"/>
        <v>1</v>
      </c>
      <c r="E1121" s="37"/>
      <c r="F1121" s="37" t="s">
        <v>11</v>
      </c>
      <c r="G1121" s="37"/>
      <c r="H1121" s="38">
        <v>42774</v>
      </c>
      <c r="I1121" s="38"/>
      <c r="J1121" s="38">
        <v>42775</v>
      </c>
      <c r="K1121" s="38"/>
      <c r="L1121" s="18" t="s">
        <v>647</v>
      </c>
      <c r="M1121" s="18"/>
      <c r="N1121" s="35">
        <v>0</v>
      </c>
      <c r="O1121" s="35"/>
    </row>
    <row r="1122" spans="1:15" ht="45" customHeight="1">
      <c r="A1122" s="13" t="s">
        <v>493</v>
      </c>
      <c r="B1122" s="36" t="s">
        <v>333</v>
      </c>
      <c r="C1122" s="36"/>
      <c r="D1122" s="37">
        <f t="shared" si="17"/>
        <v>1</v>
      </c>
      <c r="E1122" s="37"/>
      <c r="F1122" s="37" t="s">
        <v>11</v>
      </c>
      <c r="G1122" s="37"/>
      <c r="H1122" s="38">
        <v>42779</v>
      </c>
      <c r="I1122" s="38"/>
      <c r="J1122" s="38">
        <v>42782</v>
      </c>
      <c r="K1122" s="38"/>
      <c r="L1122" s="18" t="s">
        <v>647</v>
      </c>
      <c r="M1122" s="18"/>
      <c r="N1122" s="35">
        <v>0</v>
      </c>
      <c r="O1122" s="35"/>
    </row>
    <row r="1123" spans="1:15" ht="45" customHeight="1">
      <c r="A1123" s="13" t="s">
        <v>493</v>
      </c>
      <c r="B1123" s="36" t="s">
        <v>1671</v>
      </c>
      <c r="C1123" s="36"/>
      <c r="D1123" s="37">
        <f t="shared" si="17"/>
        <v>1</v>
      </c>
      <c r="E1123" s="37"/>
      <c r="F1123" s="37" t="s">
        <v>11</v>
      </c>
      <c r="G1123" s="37"/>
      <c r="H1123" s="38">
        <v>42794</v>
      </c>
      <c r="I1123" s="38"/>
      <c r="J1123" s="38">
        <v>42794</v>
      </c>
      <c r="K1123" s="38"/>
      <c r="L1123" s="18" t="s">
        <v>647</v>
      </c>
      <c r="M1123" s="18"/>
      <c r="N1123" s="35">
        <v>58835</v>
      </c>
      <c r="O1123" s="35"/>
    </row>
    <row r="1124" spans="1:15" ht="45" customHeight="1">
      <c r="A1124" s="13" t="s">
        <v>493</v>
      </c>
      <c r="B1124" s="36" t="s">
        <v>1526</v>
      </c>
      <c r="C1124" s="36"/>
      <c r="D1124" s="37">
        <f t="shared" si="17"/>
        <v>1</v>
      </c>
      <c r="E1124" s="37"/>
      <c r="F1124" s="37" t="s">
        <v>1347</v>
      </c>
      <c r="G1124" s="37"/>
      <c r="H1124" s="38">
        <v>42801</v>
      </c>
      <c r="I1124" s="38"/>
      <c r="J1124" s="38">
        <v>42803</v>
      </c>
      <c r="K1124" s="38"/>
      <c r="L1124" s="18" t="s">
        <v>647</v>
      </c>
      <c r="M1124" s="18"/>
      <c r="N1124" s="35">
        <v>0</v>
      </c>
      <c r="O1124" s="35"/>
    </row>
    <row r="1125" spans="1:15" ht="45" customHeight="1">
      <c r="A1125" s="13" t="s">
        <v>493</v>
      </c>
      <c r="B1125" s="36" t="s">
        <v>1526</v>
      </c>
      <c r="C1125" s="36"/>
      <c r="D1125" s="37">
        <f t="shared" si="17"/>
        <v>1</v>
      </c>
      <c r="E1125" s="37"/>
      <c r="F1125" s="37" t="s">
        <v>1347</v>
      </c>
      <c r="G1125" s="37"/>
      <c r="H1125" s="38">
        <v>42802</v>
      </c>
      <c r="I1125" s="38"/>
      <c r="J1125" s="38">
        <v>42802</v>
      </c>
      <c r="K1125" s="38"/>
      <c r="L1125" s="18" t="s">
        <v>647</v>
      </c>
      <c r="M1125" s="18"/>
      <c r="N1125" s="35">
        <v>0</v>
      </c>
      <c r="O1125" s="35"/>
    </row>
    <row r="1126" spans="1:15" ht="45" customHeight="1">
      <c r="A1126" s="13" t="s">
        <v>493</v>
      </c>
      <c r="B1126" s="36" t="s">
        <v>1526</v>
      </c>
      <c r="C1126" s="36"/>
      <c r="D1126" s="37">
        <f t="shared" si="17"/>
        <v>1</v>
      </c>
      <c r="E1126" s="37"/>
      <c r="F1126" s="37" t="s">
        <v>1347</v>
      </c>
      <c r="G1126" s="37"/>
      <c r="H1126" s="38">
        <v>42807</v>
      </c>
      <c r="I1126" s="38"/>
      <c r="J1126" s="38">
        <v>42807</v>
      </c>
      <c r="K1126" s="38"/>
      <c r="L1126" s="18" t="s">
        <v>647</v>
      </c>
      <c r="M1126" s="18"/>
      <c r="N1126" s="35">
        <v>0</v>
      </c>
      <c r="O1126" s="35"/>
    </row>
    <row r="1127" spans="1:15" ht="45" customHeight="1">
      <c r="A1127" s="13" t="s">
        <v>493</v>
      </c>
      <c r="B1127" s="36" t="s">
        <v>1526</v>
      </c>
      <c r="C1127" s="36"/>
      <c r="D1127" s="37">
        <f t="shared" si="17"/>
        <v>1</v>
      </c>
      <c r="E1127" s="37"/>
      <c r="F1127" s="37" t="s">
        <v>1347</v>
      </c>
      <c r="G1127" s="37"/>
      <c r="H1127" s="38">
        <v>42804</v>
      </c>
      <c r="I1127" s="38"/>
      <c r="J1127" s="38">
        <v>42804</v>
      </c>
      <c r="K1127" s="38"/>
      <c r="L1127" s="18" t="s">
        <v>647</v>
      </c>
      <c r="M1127" s="18"/>
      <c r="N1127" s="35">
        <v>0</v>
      </c>
      <c r="O1127" s="35"/>
    </row>
    <row r="1128" spans="1:15" ht="45" customHeight="1">
      <c r="A1128" s="13" t="s">
        <v>493</v>
      </c>
      <c r="B1128" s="36" t="s">
        <v>1526</v>
      </c>
      <c r="C1128" s="36"/>
      <c r="D1128" s="37">
        <f t="shared" si="17"/>
        <v>1</v>
      </c>
      <c r="E1128" s="37"/>
      <c r="F1128" s="37" t="s">
        <v>1347</v>
      </c>
      <c r="G1128" s="37"/>
      <c r="H1128" s="38">
        <v>42818</v>
      </c>
      <c r="I1128" s="38"/>
      <c r="J1128" s="38">
        <v>42818</v>
      </c>
      <c r="K1128" s="38"/>
      <c r="L1128" s="18" t="s">
        <v>647</v>
      </c>
      <c r="M1128" s="18"/>
      <c r="N1128" s="35">
        <v>0</v>
      </c>
      <c r="O1128" s="35"/>
    </row>
    <row r="1129" spans="1:15" ht="45" customHeight="1">
      <c r="A1129" s="13" t="s">
        <v>493</v>
      </c>
      <c r="B1129" s="36" t="s">
        <v>1526</v>
      </c>
      <c r="C1129" s="36"/>
      <c r="D1129" s="37">
        <f t="shared" si="17"/>
        <v>1</v>
      </c>
      <c r="E1129" s="37"/>
      <c r="F1129" s="37" t="s">
        <v>1347</v>
      </c>
      <c r="G1129" s="37"/>
      <c r="H1129" s="38">
        <v>42823</v>
      </c>
      <c r="I1129" s="38"/>
      <c r="J1129" s="38">
        <v>42823</v>
      </c>
      <c r="K1129" s="38"/>
      <c r="L1129" s="18" t="s">
        <v>647</v>
      </c>
      <c r="M1129" s="18"/>
      <c r="N1129" s="35">
        <v>0</v>
      </c>
      <c r="O1129" s="35"/>
    </row>
    <row r="1130" spans="1:15" ht="45" customHeight="1">
      <c r="A1130" s="13" t="s">
        <v>493</v>
      </c>
      <c r="B1130" s="36" t="s">
        <v>1526</v>
      </c>
      <c r="C1130" s="36"/>
      <c r="D1130" s="37">
        <f t="shared" si="17"/>
        <v>1</v>
      </c>
      <c r="E1130" s="37"/>
      <c r="F1130" s="37" t="s">
        <v>1347</v>
      </c>
      <c r="G1130" s="37"/>
      <c r="H1130" s="38">
        <v>42825</v>
      </c>
      <c r="I1130" s="38"/>
      <c r="J1130" s="38">
        <v>42825</v>
      </c>
      <c r="K1130" s="38"/>
      <c r="L1130" s="18" t="s">
        <v>647</v>
      </c>
      <c r="M1130" s="18"/>
      <c r="N1130" s="35">
        <v>0</v>
      </c>
      <c r="O1130" s="35"/>
    </row>
    <row r="1131" spans="1:15" ht="45" customHeight="1">
      <c r="A1131" s="13" t="s">
        <v>493</v>
      </c>
      <c r="B1131" s="36" t="s">
        <v>1526</v>
      </c>
      <c r="C1131" s="36"/>
      <c r="D1131" s="37">
        <f t="shared" si="17"/>
        <v>1</v>
      </c>
      <c r="E1131" s="37"/>
      <c r="F1131" s="37" t="s">
        <v>1347</v>
      </c>
      <c r="G1131" s="37"/>
      <c r="H1131" s="38">
        <v>42825</v>
      </c>
      <c r="I1131" s="38"/>
      <c r="J1131" s="38">
        <v>42825</v>
      </c>
      <c r="K1131" s="38"/>
      <c r="L1131" s="18" t="s">
        <v>647</v>
      </c>
      <c r="M1131" s="18"/>
      <c r="N1131" s="35">
        <v>0</v>
      </c>
      <c r="O1131" s="35"/>
    </row>
    <row r="1132" spans="1:15" ht="45" customHeight="1">
      <c r="A1132" s="13" t="s">
        <v>493</v>
      </c>
      <c r="B1132" s="36" t="s">
        <v>1526</v>
      </c>
      <c r="C1132" s="36"/>
      <c r="D1132" s="37">
        <f t="shared" si="17"/>
        <v>1</v>
      </c>
      <c r="E1132" s="37"/>
      <c r="F1132" s="37" t="s">
        <v>1347</v>
      </c>
      <c r="G1132" s="37"/>
      <c r="H1132" s="38">
        <v>42828</v>
      </c>
      <c r="I1132" s="38"/>
      <c r="J1132" s="38">
        <v>42828</v>
      </c>
      <c r="K1132" s="38"/>
      <c r="L1132" s="18" t="s">
        <v>647</v>
      </c>
      <c r="M1132" s="18"/>
      <c r="N1132" s="35">
        <v>0</v>
      </c>
      <c r="O1132" s="35"/>
    </row>
    <row r="1133" spans="1:15" ht="45" customHeight="1">
      <c r="A1133" s="13" t="s">
        <v>493</v>
      </c>
      <c r="B1133" s="36" t="s">
        <v>1526</v>
      </c>
      <c r="C1133" s="36"/>
      <c r="D1133" s="37">
        <f t="shared" si="17"/>
        <v>1</v>
      </c>
      <c r="E1133" s="37"/>
      <c r="F1133" s="37" t="s">
        <v>1347</v>
      </c>
      <c r="G1133" s="37"/>
      <c r="H1133" s="38">
        <v>42801</v>
      </c>
      <c r="I1133" s="38"/>
      <c r="J1133" s="38">
        <v>42803</v>
      </c>
      <c r="K1133" s="38"/>
      <c r="L1133" s="18" t="s">
        <v>647</v>
      </c>
      <c r="M1133" s="18"/>
      <c r="N1133" s="35">
        <v>11852</v>
      </c>
      <c r="O1133" s="35"/>
    </row>
    <row r="1134" spans="1:15" ht="45" customHeight="1">
      <c r="A1134" s="13" t="s">
        <v>493</v>
      </c>
      <c r="B1134" s="36" t="s">
        <v>1672</v>
      </c>
      <c r="C1134" s="36"/>
      <c r="D1134" s="37">
        <f t="shared" si="17"/>
        <v>1</v>
      </c>
      <c r="E1134" s="37"/>
      <c r="F1134" s="37" t="s">
        <v>11</v>
      </c>
      <c r="G1134" s="37"/>
      <c r="H1134" s="38">
        <v>42828</v>
      </c>
      <c r="I1134" s="38"/>
      <c r="J1134" s="38">
        <v>42829</v>
      </c>
      <c r="K1134" s="38"/>
      <c r="L1134" s="18" t="s">
        <v>647</v>
      </c>
      <c r="M1134" s="18"/>
      <c r="N1134" s="35">
        <v>7522</v>
      </c>
      <c r="O1134" s="35"/>
    </row>
    <row r="1135" spans="1:15" ht="45" customHeight="1">
      <c r="A1135" s="13" t="s">
        <v>493</v>
      </c>
      <c r="B1135" s="36" t="s">
        <v>1672</v>
      </c>
      <c r="C1135" s="36"/>
      <c r="D1135" s="37">
        <f t="shared" si="17"/>
        <v>1</v>
      </c>
      <c r="E1135" s="37"/>
      <c r="F1135" s="37" t="s">
        <v>11</v>
      </c>
      <c r="G1135" s="37"/>
      <c r="H1135" s="38">
        <v>42828</v>
      </c>
      <c r="I1135" s="38"/>
      <c r="J1135" s="38">
        <v>42829</v>
      </c>
      <c r="K1135" s="38"/>
      <c r="L1135" s="18" t="s">
        <v>647</v>
      </c>
      <c r="M1135" s="18"/>
      <c r="N1135" s="35">
        <v>8586</v>
      </c>
      <c r="O1135" s="35"/>
    </row>
    <row r="1136" spans="1:15" ht="45" customHeight="1">
      <c r="A1136" s="13" t="s">
        <v>493</v>
      </c>
      <c r="B1136" s="36" t="s">
        <v>1673</v>
      </c>
      <c r="C1136" s="36"/>
      <c r="D1136" s="37">
        <f t="shared" si="17"/>
        <v>1</v>
      </c>
      <c r="E1136" s="37"/>
      <c r="F1136" s="37" t="s">
        <v>1347</v>
      </c>
      <c r="G1136" s="37"/>
      <c r="H1136" s="38">
        <v>42898</v>
      </c>
      <c r="I1136" s="38"/>
      <c r="J1136" s="38">
        <v>42898</v>
      </c>
      <c r="K1136" s="38"/>
      <c r="L1136" s="18" t="s">
        <v>647</v>
      </c>
      <c r="M1136" s="18"/>
      <c r="N1136" s="35">
        <v>9175</v>
      </c>
      <c r="O1136" s="35"/>
    </row>
    <row r="1137" spans="1:15" ht="45" customHeight="1">
      <c r="A1137" s="13" t="s">
        <v>493</v>
      </c>
      <c r="B1137" s="36" t="s">
        <v>1526</v>
      </c>
      <c r="C1137" s="36"/>
      <c r="D1137" s="37">
        <f t="shared" si="17"/>
        <v>1</v>
      </c>
      <c r="E1137" s="37"/>
      <c r="F1137" s="37" t="s">
        <v>1347</v>
      </c>
      <c r="G1137" s="37"/>
      <c r="H1137" s="38">
        <v>42905</v>
      </c>
      <c r="I1137" s="38"/>
      <c r="J1137" s="38">
        <v>42905</v>
      </c>
      <c r="K1137" s="38"/>
      <c r="L1137" s="18" t="s">
        <v>647</v>
      </c>
      <c r="M1137" s="18"/>
      <c r="N1137" s="35">
        <v>0</v>
      </c>
      <c r="O1137" s="35"/>
    </row>
    <row r="1138" spans="1:15" ht="45" customHeight="1">
      <c r="A1138" s="13" t="s">
        <v>493</v>
      </c>
      <c r="B1138" s="36" t="s">
        <v>1526</v>
      </c>
      <c r="C1138" s="36"/>
      <c r="D1138" s="37">
        <f t="shared" si="17"/>
        <v>1</v>
      </c>
      <c r="E1138" s="37"/>
      <c r="F1138" s="37" t="s">
        <v>1347</v>
      </c>
      <c r="G1138" s="37"/>
      <c r="H1138" s="38">
        <v>42898</v>
      </c>
      <c r="I1138" s="38"/>
      <c r="J1138" s="38">
        <v>42898</v>
      </c>
      <c r="K1138" s="38"/>
      <c r="L1138" s="18" t="s">
        <v>647</v>
      </c>
      <c r="M1138" s="18"/>
      <c r="N1138" s="35">
        <v>2010</v>
      </c>
      <c r="O1138" s="35"/>
    </row>
    <row r="1139" spans="1:15" ht="45" customHeight="1">
      <c r="A1139" s="13" t="s">
        <v>493</v>
      </c>
      <c r="B1139" s="36" t="s">
        <v>1526</v>
      </c>
      <c r="C1139" s="36"/>
      <c r="D1139" s="37">
        <f t="shared" si="17"/>
        <v>1</v>
      </c>
      <c r="E1139" s="37"/>
      <c r="F1139" s="37" t="s">
        <v>1347</v>
      </c>
      <c r="G1139" s="37"/>
      <c r="H1139" s="38">
        <v>42905</v>
      </c>
      <c r="I1139" s="38"/>
      <c r="J1139" s="38">
        <v>42905</v>
      </c>
      <c r="K1139" s="38"/>
      <c r="L1139" s="18" t="s">
        <v>647</v>
      </c>
      <c r="M1139" s="18"/>
      <c r="N1139" s="35">
        <v>0</v>
      </c>
      <c r="O1139" s="35"/>
    </row>
    <row r="1140" spans="1:15" ht="45" customHeight="1">
      <c r="A1140" s="13" t="s">
        <v>493</v>
      </c>
      <c r="B1140" s="36" t="s">
        <v>333</v>
      </c>
      <c r="C1140" s="36"/>
      <c r="D1140" s="37">
        <f t="shared" si="17"/>
        <v>1</v>
      </c>
      <c r="E1140" s="37"/>
      <c r="F1140" s="37" t="s">
        <v>11</v>
      </c>
      <c r="G1140" s="37"/>
      <c r="H1140" s="38">
        <v>42948</v>
      </c>
      <c r="I1140" s="38"/>
      <c r="J1140" s="38">
        <v>42949</v>
      </c>
      <c r="K1140" s="38"/>
      <c r="L1140" s="18" t="s">
        <v>647</v>
      </c>
      <c r="M1140" s="18"/>
      <c r="N1140" s="35">
        <v>17011</v>
      </c>
      <c r="O1140" s="35"/>
    </row>
    <row r="1141" spans="1:15" ht="45" customHeight="1">
      <c r="A1141" s="13" t="s">
        <v>493</v>
      </c>
      <c r="B1141" s="36" t="s">
        <v>333</v>
      </c>
      <c r="C1141" s="36"/>
      <c r="D1141" s="37">
        <f t="shared" si="17"/>
        <v>1</v>
      </c>
      <c r="E1141" s="37"/>
      <c r="F1141" s="37" t="s">
        <v>11</v>
      </c>
      <c r="G1141" s="37"/>
      <c r="H1141" s="38">
        <v>42928</v>
      </c>
      <c r="I1141" s="38"/>
      <c r="J1141" s="38">
        <v>42929</v>
      </c>
      <c r="K1141" s="38"/>
      <c r="L1141" s="18" t="s">
        <v>647</v>
      </c>
      <c r="M1141" s="18"/>
      <c r="N1141" s="35">
        <v>0</v>
      </c>
      <c r="O1141" s="35"/>
    </row>
    <row r="1142" spans="1:15" ht="45" customHeight="1">
      <c r="A1142" s="13" t="s">
        <v>493</v>
      </c>
      <c r="B1142" s="36" t="s">
        <v>333</v>
      </c>
      <c r="C1142" s="36"/>
      <c r="D1142" s="37">
        <f t="shared" si="17"/>
        <v>1</v>
      </c>
      <c r="E1142" s="37"/>
      <c r="F1142" s="37" t="s">
        <v>11</v>
      </c>
      <c r="G1142" s="37"/>
      <c r="H1142" s="38">
        <v>42959</v>
      </c>
      <c r="I1142" s="38"/>
      <c r="J1142" s="38">
        <v>42959</v>
      </c>
      <c r="K1142" s="38"/>
      <c r="L1142" s="18" t="s">
        <v>647</v>
      </c>
      <c r="M1142" s="18"/>
      <c r="N1142" s="35">
        <v>0</v>
      </c>
      <c r="O1142" s="35"/>
    </row>
    <row r="1143" spans="1:15" ht="45" customHeight="1">
      <c r="A1143" s="13" t="s">
        <v>493</v>
      </c>
      <c r="B1143" s="36" t="s">
        <v>333</v>
      </c>
      <c r="C1143" s="36"/>
      <c r="D1143" s="37">
        <f t="shared" si="17"/>
        <v>1</v>
      </c>
      <c r="E1143" s="37"/>
      <c r="F1143" s="37" t="s">
        <v>11</v>
      </c>
      <c r="G1143" s="37"/>
      <c r="H1143" s="38">
        <v>42922</v>
      </c>
      <c r="I1143" s="38"/>
      <c r="J1143" s="38">
        <v>42924</v>
      </c>
      <c r="K1143" s="38"/>
      <c r="L1143" s="18" t="s">
        <v>647</v>
      </c>
      <c r="M1143" s="18"/>
      <c r="N1143" s="35">
        <v>20400.64</v>
      </c>
      <c r="O1143" s="35"/>
    </row>
    <row r="1144" spans="1:15" ht="45" customHeight="1">
      <c r="A1144" s="13" t="s">
        <v>493</v>
      </c>
      <c r="B1144" s="36" t="s">
        <v>333</v>
      </c>
      <c r="C1144" s="36"/>
      <c r="D1144" s="37">
        <f t="shared" si="17"/>
        <v>1</v>
      </c>
      <c r="E1144" s="37"/>
      <c r="F1144" s="37" t="s">
        <v>11</v>
      </c>
      <c r="G1144" s="37"/>
      <c r="H1144" s="38">
        <v>42928</v>
      </c>
      <c r="I1144" s="38"/>
      <c r="J1144" s="38">
        <v>42929</v>
      </c>
      <c r="K1144" s="38"/>
      <c r="L1144" s="18" t="s">
        <v>647</v>
      </c>
      <c r="M1144" s="18"/>
      <c r="N1144" s="35">
        <v>0</v>
      </c>
      <c r="O1144" s="35"/>
    </row>
    <row r="1145" spans="1:15" ht="45" customHeight="1">
      <c r="A1145" s="13" t="s">
        <v>493</v>
      </c>
      <c r="B1145" s="36" t="s">
        <v>15</v>
      </c>
      <c r="C1145" s="36"/>
      <c r="D1145" s="37">
        <f t="shared" si="17"/>
        <v>1</v>
      </c>
      <c r="E1145" s="37"/>
      <c r="F1145" s="37" t="s">
        <v>11</v>
      </c>
      <c r="G1145" s="37"/>
      <c r="H1145" s="38">
        <v>43046</v>
      </c>
      <c r="I1145" s="38"/>
      <c r="J1145" s="38">
        <v>43047</v>
      </c>
      <c r="K1145" s="38"/>
      <c r="L1145" s="18" t="s">
        <v>647</v>
      </c>
      <c r="M1145" s="18"/>
      <c r="N1145" s="35">
        <v>3656</v>
      </c>
      <c r="O1145" s="35"/>
    </row>
    <row r="1146" spans="1:15" ht="45" customHeight="1">
      <c r="A1146" s="13" t="s">
        <v>493</v>
      </c>
      <c r="B1146" s="36" t="s">
        <v>15</v>
      </c>
      <c r="C1146" s="36"/>
      <c r="D1146" s="37">
        <f t="shared" si="17"/>
        <v>1</v>
      </c>
      <c r="E1146" s="37"/>
      <c r="F1146" s="37" t="s">
        <v>11</v>
      </c>
      <c r="G1146" s="37"/>
      <c r="H1146" s="38">
        <v>43046</v>
      </c>
      <c r="I1146" s="38"/>
      <c r="J1146" s="38">
        <v>43047</v>
      </c>
      <c r="K1146" s="38"/>
      <c r="L1146" s="18" t="s">
        <v>647</v>
      </c>
      <c r="M1146" s="18"/>
      <c r="N1146" s="35">
        <v>1903</v>
      </c>
      <c r="O1146" s="35"/>
    </row>
    <row r="1147" spans="1:15" ht="45" customHeight="1">
      <c r="A1147" s="13" t="s">
        <v>493</v>
      </c>
      <c r="B1147" s="36" t="s">
        <v>15</v>
      </c>
      <c r="C1147" s="36"/>
      <c r="D1147" s="37">
        <f t="shared" si="17"/>
        <v>1</v>
      </c>
      <c r="E1147" s="37"/>
      <c r="F1147" s="37" t="s">
        <v>11</v>
      </c>
      <c r="G1147" s="37"/>
      <c r="H1147" s="38">
        <v>43033</v>
      </c>
      <c r="I1147" s="38"/>
      <c r="J1147" s="38">
        <v>43035</v>
      </c>
      <c r="K1147" s="38"/>
      <c r="L1147" s="18" t="s">
        <v>647</v>
      </c>
      <c r="M1147" s="18"/>
      <c r="N1147" s="35">
        <v>19411</v>
      </c>
      <c r="O1147" s="35"/>
    </row>
    <row r="1148" spans="1:15" ht="45" customHeight="1">
      <c r="A1148" s="13" t="s">
        <v>493</v>
      </c>
      <c r="B1148" s="36" t="s">
        <v>15</v>
      </c>
      <c r="C1148" s="36"/>
      <c r="D1148" s="37">
        <f t="shared" si="17"/>
        <v>1</v>
      </c>
      <c r="E1148" s="37"/>
      <c r="F1148" s="37" t="s">
        <v>11</v>
      </c>
      <c r="G1148" s="37"/>
      <c r="H1148" s="38">
        <v>43033</v>
      </c>
      <c r="I1148" s="38"/>
      <c r="J1148" s="38">
        <v>43034</v>
      </c>
      <c r="K1148" s="38"/>
      <c r="L1148" s="18" t="s">
        <v>647</v>
      </c>
      <c r="M1148" s="18"/>
      <c r="N1148" s="35">
        <v>6947.01</v>
      </c>
      <c r="O1148" s="35"/>
    </row>
    <row r="1149" spans="1:15" ht="45" customHeight="1">
      <c r="A1149" s="13" t="s">
        <v>493</v>
      </c>
      <c r="B1149" s="36" t="s">
        <v>333</v>
      </c>
      <c r="C1149" s="36"/>
      <c r="D1149" s="37">
        <f t="shared" si="17"/>
        <v>1</v>
      </c>
      <c r="E1149" s="37"/>
      <c r="F1149" s="37" t="s">
        <v>11</v>
      </c>
      <c r="G1149" s="37"/>
      <c r="H1149" s="38">
        <v>43060</v>
      </c>
      <c r="I1149" s="38"/>
      <c r="J1149" s="38">
        <v>43062</v>
      </c>
      <c r="K1149" s="38"/>
      <c r="L1149" s="18" t="s">
        <v>647</v>
      </c>
      <c r="M1149" s="18"/>
      <c r="N1149" s="35">
        <v>11740</v>
      </c>
      <c r="O1149" s="35"/>
    </row>
    <row r="1150" spans="1:15" ht="45" customHeight="1">
      <c r="A1150" s="13" t="s">
        <v>1674</v>
      </c>
      <c r="B1150" s="36" t="s">
        <v>1349</v>
      </c>
      <c r="C1150" s="36"/>
      <c r="D1150" s="37">
        <f t="shared" si="17"/>
        <v>1</v>
      </c>
      <c r="E1150" s="37"/>
      <c r="F1150" s="37" t="s">
        <v>1347</v>
      </c>
      <c r="G1150" s="37"/>
      <c r="H1150" s="38">
        <v>42761</v>
      </c>
      <c r="I1150" s="38"/>
      <c r="J1150" s="38">
        <v>42762</v>
      </c>
      <c r="K1150" s="38"/>
      <c r="L1150" s="18" t="s">
        <v>647</v>
      </c>
      <c r="M1150" s="18"/>
      <c r="N1150" s="35">
        <v>6816</v>
      </c>
      <c r="O1150" s="35"/>
    </row>
    <row r="1151" spans="1:15" ht="45" customHeight="1">
      <c r="A1151" s="13" t="s">
        <v>1674</v>
      </c>
      <c r="B1151" s="36" t="s">
        <v>1675</v>
      </c>
      <c r="C1151" s="36"/>
      <c r="D1151" s="37">
        <f t="shared" si="17"/>
        <v>1</v>
      </c>
      <c r="E1151" s="37"/>
      <c r="F1151" s="37" t="s">
        <v>11</v>
      </c>
      <c r="G1151" s="37"/>
      <c r="H1151" s="38">
        <v>42761</v>
      </c>
      <c r="I1151" s="38"/>
      <c r="J1151" s="38">
        <v>42762</v>
      </c>
      <c r="K1151" s="38"/>
      <c r="L1151" s="18" t="s">
        <v>647</v>
      </c>
      <c r="M1151" s="18"/>
      <c r="N1151" s="35">
        <v>1800.01</v>
      </c>
      <c r="O1151" s="35"/>
    </row>
    <row r="1152" spans="1:15" ht="45" customHeight="1">
      <c r="A1152" s="13" t="s">
        <v>1674</v>
      </c>
      <c r="B1152" s="36" t="s">
        <v>1676</v>
      </c>
      <c r="C1152" s="36"/>
      <c r="D1152" s="37">
        <f t="shared" si="17"/>
        <v>1</v>
      </c>
      <c r="E1152" s="37"/>
      <c r="F1152" s="37" t="s">
        <v>11</v>
      </c>
      <c r="G1152" s="37"/>
      <c r="H1152" s="38">
        <v>42881</v>
      </c>
      <c r="I1152" s="38"/>
      <c r="J1152" s="38">
        <v>42881</v>
      </c>
      <c r="K1152" s="38"/>
      <c r="L1152" s="18" t="s">
        <v>647</v>
      </c>
      <c r="M1152" s="18"/>
      <c r="N1152" s="35">
        <v>7196</v>
      </c>
      <c r="O1152" s="35"/>
    </row>
    <row r="1153" spans="1:15" ht="45" customHeight="1">
      <c r="A1153" s="13" t="s">
        <v>1674</v>
      </c>
      <c r="B1153" s="36" t="s">
        <v>1677</v>
      </c>
      <c r="C1153" s="36"/>
      <c r="D1153" s="37">
        <f t="shared" si="17"/>
        <v>1</v>
      </c>
      <c r="E1153" s="37"/>
      <c r="F1153" s="37" t="s">
        <v>1678</v>
      </c>
      <c r="G1153" s="37"/>
      <c r="H1153" s="38">
        <v>42984</v>
      </c>
      <c r="I1153" s="38"/>
      <c r="J1153" s="38">
        <v>42987</v>
      </c>
      <c r="K1153" s="38"/>
      <c r="L1153" s="18" t="s">
        <v>647</v>
      </c>
      <c r="M1153" s="18"/>
      <c r="N1153" s="35">
        <v>9695</v>
      </c>
      <c r="O1153" s="35"/>
    </row>
    <row r="1154" spans="1:15" ht="45" customHeight="1">
      <c r="A1154" s="13" t="s">
        <v>1674</v>
      </c>
      <c r="B1154" s="36" t="s">
        <v>13</v>
      </c>
      <c r="C1154" s="36"/>
      <c r="D1154" s="37">
        <f t="shared" si="17"/>
        <v>1</v>
      </c>
      <c r="E1154" s="37"/>
      <c r="F1154" s="37" t="s">
        <v>14</v>
      </c>
      <c r="G1154" s="37"/>
      <c r="H1154" s="38">
        <v>42984</v>
      </c>
      <c r="I1154" s="38"/>
      <c r="J1154" s="38">
        <v>42987</v>
      </c>
      <c r="K1154" s="38"/>
      <c r="L1154" s="18" t="s">
        <v>647</v>
      </c>
      <c r="M1154" s="18"/>
      <c r="N1154" s="35">
        <v>300</v>
      </c>
      <c r="O1154" s="35"/>
    </row>
    <row r="1155" spans="1:15" ht="45" customHeight="1">
      <c r="A1155" s="13" t="s">
        <v>1674</v>
      </c>
      <c r="B1155" s="36" t="s">
        <v>1677</v>
      </c>
      <c r="C1155" s="36"/>
      <c r="D1155" s="37">
        <f t="shared" si="17"/>
        <v>1</v>
      </c>
      <c r="E1155" s="37"/>
      <c r="F1155" s="37" t="s">
        <v>1678</v>
      </c>
      <c r="G1155" s="37"/>
      <c r="H1155" s="38">
        <v>42984</v>
      </c>
      <c r="I1155" s="38"/>
      <c r="J1155" s="38">
        <v>42987</v>
      </c>
      <c r="K1155" s="38"/>
      <c r="L1155" s="18" t="s">
        <v>647</v>
      </c>
      <c r="M1155" s="18"/>
      <c r="N1155" s="35">
        <v>10106</v>
      </c>
      <c r="O1155" s="35"/>
    </row>
    <row r="1156" spans="1:15" ht="45" customHeight="1">
      <c r="A1156" s="13" t="s">
        <v>527</v>
      </c>
      <c r="B1156" s="36" t="s">
        <v>1679</v>
      </c>
      <c r="C1156" s="36"/>
      <c r="D1156" s="37">
        <f t="shared" si="17"/>
        <v>1</v>
      </c>
      <c r="E1156" s="37"/>
      <c r="F1156" s="37" t="s">
        <v>28</v>
      </c>
      <c r="G1156" s="37"/>
      <c r="H1156" s="38">
        <v>42751</v>
      </c>
      <c r="I1156" s="38"/>
      <c r="J1156" s="38">
        <v>42751</v>
      </c>
      <c r="K1156" s="38"/>
      <c r="L1156" s="18" t="s">
        <v>647</v>
      </c>
      <c r="M1156" s="18"/>
      <c r="N1156" s="35">
        <v>190</v>
      </c>
      <c r="O1156" s="35"/>
    </row>
    <row r="1157" spans="1:15" ht="45" customHeight="1">
      <c r="A1157" s="13" t="s">
        <v>527</v>
      </c>
      <c r="B1157" s="36" t="s">
        <v>1679</v>
      </c>
      <c r="C1157" s="36"/>
      <c r="D1157" s="37">
        <f t="shared" si="17"/>
        <v>1</v>
      </c>
      <c r="E1157" s="37"/>
      <c r="F1157" s="37" t="s">
        <v>28</v>
      </c>
      <c r="G1157" s="37"/>
      <c r="H1157" s="38">
        <v>42751</v>
      </c>
      <c r="I1157" s="38"/>
      <c r="J1157" s="38">
        <v>42751</v>
      </c>
      <c r="K1157" s="38"/>
      <c r="L1157" s="18" t="s">
        <v>647</v>
      </c>
      <c r="M1157" s="18"/>
      <c r="N1157" s="35">
        <v>300</v>
      </c>
      <c r="O1157" s="35"/>
    </row>
    <row r="1158" spans="1:15" ht="45" customHeight="1">
      <c r="A1158" s="13" t="s">
        <v>527</v>
      </c>
      <c r="B1158" s="36" t="s">
        <v>1680</v>
      </c>
      <c r="C1158" s="36"/>
      <c r="D1158" s="37">
        <f t="shared" si="17"/>
        <v>1</v>
      </c>
      <c r="E1158" s="37"/>
      <c r="F1158" s="37" t="s">
        <v>14</v>
      </c>
      <c r="G1158" s="37"/>
      <c r="H1158" s="38">
        <v>42774</v>
      </c>
      <c r="I1158" s="38"/>
      <c r="J1158" s="38">
        <v>42774</v>
      </c>
      <c r="K1158" s="38"/>
      <c r="L1158" s="18" t="s">
        <v>647</v>
      </c>
      <c r="M1158" s="18"/>
      <c r="N1158" s="35">
        <v>252</v>
      </c>
      <c r="O1158" s="35"/>
    </row>
    <row r="1159" spans="1:15" ht="45" customHeight="1">
      <c r="A1159" s="13" t="s">
        <v>527</v>
      </c>
      <c r="B1159" s="36" t="s">
        <v>1681</v>
      </c>
      <c r="C1159" s="36"/>
      <c r="D1159" s="37">
        <f t="shared" si="17"/>
        <v>1</v>
      </c>
      <c r="E1159" s="37"/>
      <c r="F1159" s="37" t="s">
        <v>28</v>
      </c>
      <c r="G1159" s="37"/>
      <c r="H1159" s="38">
        <v>42759</v>
      </c>
      <c r="I1159" s="38"/>
      <c r="J1159" s="38">
        <v>42759</v>
      </c>
      <c r="K1159" s="38"/>
      <c r="L1159" s="18" t="s">
        <v>647</v>
      </c>
      <c r="M1159" s="18"/>
      <c r="N1159" s="35">
        <v>656</v>
      </c>
      <c r="O1159" s="35"/>
    </row>
    <row r="1160" spans="1:15" ht="45" customHeight="1">
      <c r="A1160" s="13" t="s">
        <v>527</v>
      </c>
      <c r="B1160" s="36" t="s">
        <v>1681</v>
      </c>
      <c r="C1160" s="36"/>
      <c r="D1160" s="37">
        <f t="shared" si="17"/>
        <v>1</v>
      </c>
      <c r="E1160" s="37"/>
      <c r="F1160" s="37" t="s">
        <v>28</v>
      </c>
      <c r="G1160" s="37"/>
      <c r="H1160" s="38">
        <v>42759</v>
      </c>
      <c r="I1160" s="38"/>
      <c r="J1160" s="38">
        <v>42759</v>
      </c>
      <c r="K1160" s="38"/>
      <c r="L1160" s="18" t="s">
        <v>647</v>
      </c>
      <c r="M1160" s="18"/>
      <c r="N1160" s="35">
        <v>385</v>
      </c>
      <c r="O1160" s="35"/>
    </row>
    <row r="1161" spans="1:15" ht="45" customHeight="1">
      <c r="A1161" s="13" t="s">
        <v>527</v>
      </c>
      <c r="B1161" s="36" t="s">
        <v>1682</v>
      </c>
      <c r="C1161" s="36"/>
      <c r="D1161" s="37">
        <f t="shared" si="17"/>
        <v>1</v>
      </c>
      <c r="E1161" s="37"/>
      <c r="F1161" s="37" t="s">
        <v>1354</v>
      </c>
      <c r="G1161" s="37"/>
      <c r="H1161" s="38">
        <v>42773</v>
      </c>
      <c r="I1161" s="38"/>
      <c r="J1161" s="38">
        <v>42773</v>
      </c>
      <c r="K1161" s="38"/>
      <c r="L1161" s="18" t="s">
        <v>647</v>
      </c>
      <c r="M1161" s="18"/>
      <c r="N1161" s="35">
        <v>388</v>
      </c>
      <c r="O1161" s="35"/>
    </row>
    <row r="1162" spans="1:15" ht="45" customHeight="1">
      <c r="A1162" s="13" t="s">
        <v>527</v>
      </c>
      <c r="B1162" s="36" t="s">
        <v>1682</v>
      </c>
      <c r="C1162" s="36"/>
      <c r="D1162" s="37">
        <f t="shared" si="17"/>
        <v>1</v>
      </c>
      <c r="E1162" s="37"/>
      <c r="F1162" s="37" t="s">
        <v>1354</v>
      </c>
      <c r="G1162" s="37"/>
      <c r="H1162" s="38">
        <v>42773</v>
      </c>
      <c r="I1162" s="38"/>
      <c r="J1162" s="38">
        <v>42773</v>
      </c>
      <c r="K1162" s="38"/>
      <c r="L1162" s="18" t="s">
        <v>647</v>
      </c>
      <c r="M1162" s="18"/>
      <c r="N1162" s="35">
        <v>569</v>
      </c>
      <c r="O1162" s="35"/>
    </row>
    <row r="1163" spans="1:15" ht="45" customHeight="1">
      <c r="A1163" s="13" t="s">
        <v>527</v>
      </c>
      <c r="B1163" s="36" t="s">
        <v>528</v>
      </c>
      <c r="C1163" s="36"/>
      <c r="D1163" s="37">
        <f t="shared" si="17"/>
        <v>1</v>
      </c>
      <c r="E1163" s="37"/>
      <c r="F1163" s="37" t="s">
        <v>28</v>
      </c>
      <c r="G1163" s="37"/>
      <c r="H1163" s="38">
        <v>42780</v>
      </c>
      <c r="I1163" s="38"/>
      <c r="J1163" s="38">
        <v>42780</v>
      </c>
      <c r="K1163" s="38"/>
      <c r="L1163" s="18" t="s">
        <v>647</v>
      </c>
      <c r="M1163" s="18"/>
      <c r="N1163" s="35">
        <v>194</v>
      </c>
      <c r="O1163" s="35"/>
    </row>
    <row r="1164" spans="1:15" ht="45" customHeight="1">
      <c r="A1164" s="13" t="s">
        <v>527</v>
      </c>
      <c r="B1164" s="36" t="s">
        <v>13</v>
      </c>
      <c r="C1164" s="36"/>
      <c r="D1164" s="37">
        <f t="shared" si="17"/>
        <v>1</v>
      </c>
      <c r="E1164" s="37"/>
      <c r="F1164" s="37" t="s">
        <v>14</v>
      </c>
      <c r="G1164" s="37"/>
      <c r="H1164" s="38">
        <v>42786</v>
      </c>
      <c r="I1164" s="38"/>
      <c r="J1164" s="38">
        <v>42786</v>
      </c>
      <c r="K1164" s="38"/>
      <c r="L1164" s="18" t="s">
        <v>647</v>
      </c>
      <c r="M1164" s="18"/>
      <c r="N1164" s="35">
        <v>378</v>
      </c>
      <c r="O1164" s="35"/>
    </row>
    <row r="1165" spans="1:15" ht="45" customHeight="1">
      <c r="A1165" s="13" t="s">
        <v>527</v>
      </c>
      <c r="B1165" s="36" t="s">
        <v>528</v>
      </c>
      <c r="C1165" s="36"/>
      <c r="D1165" s="37">
        <f t="shared" ref="D1165:D1228" si="18">C1165+1</f>
        <v>1</v>
      </c>
      <c r="E1165" s="37"/>
      <c r="F1165" s="37" t="s">
        <v>28</v>
      </c>
      <c r="G1165" s="37"/>
      <c r="H1165" s="38">
        <v>42780</v>
      </c>
      <c r="I1165" s="38"/>
      <c r="J1165" s="38">
        <v>42780</v>
      </c>
      <c r="K1165" s="38"/>
      <c r="L1165" s="18" t="s">
        <v>647</v>
      </c>
      <c r="M1165" s="18"/>
      <c r="N1165" s="35">
        <v>222</v>
      </c>
      <c r="O1165" s="35"/>
    </row>
    <row r="1166" spans="1:15" ht="45" customHeight="1">
      <c r="A1166" s="13" t="s">
        <v>527</v>
      </c>
      <c r="B1166" s="36" t="s">
        <v>1262</v>
      </c>
      <c r="C1166" s="36"/>
      <c r="D1166" s="37">
        <f t="shared" si="18"/>
        <v>1</v>
      </c>
      <c r="E1166" s="37"/>
      <c r="F1166" s="37" t="s">
        <v>28</v>
      </c>
      <c r="G1166" s="37"/>
      <c r="H1166" s="38">
        <v>42796</v>
      </c>
      <c r="I1166" s="38"/>
      <c r="J1166" s="38">
        <v>42796</v>
      </c>
      <c r="K1166" s="38"/>
      <c r="L1166" s="18" t="s">
        <v>647</v>
      </c>
      <c r="M1166" s="18"/>
      <c r="N1166" s="35">
        <v>441</v>
      </c>
      <c r="O1166" s="35"/>
    </row>
    <row r="1167" spans="1:15" ht="45" customHeight="1">
      <c r="A1167" s="13" t="s">
        <v>527</v>
      </c>
      <c r="B1167" s="36" t="s">
        <v>1262</v>
      </c>
      <c r="C1167" s="36"/>
      <c r="D1167" s="37">
        <f t="shared" si="18"/>
        <v>1</v>
      </c>
      <c r="E1167" s="37"/>
      <c r="F1167" s="37" t="s">
        <v>28</v>
      </c>
      <c r="G1167" s="37"/>
      <c r="H1167" s="38">
        <v>42796</v>
      </c>
      <c r="I1167" s="38"/>
      <c r="J1167" s="38">
        <v>42796</v>
      </c>
      <c r="K1167" s="38"/>
      <c r="L1167" s="18" t="s">
        <v>647</v>
      </c>
      <c r="M1167" s="18"/>
      <c r="N1167" s="35">
        <v>162</v>
      </c>
      <c r="O1167" s="35"/>
    </row>
    <row r="1168" spans="1:15" ht="45" customHeight="1">
      <c r="A1168" s="13" t="s">
        <v>527</v>
      </c>
      <c r="B1168" s="36" t="s">
        <v>1683</v>
      </c>
      <c r="C1168" s="36"/>
      <c r="D1168" s="37">
        <f t="shared" si="18"/>
        <v>1</v>
      </c>
      <c r="E1168" s="37"/>
      <c r="F1168" s="37" t="s">
        <v>28</v>
      </c>
      <c r="G1168" s="37"/>
      <c r="H1168" s="38">
        <v>42821</v>
      </c>
      <c r="I1168" s="38"/>
      <c r="J1168" s="38">
        <v>42821</v>
      </c>
      <c r="K1168" s="38"/>
      <c r="L1168" s="18" t="s">
        <v>647</v>
      </c>
      <c r="M1168" s="18"/>
      <c r="N1168" s="35">
        <v>388</v>
      </c>
      <c r="O1168" s="35"/>
    </row>
    <row r="1169" spans="1:15" ht="45" customHeight="1">
      <c r="A1169" s="13" t="s">
        <v>527</v>
      </c>
      <c r="B1169" s="36" t="s">
        <v>1683</v>
      </c>
      <c r="C1169" s="36"/>
      <c r="D1169" s="37">
        <f t="shared" si="18"/>
        <v>1</v>
      </c>
      <c r="E1169" s="37"/>
      <c r="F1169" s="37" t="s">
        <v>28</v>
      </c>
      <c r="G1169" s="37"/>
      <c r="H1169" s="38">
        <v>42821</v>
      </c>
      <c r="I1169" s="38"/>
      <c r="J1169" s="38">
        <v>42821</v>
      </c>
      <c r="K1169" s="38"/>
      <c r="L1169" s="18" t="s">
        <v>647</v>
      </c>
      <c r="M1169" s="18"/>
      <c r="N1169" s="35">
        <v>262</v>
      </c>
      <c r="O1169" s="35"/>
    </row>
    <row r="1170" spans="1:15" ht="45" customHeight="1">
      <c r="A1170" s="13" t="s">
        <v>527</v>
      </c>
      <c r="B1170" s="36" t="s">
        <v>488</v>
      </c>
      <c r="C1170" s="36"/>
      <c r="D1170" s="37">
        <f t="shared" si="18"/>
        <v>1</v>
      </c>
      <c r="E1170" s="37"/>
      <c r="F1170" s="37" t="s">
        <v>28</v>
      </c>
      <c r="G1170" s="37"/>
      <c r="H1170" s="38">
        <v>42837</v>
      </c>
      <c r="I1170" s="38"/>
      <c r="J1170" s="38">
        <v>42837</v>
      </c>
      <c r="K1170" s="38"/>
      <c r="L1170" s="18" t="s">
        <v>647</v>
      </c>
      <c r="M1170" s="18"/>
      <c r="N1170" s="35">
        <v>453</v>
      </c>
      <c r="O1170" s="35"/>
    </row>
    <row r="1171" spans="1:15" ht="45" customHeight="1">
      <c r="A1171" s="13" t="s">
        <v>527</v>
      </c>
      <c r="B1171" s="36" t="s">
        <v>488</v>
      </c>
      <c r="C1171" s="36"/>
      <c r="D1171" s="37">
        <f t="shared" si="18"/>
        <v>1</v>
      </c>
      <c r="E1171" s="37"/>
      <c r="F1171" s="37" t="s">
        <v>28</v>
      </c>
      <c r="G1171" s="37"/>
      <c r="H1171" s="38">
        <v>42837</v>
      </c>
      <c r="I1171" s="38"/>
      <c r="J1171" s="38">
        <v>42837</v>
      </c>
      <c r="K1171" s="38"/>
      <c r="L1171" s="18" t="s">
        <v>647</v>
      </c>
      <c r="M1171" s="18"/>
      <c r="N1171" s="35">
        <v>229</v>
      </c>
      <c r="O1171" s="35"/>
    </row>
    <row r="1172" spans="1:15" ht="45" customHeight="1">
      <c r="A1172" s="13" t="s">
        <v>527</v>
      </c>
      <c r="B1172" s="36" t="s">
        <v>1452</v>
      </c>
      <c r="C1172" s="36"/>
      <c r="D1172" s="37">
        <f t="shared" si="18"/>
        <v>1</v>
      </c>
      <c r="E1172" s="37"/>
      <c r="F1172" s="37" t="s">
        <v>28</v>
      </c>
      <c r="G1172" s="37"/>
      <c r="H1172" s="38">
        <v>42807</v>
      </c>
      <c r="I1172" s="38"/>
      <c r="J1172" s="38">
        <v>42807</v>
      </c>
      <c r="K1172" s="38"/>
      <c r="L1172" s="18" t="s">
        <v>647</v>
      </c>
      <c r="M1172" s="18"/>
      <c r="N1172" s="35">
        <v>453</v>
      </c>
      <c r="O1172" s="35"/>
    </row>
    <row r="1173" spans="1:15" ht="45" customHeight="1">
      <c r="A1173" s="13" t="s">
        <v>527</v>
      </c>
      <c r="B1173" s="36" t="s">
        <v>1684</v>
      </c>
      <c r="C1173" s="36"/>
      <c r="D1173" s="37">
        <f t="shared" si="18"/>
        <v>1</v>
      </c>
      <c r="E1173" s="37"/>
      <c r="F1173" s="37" t="s">
        <v>28</v>
      </c>
      <c r="G1173" s="37"/>
      <c r="H1173" s="38">
        <v>42800</v>
      </c>
      <c r="I1173" s="38"/>
      <c r="J1173" s="38">
        <v>42800</v>
      </c>
      <c r="K1173" s="38"/>
      <c r="L1173" s="18" t="s">
        <v>647</v>
      </c>
      <c r="M1173" s="18"/>
      <c r="N1173" s="35">
        <v>194</v>
      </c>
      <c r="O1173" s="35"/>
    </row>
    <row r="1174" spans="1:15" ht="45" customHeight="1">
      <c r="A1174" s="13" t="s">
        <v>527</v>
      </c>
      <c r="B1174" s="36" t="s">
        <v>13</v>
      </c>
      <c r="C1174" s="36"/>
      <c r="D1174" s="37">
        <f t="shared" si="18"/>
        <v>1</v>
      </c>
      <c r="E1174" s="37"/>
      <c r="F1174" s="37" t="s">
        <v>14</v>
      </c>
      <c r="G1174" s="37"/>
      <c r="H1174" s="38">
        <v>42817</v>
      </c>
      <c r="I1174" s="38"/>
      <c r="J1174" s="38">
        <v>42817</v>
      </c>
      <c r="K1174" s="38"/>
      <c r="L1174" s="18" t="s">
        <v>647</v>
      </c>
      <c r="M1174" s="18"/>
      <c r="N1174" s="35">
        <v>558</v>
      </c>
      <c r="O1174" s="35"/>
    </row>
    <row r="1175" spans="1:15" ht="45" customHeight="1">
      <c r="A1175" s="13" t="s">
        <v>527</v>
      </c>
      <c r="B1175" s="36" t="s">
        <v>1684</v>
      </c>
      <c r="C1175" s="36"/>
      <c r="D1175" s="37">
        <f t="shared" si="18"/>
        <v>1</v>
      </c>
      <c r="E1175" s="37"/>
      <c r="F1175" s="37" t="s">
        <v>28</v>
      </c>
      <c r="G1175" s="37"/>
      <c r="H1175" s="38">
        <v>42800</v>
      </c>
      <c r="I1175" s="38"/>
      <c r="J1175" s="38">
        <v>42800</v>
      </c>
      <c r="K1175" s="38"/>
      <c r="L1175" s="18" t="s">
        <v>647</v>
      </c>
      <c r="M1175" s="18"/>
      <c r="N1175" s="35">
        <v>316</v>
      </c>
      <c r="O1175" s="35"/>
    </row>
    <row r="1176" spans="1:15" ht="45" customHeight="1">
      <c r="A1176" s="13" t="s">
        <v>527</v>
      </c>
      <c r="B1176" s="36" t="s">
        <v>13</v>
      </c>
      <c r="C1176" s="36"/>
      <c r="D1176" s="37">
        <f t="shared" si="18"/>
        <v>1</v>
      </c>
      <c r="E1176" s="37"/>
      <c r="F1176" s="37" t="s">
        <v>14</v>
      </c>
      <c r="G1176" s="37"/>
      <c r="H1176" s="38">
        <v>42858</v>
      </c>
      <c r="I1176" s="38"/>
      <c r="J1176" s="38">
        <v>42858</v>
      </c>
      <c r="K1176" s="38"/>
      <c r="L1176" s="18" t="s">
        <v>647</v>
      </c>
      <c r="M1176" s="18"/>
      <c r="N1176" s="35">
        <v>324</v>
      </c>
      <c r="O1176" s="35"/>
    </row>
    <row r="1177" spans="1:15" ht="45" customHeight="1">
      <c r="A1177" s="13" t="s">
        <v>527</v>
      </c>
      <c r="B1177" s="36" t="s">
        <v>1685</v>
      </c>
      <c r="C1177" s="36"/>
      <c r="D1177" s="37">
        <f t="shared" si="18"/>
        <v>1</v>
      </c>
      <c r="E1177" s="37"/>
      <c r="F1177" s="37" t="s">
        <v>28</v>
      </c>
      <c r="G1177" s="37"/>
      <c r="H1177" s="38">
        <v>42831</v>
      </c>
      <c r="I1177" s="38"/>
      <c r="J1177" s="38">
        <v>42831</v>
      </c>
      <c r="K1177" s="38"/>
      <c r="L1177" s="18" t="s">
        <v>647</v>
      </c>
      <c r="M1177" s="18"/>
      <c r="N1177" s="35">
        <v>194</v>
      </c>
      <c r="O1177" s="35"/>
    </row>
    <row r="1178" spans="1:15" ht="45" customHeight="1">
      <c r="A1178" s="13" t="s">
        <v>527</v>
      </c>
      <c r="B1178" s="36" t="s">
        <v>13</v>
      </c>
      <c r="C1178" s="36"/>
      <c r="D1178" s="37">
        <f t="shared" si="18"/>
        <v>1</v>
      </c>
      <c r="E1178" s="37"/>
      <c r="F1178" s="37" t="s">
        <v>14</v>
      </c>
      <c r="G1178" s="37"/>
      <c r="H1178" s="38">
        <v>42845</v>
      </c>
      <c r="I1178" s="38"/>
      <c r="J1178" s="38">
        <v>42845</v>
      </c>
      <c r="K1178" s="38"/>
      <c r="L1178" s="18" t="s">
        <v>647</v>
      </c>
      <c r="M1178" s="18"/>
      <c r="N1178" s="35">
        <v>576</v>
      </c>
      <c r="O1178" s="35"/>
    </row>
    <row r="1179" spans="1:15" ht="45" customHeight="1">
      <c r="A1179" s="13" t="s">
        <v>527</v>
      </c>
      <c r="B1179" s="36" t="s">
        <v>1685</v>
      </c>
      <c r="C1179" s="36"/>
      <c r="D1179" s="37">
        <f t="shared" si="18"/>
        <v>1</v>
      </c>
      <c r="E1179" s="37"/>
      <c r="F1179" s="37" t="s">
        <v>28</v>
      </c>
      <c r="G1179" s="37"/>
      <c r="H1179" s="38">
        <v>42831</v>
      </c>
      <c r="I1179" s="38"/>
      <c r="J1179" s="38">
        <v>42831</v>
      </c>
      <c r="K1179" s="38"/>
      <c r="L1179" s="18" t="s">
        <v>647</v>
      </c>
      <c r="M1179" s="18"/>
      <c r="N1179" s="35">
        <v>451</v>
      </c>
      <c r="O1179" s="35"/>
    </row>
    <row r="1180" spans="1:15" ht="45" customHeight="1">
      <c r="A1180" s="13" t="s">
        <v>527</v>
      </c>
      <c r="B1180" s="36" t="s">
        <v>1262</v>
      </c>
      <c r="C1180" s="36"/>
      <c r="D1180" s="37">
        <f t="shared" si="18"/>
        <v>1</v>
      </c>
      <c r="E1180" s="37"/>
      <c r="F1180" s="37" t="s">
        <v>28</v>
      </c>
      <c r="G1180" s="37"/>
      <c r="H1180" s="38">
        <v>42867</v>
      </c>
      <c r="I1180" s="38"/>
      <c r="J1180" s="38">
        <v>42867</v>
      </c>
      <c r="K1180" s="38"/>
      <c r="L1180" s="18" t="s">
        <v>647</v>
      </c>
      <c r="M1180" s="18"/>
      <c r="N1180" s="35">
        <v>453</v>
      </c>
      <c r="O1180" s="35"/>
    </row>
    <row r="1181" spans="1:15" ht="45" customHeight="1">
      <c r="A1181" s="13" t="s">
        <v>527</v>
      </c>
      <c r="B1181" s="36" t="s">
        <v>1686</v>
      </c>
      <c r="C1181" s="36"/>
      <c r="D1181" s="37">
        <f t="shared" si="18"/>
        <v>1</v>
      </c>
      <c r="E1181" s="37"/>
      <c r="F1181" s="37" t="s">
        <v>1687</v>
      </c>
      <c r="G1181" s="37"/>
      <c r="H1181" s="38">
        <v>42844</v>
      </c>
      <c r="I1181" s="38"/>
      <c r="J1181" s="38">
        <v>42844</v>
      </c>
      <c r="K1181" s="38"/>
      <c r="L1181" s="18" t="s">
        <v>647</v>
      </c>
      <c r="M1181" s="18"/>
      <c r="N1181" s="35">
        <v>327</v>
      </c>
      <c r="O1181" s="35"/>
    </row>
    <row r="1182" spans="1:15" ht="45" customHeight="1">
      <c r="A1182" s="13" t="s">
        <v>527</v>
      </c>
      <c r="B1182" s="36" t="s">
        <v>13</v>
      </c>
      <c r="C1182" s="36"/>
      <c r="D1182" s="37">
        <f t="shared" si="18"/>
        <v>1</v>
      </c>
      <c r="E1182" s="37"/>
      <c r="F1182" s="37" t="s">
        <v>14</v>
      </c>
      <c r="G1182" s="37"/>
      <c r="H1182" s="38">
        <v>42867</v>
      </c>
      <c r="I1182" s="38"/>
      <c r="J1182" s="38">
        <v>42867</v>
      </c>
      <c r="K1182" s="38"/>
      <c r="L1182" s="18" t="s">
        <v>647</v>
      </c>
      <c r="M1182" s="18"/>
      <c r="N1182" s="35">
        <v>225</v>
      </c>
      <c r="O1182" s="35"/>
    </row>
    <row r="1183" spans="1:15" ht="45" customHeight="1">
      <c r="A1183" s="13" t="s">
        <v>527</v>
      </c>
      <c r="B1183" s="36" t="s">
        <v>1262</v>
      </c>
      <c r="C1183" s="36"/>
      <c r="D1183" s="37">
        <f t="shared" si="18"/>
        <v>1</v>
      </c>
      <c r="E1183" s="37"/>
      <c r="F1183" s="37" t="s">
        <v>28</v>
      </c>
      <c r="G1183" s="37"/>
      <c r="H1183" s="38">
        <v>42867</v>
      </c>
      <c r="I1183" s="38"/>
      <c r="J1183" s="38">
        <v>42867</v>
      </c>
      <c r="K1183" s="38"/>
      <c r="L1183" s="18" t="s">
        <v>647</v>
      </c>
      <c r="M1183" s="18"/>
      <c r="N1183" s="35">
        <v>229</v>
      </c>
      <c r="O1183" s="35"/>
    </row>
    <row r="1184" spans="1:15" ht="45" customHeight="1">
      <c r="A1184" s="13" t="s">
        <v>527</v>
      </c>
      <c r="B1184" s="36" t="s">
        <v>1686</v>
      </c>
      <c r="C1184" s="36"/>
      <c r="D1184" s="37">
        <f t="shared" si="18"/>
        <v>1</v>
      </c>
      <c r="E1184" s="37"/>
      <c r="F1184" s="37" t="s">
        <v>1687</v>
      </c>
      <c r="G1184" s="37"/>
      <c r="H1184" s="38">
        <v>42844</v>
      </c>
      <c r="I1184" s="38"/>
      <c r="J1184" s="38">
        <v>42844</v>
      </c>
      <c r="K1184" s="38"/>
      <c r="L1184" s="18" t="s">
        <v>647</v>
      </c>
      <c r="M1184" s="18"/>
      <c r="N1184" s="35">
        <v>600</v>
      </c>
      <c r="O1184" s="35"/>
    </row>
    <row r="1185" spans="1:15" ht="45" customHeight="1">
      <c r="A1185" s="13" t="s">
        <v>527</v>
      </c>
      <c r="B1185" s="36" t="s">
        <v>1688</v>
      </c>
      <c r="C1185" s="36"/>
      <c r="D1185" s="37">
        <f t="shared" si="18"/>
        <v>1</v>
      </c>
      <c r="E1185" s="37"/>
      <c r="F1185" s="37" t="s">
        <v>28</v>
      </c>
      <c r="G1185" s="37"/>
      <c r="H1185" s="38">
        <v>42859</v>
      </c>
      <c r="I1185" s="38"/>
      <c r="J1185" s="38">
        <v>42859</v>
      </c>
      <c r="K1185" s="38"/>
      <c r="L1185" s="18" t="s">
        <v>647</v>
      </c>
      <c r="M1185" s="18"/>
      <c r="N1185" s="35">
        <v>194</v>
      </c>
      <c r="O1185" s="35"/>
    </row>
    <row r="1186" spans="1:15" ht="45" customHeight="1">
      <c r="A1186" s="13" t="s">
        <v>527</v>
      </c>
      <c r="B1186" s="36" t="s">
        <v>1683</v>
      </c>
      <c r="C1186" s="36"/>
      <c r="D1186" s="37">
        <f t="shared" si="18"/>
        <v>1</v>
      </c>
      <c r="E1186" s="37"/>
      <c r="F1186" s="37" t="s">
        <v>28</v>
      </c>
      <c r="G1186" s="37"/>
      <c r="H1186" s="38">
        <v>42877</v>
      </c>
      <c r="I1186" s="38"/>
      <c r="J1186" s="38">
        <v>42877</v>
      </c>
      <c r="K1186" s="38"/>
      <c r="L1186" s="18" t="s">
        <v>647</v>
      </c>
      <c r="M1186" s="18"/>
      <c r="N1186" s="35">
        <v>388</v>
      </c>
      <c r="O1186" s="35"/>
    </row>
    <row r="1187" spans="1:15" ht="45" customHeight="1">
      <c r="A1187" s="13" t="s">
        <v>527</v>
      </c>
      <c r="B1187" s="36" t="s">
        <v>1688</v>
      </c>
      <c r="C1187" s="36"/>
      <c r="D1187" s="37">
        <f t="shared" si="18"/>
        <v>1</v>
      </c>
      <c r="E1187" s="37"/>
      <c r="F1187" s="37" t="s">
        <v>28</v>
      </c>
      <c r="G1187" s="37"/>
      <c r="H1187" s="38">
        <v>42859</v>
      </c>
      <c r="I1187" s="38"/>
      <c r="J1187" s="38">
        <v>42859</v>
      </c>
      <c r="K1187" s="38"/>
      <c r="L1187" s="18" t="s">
        <v>647</v>
      </c>
      <c r="M1187" s="18"/>
      <c r="N1187" s="35">
        <v>600</v>
      </c>
      <c r="O1187" s="35"/>
    </row>
    <row r="1188" spans="1:15" ht="45" customHeight="1">
      <c r="A1188" s="13" t="s">
        <v>527</v>
      </c>
      <c r="B1188" s="36" t="s">
        <v>1683</v>
      </c>
      <c r="C1188" s="36"/>
      <c r="D1188" s="37">
        <f t="shared" si="18"/>
        <v>1</v>
      </c>
      <c r="E1188" s="37"/>
      <c r="F1188" s="37" t="s">
        <v>28</v>
      </c>
      <c r="G1188" s="37"/>
      <c r="H1188" s="38">
        <v>42877</v>
      </c>
      <c r="I1188" s="38"/>
      <c r="J1188" s="38">
        <v>42877</v>
      </c>
      <c r="K1188" s="38"/>
      <c r="L1188" s="18" t="s">
        <v>647</v>
      </c>
      <c r="M1188" s="18"/>
      <c r="N1188" s="35">
        <v>319</v>
      </c>
      <c r="O1188" s="35"/>
    </row>
    <row r="1189" spans="1:15" ht="45" customHeight="1">
      <c r="A1189" s="13" t="s">
        <v>527</v>
      </c>
      <c r="B1189" s="36" t="s">
        <v>13</v>
      </c>
      <c r="C1189" s="36"/>
      <c r="D1189" s="37">
        <f t="shared" si="18"/>
        <v>1</v>
      </c>
      <c r="E1189" s="37"/>
      <c r="F1189" s="37" t="s">
        <v>14</v>
      </c>
      <c r="G1189" s="37"/>
      <c r="H1189" s="38">
        <v>42886</v>
      </c>
      <c r="I1189" s="38"/>
      <c r="J1189" s="38">
        <v>42886</v>
      </c>
      <c r="K1189" s="38"/>
      <c r="L1189" s="18" t="s">
        <v>647</v>
      </c>
      <c r="M1189" s="18"/>
      <c r="N1189" s="35">
        <v>198</v>
      </c>
      <c r="O1189" s="35"/>
    </row>
    <row r="1190" spans="1:15" ht="45" customHeight="1">
      <c r="A1190" s="13" t="s">
        <v>527</v>
      </c>
      <c r="B1190" s="36" t="s">
        <v>1689</v>
      </c>
      <c r="C1190" s="36"/>
      <c r="D1190" s="37">
        <f t="shared" si="18"/>
        <v>1</v>
      </c>
      <c r="E1190" s="37"/>
      <c r="F1190" s="37" t="s">
        <v>28</v>
      </c>
      <c r="G1190" s="37"/>
      <c r="H1190" s="38">
        <v>42894</v>
      </c>
      <c r="I1190" s="38"/>
      <c r="J1190" s="38">
        <v>42894</v>
      </c>
      <c r="K1190" s="38"/>
      <c r="L1190" s="18" t="s">
        <v>647</v>
      </c>
      <c r="M1190" s="18"/>
      <c r="N1190" s="35">
        <v>194</v>
      </c>
      <c r="O1190" s="35"/>
    </row>
    <row r="1191" spans="1:15" ht="45" customHeight="1">
      <c r="A1191" s="13" t="s">
        <v>527</v>
      </c>
      <c r="B1191" s="36" t="s">
        <v>13</v>
      </c>
      <c r="C1191" s="36"/>
      <c r="D1191" s="37">
        <f t="shared" si="18"/>
        <v>1</v>
      </c>
      <c r="E1191" s="37"/>
      <c r="F1191" s="37" t="s">
        <v>14</v>
      </c>
      <c r="G1191" s="37"/>
      <c r="H1191" s="38">
        <v>42905</v>
      </c>
      <c r="I1191" s="38"/>
      <c r="J1191" s="38">
        <v>42905</v>
      </c>
      <c r="K1191" s="38"/>
      <c r="L1191" s="18" t="s">
        <v>647</v>
      </c>
      <c r="M1191" s="18"/>
      <c r="N1191" s="35">
        <v>468</v>
      </c>
      <c r="O1191" s="35"/>
    </row>
    <row r="1192" spans="1:15" ht="45" customHeight="1">
      <c r="A1192" s="13" t="s">
        <v>527</v>
      </c>
      <c r="B1192" s="36" t="s">
        <v>1689</v>
      </c>
      <c r="C1192" s="36"/>
      <c r="D1192" s="37">
        <f t="shared" si="18"/>
        <v>1</v>
      </c>
      <c r="E1192" s="37"/>
      <c r="F1192" s="37" t="s">
        <v>28</v>
      </c>
      <c r="G1192" s="37"/>
      <c r="H1192" s="38">
        <v>42894</v>
      </c>
      <c r="I1192" s="38"/>
      <c r="J1192" s="38">
        <v>42894</v>
      </c>
      <c r="K1192" s="38"/>
      <c r="L1192" s="18" t="s">
        <v>647</v>
      </c>
      <c r="M1192" s="18"/>
      <c r="N1192" s="35">
        <v>600</v>
      </c>
      <c r="O1192" s="35"/>
    </row>
    <row r="1193" spans="1:15" ht="45" customHeight="1">
      <c r="A1193" s="13" t="s">
        <v>527</v>
      </c>
      <c r="B1193" s="36" t="s">
        <v>1690</v>
      </c>
      <c r="C1193" s="36"/>
      <c r="D1193" s="37">
        <f t="shared" si="18"/>
        <v>1</v>
      </c>
      <c r="E1193" s="37"/>
      <c r="F1193" s="37" t="s">
        <v>28</v>
      </c>
      <c r="G1193" s="37"/>
      <c r="H1193" s="38">
        <v>42913</v>
      </c>
      <c r="I1193" s="38"/>
      <c r="J1193" s="38">
        <v>42913</v>
      </c>
      <c r="K1193" s="38"/>
      <c r="L1193" s="18" t="s">
        <v>647</v>
      </c>
      <c r="M1193" s="18"/>
      <c r="N1193" s="35">
        <v>288</v>
      </c>
      <c r="O1193" s="35"/>
    </row>
    <row r="1194" spans="1:15" ht="45" customHeight="1">
      <c r="A1194" s="13" t="s">
        <v>527</v>
      </c>
      <c r="B1194" s="36" t="s">
        <v>1690</v>
      </c>
      <c r="C1194" s="36"/>
      <c r="D1194" s="37">
        <f t="shared" si="18"/>
        <v>1</v>
      </c>
      <c r="E1194" s="37"/>
      <c r="F1194" s="37" t="s">
        <v>28</v>
      </c>
      <c r="G1194" s="37"/>
      <c r="H1194" s="38">
        <v>42913</v>
      </c>
      <c r="I1194" s="38"/>
      <c r="J1194" s="38">
        <v>42913</v>
      </c>
      <c r="K1194" s="38"/>
      <c r="L1194" s="18" t="s">
        <v>647</v>
      </c>
      <c r="M1194" s="18"/>
      <c r="N1194" s="35">
        <v>139</v>
      </c>
      <c r="O1194" s="35"/>
    </row>
    <row r="1195" spans="1:15" ht="45" customHeight="1">
      <c r="A1195" s="13" t="s">
        <v>527</v>
      </c>
      <c r="B1195" s="36" t="s">
        <v>13</v>
      </c>
      <c r="C1195" s="36"/>
      <c r="D1195" s="37">
        <f t="shared" si="18"/>
        <v>1</v>
      </c>
      <c r="E1195" s="37"/>
      <c r="F1195" s="37" t="s">
        <v>14</v>
      </c>
      <c r="G1195" s="37"/>
      <c r="H1195" s="38">
        <v>42921</v>
      </c>
      <c r="I1195" s="38"/>
      <c r="J1195" s="38">
        <v>42921</v>
      </c>
      <c r="K1195" s="38"/>
      <c r="L1195" s="18" t="s">
        <v>647</v>
      </c>
      <c r="M1195" s="18"/>
      <c r="N1195" s="35">
        <v>342</v>
      </c>
      <c r="O1195" s="35"/>
    </row>
    <row r="1196" spans="1:15" ht="45" customHeight="1">
      <c r="A1196" s="13" t="s">
        <v>527</v>
      </c>
      <c r="B1196" s="36" t="s">
        <v>1691</v>
      </c>
      <c r="C1196" s="36"/>
      <c r="D1196" s="37">
        <f t="shared" si="18"/>
        <v>1</v>
      </c>
      <c r="E1196" s="37"/>
      <c r="F1196" s="37" t="s">
        <v>28</v>
      </c>
      <c r="G1196" s="37"/>
      <c r="H1196" s="38">
        <v>42923</v>
      </c>
      <c r="I1196" s="38"/>
      <c r="J1196" s="38">
        <v>42923</v>
      </c>
      <c r="K1196" s="38"/>
      <c r="L1196" s="18" t="s">
        <v>647</v>
      </c>
      <c r="M1196" s="18"/>
      <c r="N1196" s="35">
        <v>194</v>
      </c>
      <c r="O1196" s="35"/>
    </row>
    <row r="1197" spans="1:15" ht="45" customHeight="1">
      <c r="A1197" s="13" t="s">
        <v>527</v>
      </c>
      <c r="B1197" s="36" t="s">
        <v>13</v>
      </c>
      <c r="C1197" s="36"/>
      <c r="D1197" s="37">
        <f t="shared" si="18"/>
        <v>1</v>
      </c>
      <c r="E1197" s="37"/>
      <c r="F1197" s="37" t="s">
        <v>14</v>
      </c>
      <c r="G1197" s="37"/>
      <c r="H1197" s="38">
        <v>42937</v>
      </c>
      <c r="I1197" s="38"/>
      <c r="J1197" s="38">
        <v>42937</v>
      </c>
      <c r="K1197" s="38"/>
      <c r="L1197" s="18" t="s">
        <v>647</v>
      </c>
      <c r="M1197" s="18"/>
      <c r="N1197" s="35">
        <v>324</v>
      </c>
      <c r="O1197" s="35"/>
    </row>
    <row r="1198" spans="1:15" ht="45" customHeight="1">
      <c r="A1198" s="13" t="s">
        <v>527</v>
      </c>
      <c r="B1198" s="36" t="s">
        <v>1691</v>
      </c>
      <c r="C1198" s="36"/>
      <c r="D1198" s="37">
        <f t="shared" si="18"/>
        <v>1</v>
      </c>
      <c r="E1198" s="37"/>
      <c r="F1198" s="37" t="s">
        <v>28</v>
      </c>
      <c r="G1198" s="37"/>
      <c r="H1198" s="38">
        <v>42923</v>
      </c>
      <c r="I1198" s="38"/>
      <c r="J1198" s="38">
        <v>42923</v>
      </c>
      <c r="K1198" s="38"/>
      <c r="L1198" s="18" t="s">
        <v>647</v>
      </c>
      <c r="M1198" s="18"/>
      <c r="N1198" s="35">
        <v>139</v>
      </c>
      <c r="O1198" s="35"/>
    </row>
    <row r="1199" spans="1:15" ht="45" customHeight="1">
      <c r="A1199" s="13" t="s">
        <v>527</v>
      </c>
      <c r="B1199" s="36" t="s">
        <v>1692</v>
      </c>
      <c r="C1199" s="36"/>
      <c r="D1199" s="37">
        <f t="shared" si="18"/>
        <v>1</v>
      </c>
      <c r="E1199" s="37"/>
      <c r="F1199" s="37" t="s">
        <v>28</v>
      </c>
      <c r="G1199" s="37"/>
      <c r="H1199" s="38">
        <v>42970</v>
      </c>
      <c r="I1199" s="38"/>
      <c r="J1199" s="38">
        <v>42970</v>
      </c>
      <c r="K1199" s="38"/>
      <c r="L1199" s="18" t="s">
        <v>647</v>
      </c>
      <c r="M1199" s="18"/>
      <c r="N1199" s="35">
        <v>388</v>
      </c>
      <c r="O1199" s="35"/>
    </row>
    <row r="1200" spans="1:15" ht="45" customHeight="1">
      <c r="A1200" s="13" t="s">
        <v>527</v>
      </c>
      <c r="B1200" s="36" t="s">
        <v>13</v>
      </c>
      <c r="C1200" s="36"/>
      <c r="D1200" s="37">
        <f t="shared" si="18"/>
        <v>1</v>
      </c>
      <c r="E1200" s="37"/>
      <c r="F1200" s="37" t="s">
        <v>14</v>
      </c>
      <c r="G1200" s="37"/>
      <c r="H1200" s="38">
        <v>42970</v>
      </c>
      <c r="I1200" s="38"/>
      <c r="J1200" s="38">
        <v>42970</v>
      </c>
      <c r="K1200" s="38"/>
      <c r="L1200" s="18" t="s">
        <v>647</v>
      </c>
      <c r="M1200" s="18"/>
      <c r="N1200" s="35">
        <v>468</v>
      </c>
      <c r="O1200" s="35"/>
    </row>
    <row r="1201" spans="1:15" ht="45" customHeight="1">
      <c r="A1201" s="13" t="s">
        <v>527</v>
      </c>
      <c r="B1201" s="36" t="s">
        <v>1692</v>
      </c>
      <c r="C1201" s="36"/>
      <c r="D1201" s="37">
        <f t="shared" si="18"/>
        <v>1</v>
      </c>
      <c r="E1201" s="37"/>
      <c r="F1201" s="37" t="s">
        <v>28</v>
      </c>
      <c r="G1201" s="37"/>
      <c r="H1201" s="38">
        <v>42970</v>
      </c>
      <c r="I1201" s="38"/>
      <c r="J1201" s="38">
        <v>42970</v>
      </c>
      <c r="K1201" s="38"/>
      <c r="L1201" s="18" t="s">
        <v>647</v>
      </c>
      <c r="M1201" s="18"/>
      <c r="N1201" s="35">
        <v>934</v>
      </c>
      <c r="O1201" s="35"/>
    </row>
    <row r="1202" spans="1:15" ht="45" customHeight="1">
      <c r="A1202" s="13" t="s">
        <v>527</v>
      </c>
      <c r="B1202" s="36" t="s">
        <v>1693</v>
      </c>
      <c r="C1202" s="36"/>
      <c r="D1202" s="37">
        <f t="shared" si="18"/>
        <v>1</v>
      </c>
      <c r="E1202" s="37"/>
      <c r="F1202" s="37" t="s">
        <v>28</v>
      </c>
      <c r="G1202" s="37"/>
      <c r="H1202" s="38">
        <v>42942</v>
      </c>
      <c r="I1202" s="38"/>
      <c r="J1202" s="38">
        <v>42942</v>
      </c>
      <c r="K1202" s="38"/>
      <c r="L1202" s="18" t="s">
        <v>647</v>
      </c>
      <c r="M1202" s="18"/>
      <c r="N1202" s="35">
        <v>194</v>
      </c>
      <c r="O1202" s="35"/>
    </row>
    <row r="1203" spans="1:15" ht="45" customHeight="1">
      <c r="A1203" s="13" t="s">
        <v>527</v>
      </c>
      <c r="B1203" s="36" t="s">
        <v>13</v>
      </c>
      <c r="C1203" s="36"/>
      <c r="D1203" s="37">
        <f t="shared" si="18"/>
        <v>1</v>
      </c>
      <c r="E1203" s="37"/>
      <c r="F1203" s="37" t="s">
        <v>14</v>
      </c>
      <c r="G1203" s="37"/>
      <c r="H1203" s="38">
        <v>42954</v>
      </c>
      <c r="I1203" s="38"/>
      <c r="J1203" s="38">
        <v>42954</v>
      </c>
      <c r="K1203" s="38"/>
      <c r="L1203" s="18" t="s">
        <v>647</v>
      </c>
      <c r="M1203" s="18"/>
      <c r="N1203" s="35">
        <v>572</v>
      </c>
      <c r="O1203" s="35"/>
    </row>
    <row r="1204" spans="1:15" ht="45" customHeight="1">
      <c r="A1204" s="13" t="s">
        <v>527</v>
      </c>
      <c r="B1204" s="36" t="s">
        <v>1693</v>
      </c>
      <c r="C1204" s="36"/>
      <c r="D1204" s="37">
        <f t="shared" si="18"/>
        <v>1</v>
      </c>
      <c r="E1204" s="37"/>
      <c r="F1204" s="37" t="s">
        <v>28</v>
      </c>
      <c r="G1204" s="37"/>
      <c r="H1204" s="38">
        <v>42942</v>
      </c>
      <c r="I1204" s="38"/>
      <c r="J1204" s="38">
        <v>42942</v>
      </c>
      <c r="K1204" s="38"/>
      <c r="L1204" s="18" t="s">
        <v>647</v>
      </c>
      <c r="M1204" s="18"/>
      <c r="N1204" s="35">
        <v>600</v>
      </c>
      <c r="O1204" s="35"/>
    </row>
    <row r="1205" spans="1:15" ht="45" customHeight="1">
      <c r="A1205" s="13" t="s">
        <v>527</v>
      </c>
      <c r="B1205" s="36" t="s">
        <v>528</v>
      </c>
      <c r="C1205" s="36"/>
      <c r="D1205" s="37">
        <f t="shared" si="18"/>
        <v>1</v>
      </c>
      <c r="E1205" s="37"/>
      <c r="F1205" s="37" t="s">
        <v>28</v>
      </c>
      <c r="G1205" s="37"/>
      <c r="H1205" s="38">
        <v>42954</v>
      </c>
      <c r="I1205" s="38"/>
      <c r="J1205" s="38">
        <v>42954</v>
      </c>
      <c r="K1205" s="38"/>
      <c r="L1205" s="18" t="s">
        <v>647</v>
      </c>
      <c r="M1205" s="18"/>
      <c r="N1205" s="35">
        <v>600</v>
      </c>
      <c r="O1205" s="35"/>
    </row>
    <row r="1206" spans="1:15" ht="45" customHeight="1">
      <c r="A1206" s="13" t="s">
        <v>527</v>
      </c>
      <c r="B1206" s="36" t="s">
        <v>13</v>
      </c>
      <c r="C1206" s="36"/>
      <c r="D1206" s="37">
        <f t="shared" si="18"/>
        <v>1</v>
      </c>
      <c r="E1206" s="37"/>
      <c r="F1206" s="37" t="s">
        <v>14</v>
      </c>
      <c r="G1206" s="37"/>
      <c r="H1206" s="38">
        <v>42996</v>
      </c>
      <c r="I1206" s="38"/>
      <c r="J1206" s="38">
        <v>43007</v>
      </c>
      <c r="K1206" s="38"/>
      <c r="L1206" s="18" t="s">
        <v>647</v>
      </c>
      <c r="M1206" s="18"/>
      <c r="N1206" s="35">
        <v>360</v>
      </c>
      <c r="O1206" s="35"/>
    </row>
    <row r="1207" spans="1:15" ht="45" customHeight="1">
      <c r="A1207" s="13" t="s">
        <v>527</v>
      </c>
      <c r="B1207" s="36" t="s">
        <v>1694</v>
      </c>
      <c r="C1207" s="36"/>
      <c r="D1207" s="37">
        <f t="shared" si="18"/>
        <v>1</v>
      </c>
      <c r="E1207" s="37"/>
      <c r="F1207" s="37" t="s">
        <v>28</v>
      </c>
      <c r="G1207" s="37"/>
      <c r="H1207" s="38">
        <v>43011</v>
      </c>
      <c r="I1207" s="38"/>
      <c r="J1207" s="38">
        <v>43011</v>
      </c>
      <c r="K1207" s="38"/>
      <c r="L1207" s="18" t="s">
        <v>647</v>
      </c>
      <c r="M1207" s="18"/>
      <c r="N1207" s="35">
        <v>194</v>
      </c>
      <c r="O1207" s="35"/>
    </row>
    <row r="1208" spans="1:15" ht="45" customHeight="1">
      <c r="A1208" s="13" t="s">
        <v>527</v>
      </c>
      <c r="B1208" s="36" t="s">
        <v>13</v>
      </c>
      <c r="C1208" s="36"/>
      <c r="D1208" s="37">
        <f t="shared" si="18"/>
        <v>1</v>
      </c>
      <c r="E1208" s="37"/>
      <c r="F1208" s="37" t="s">
        <v>14</v>
      </c>
      <c r="G1208" s="37"/>
      <c r="H1208" s="38">
        <v>43021</v>
      </c>
      <c r="I1208" s="38"/>
      <c r="J1208" s="38">
        <v>43021</v>
      </c>
      <c r="K1208" s="38"/>
      <c r="L1208" s="18" t="s">
        <v>647</v>
      </c>
      <c r="M1208" s="18"/>
      <c r="N1208" s="35">
        <v>333</v>
      </c>
      <c r="O1208" s="35"/>
    </row>
    <row r="1209" spans="1:15" ht="45" customHeight="1">
      <c r="A1209" s="13" t="s">
        <v>527</v>
      </c>
      <c r="B1209" s="36" t="s">
        <v>1694</v>
      </c>
      <c r="C1209" s="36"/>
      <c r="D1209" s="37">
        <f t="shared" si="18"/>
        <v>1</v>
      </c>
      <c r="E1209" s="37"/>
      <c r="F1209" s="37" t="s">
        <v>28</v>
      </c>
      <c r="G1209" s="37"/>
      <c r="H1209" s="38">
        <v>43011</v>
      </c>
      <c r="I1209" s="38"/>
      <c r="J1209" s="38">
        <v>43011</v>
      </c>
      <c r="K1209" s="38"/>
      <c r="L1209" s="18" t="s">
        <v>647</v>
      </c>
      <c r="M1209" s="18"/>
      <c r="N1209" s="35">
        <v>109.99</v>
      </c>
      <c r="O1209" s="35"/>
    </row>
    <row r="1210" spans="1:15" ht="45" customHeight="1">
      <c r="A1210" s="13" t="s">
        <v>527</v>
      </c>
      <c r="B1210" s="36" t="s">
        <v>1695</v>
      </c>
      <c r="C1210" s="36"/>
      <c r="D1210" s="37">
        <f t="shared" si="18"/>
        <v>1</v>
      </c>
      <c r="E1210" s="37"/>
      <c r="F1210" s="37" t="s">
        <v>28</v>
      </c>
      <c r="G1210" s="37"/>
      <c r="H1210" s="38">
        <v>42983</v>
      </c>
      <c r="I1210" s="38"/>
      <c r="J1210" s="38">
        <v>42983</v>
      </c>
      <c r="K1210" s="38"/>
      <c r="L1210" s="18" t="s">
        <v>647</v>
      </c>
      <c r="M1210" s="18"/>
      <c r="N1210" s="35">
        <v>194</v>
      </c>
      <c r="O1210" s="35"/>
    </row>
    <row r="1211" spans="1:15" ht="45" customHeight="1">
      <c r="A1211" s="13" t="s">
        <v>527</v>
      </c>
      <c r="B1211" s="36" t="s">
        <v>13</v>
      </c>
      <c r="C1211" s="36"/>
      <c r="D1211" s="37">
        <f t="shared" si="18"/>
        <v>1</v>
      </c>
      <c r="E1211" s="37"/>
      <c r="F1211" s="37" t="s">
        <v>14</v>
      </c>
      <c r="G1211" s="37"/>
      <c r="H1211" s="38">
        <v>42993</v>
      </c>
      <c r="I1211" s="38"/>
      <c r="J1211" s="38">
        <v>42993</v>
      </c>
      <c r="K1211" s="38"/>
      <c r="L1211" s="18" t="s">
        <v>647</v>
      </c>
      <c r="M1211" s="18"/>
      <c r="N1211" s="35">
        <v>252</v>
      </c>
      <c r="O1211" s="35"/>
    </row>
    <row r="1212" spans="1:15" ht="45" customHeight="1">
      <c r="A1212" s="13" t="s">
        <v>527</v>
      </c>
      <c r="B1212" s="36" t="s">
        <v>1696</v>
      </c>
      <c r="C1212" s="36"/>
      <c r="D1212" s="37">
        <f t="shared" si="18"/>
        <v>1</v>
      </c>
      <c r="E1212" s="37"/>
      <c r="F1212" s="37" t="s">
        <v>28</v>
      </c>
      <c r="G1212" s="37"/>
      <c r="H1212" s="38">
        <v>43038</v>
      </c>
      <c r="I1212" s="38"/>
      <c r="J1212" s="38">
        <v>43038</v>
      </c>
      <c r="K1212" s="38"/>
      <c r="L1212" s="18" t="s">
        <v>647</v>
      </c>
      <c r="M1212" s="18"/>
      <c r="N1212" s="35">
        <v>194</v>
      </c>
      <c r="O1212" s="35"/>
    </row>
    <row r="1213" spans="1:15" ht="45" customHeight="1">
      <c r="A1213" s="13" t="s">
        <v>527</v>
      </c>
      <c r="B1213" s="36" t="s">
        <v>13</v>
      </c>
      <c r="C1213" s="36"/>
      <c r="D1213" s="37">
        <f t="shared" si="18"/>
        <v>1</v>
      </c>
      <c r="E1213" s="37"/>
      <c r="F1213" s="37" t="s">
        <v>14</v>
      </c>
      <c r="G1213" s="37"/>
      <c r="H1213" s="38">
        <v>43024</v>
      </c>
      <c r="I1213" s="38"/>
      <c r="J1213" s="38">
        <v>43039</v>
      </c>
      <c r="K1213" s="38"/>
      <c r="L1213" s="18" t="s">
        <v>647</v>
      </c>
      <c r="M1213" s="18"/>
      <c r="N1213" s="35">
        <v>378</v>
      </c>
      <c r="O1213" s="35"/>
    </row>
    <row r="1214" spans="1:15" ht="45" customHeight="1">
      <c r="A1214" s="13" t="s">
        <v>527</v>
      </c>
      <c r="B1214" s="36" t="s">
        <v>13</v>
      </c>
      <c r="C1214" s="36"/>
      <c r="D1214" s="37">
        <f t="shared" si="18"/>
        <v>1</v>
      </c>
      <c r="E1214" s="37"/>
      <c r="F1214" s="37" t="s">
        <v>14</v>
      </c>
      <c r="G1214" s="37"/>
      <c r="H1214" s="38">
        <v>43040</v>
      </c>
      <c r="I1214" s="38"/>
      <c r="J1214" s="38">
        <v>43054</v>
      </c>
      <c r="K1214" s="38"/>
      <c r="L1214" s="18" t="s">
        <v>647</v>
      </c>
      <c r="M1214" s="18"/>
      <c r="N1214" s="35">
        <v>324</v>
      </c>
      <c r="O1214" s="35"/>
    </row>
    <row r="1215" spans="1:15" ht="45" customHeight="1">
      <c r="A1215" s="13" t="s">
        <v>527</v>
      </c>
      <c r="B1215" s="36" t="s">
        <v>1685</v>
      </c>
      <c r="C1215" s="36"/>
      <c r="D1215" s="37">
        <f t="shared" si="18"/>
        <v>1</v>
      </c>
      <c r="E1215" s="37"/>
      <c r="F1215" s="37" t="s">
        <v>28</v>
      </c>
      <c r="G1215" s="37"/>
      <c r="H1215" s="38">
        <v>43049</v>
      </c>
      <c r="I1215" s="38"/>
      <c r="J1215" s="38">
        <v>43049</v>
      </c>
      <c r="K1215" s="38"/>
      <c r="L1215" s="18" t="s">
        <v>647</v>
      </c>
      <c r="M1215" s="18"/>
      <c r="N1215" s="35">
        <v>338</v>
      </c>
      <c r="O1215" s="35"/>
    </row>
    <row r="1216" spans="1:15" ht="45" customHeight="1">
      <c r="A1216" s="13" t="s">
        <v>527</v>
      </c>
      <c r="B1216" s="36" t="s">
        <v>1685</v>
      </c>
      <c r="C1216" s="36"/>
      <c r="D1216" s="37">
        <f t="shared" si="18"/>
        <v>1</v>
      </c>
      <c r="E1216" s="37"/>
      <c r="F1216" s="37" t="s">
        <v>28</v>
      </c>
      <c r="G1216" s="37"/>
      <c r="H1216" s="38">
        <v>43049</v>
      </c>
      <c r="I1216" s="38"/>
      <c r="J1216" s="38">
        <v>43049</v>
      </c>
      <c r="K1216" s="38"/>
      <c r="L1216" s="18" t="s">
        <v>647</v>
      </c>
      <c r="M1216" s="18"/>
      <c r="N1216" s="35">
        <v>243</v>
      </c>
      <c r="O1216" s="35"/>
    </row>
    <row r="1217" spans="1:15" ht="45" customHeight="1">
      <c r="A1217" s="13" t="s">
        <v>527</v>
      </c>
      <c r="B1217" s="36" t="s">
        <v>1262</v>
      </c>
      <c r="C1217" s="36"/>
      <c r="D1217" s="37">
        <f t="shared" si="18"/>
        <v>1</v>
      </c>
      <c r="E1217" s="37"/>
      <c r="F1217" s="37" t="s">
        <v>28</v>
      </c>
      <c r="G1217" s="37"/>
      <c r="H1217" s="38">
        <v>43014</v>
      </c>
      <c r="I1217" s="38"/>
      <c r="J1217" s="38">
        <v>43014</v>
      </c>
      <c r="K1217" s="38"/>
      <c r="L1217" s="18" t="s">
        <v>647</v>
      </c>
      <c r="M1217" s="18"/>
      <c r="N1217" s="35">
        <v>338</v>
      </c>
      <c r="O1217" s="35"/>
    </row>
    <row r="1218" spans="1:15" ht="45" customHeight="1">
      <c r="A1218" s="13" t="s">
        <v>527</v>
      </c>
      <c r="B1218" s="36" t="s">
        <v>1262</v>
      </c>
      <c r="C1218" s="36"/>
      <c r="D1218" s="37">
        <f t="shared" si="18"/>
        <v>1</v>
      </c>
      <c r="E1218" s="37"/>
      <c r="F1218" s="37" t="s">
        <v>28</v>
      </c>
      <c r="G1218" s="37"/>
      <c r="H1218" s="38">
        <v>43014</v>
      </c>
      <c r="I1218" s="38"/>
      <c r="J1218" s="38">
        <v>43014</v>
      </c>
      <c r="K1218" s="38"/>
      <c r="L1218" s="18" t="s">
        <v>647</v>
      </c>
      <c r="M1218" s="18"/>
      <c r="N1218" s="35">
        <v>481</v>
      </c>
      <c r="O1218" s="35"/>
    </row>
    <row r="1219" spans="1:15" ht="45" customHeight="1">
      <c r="A1219" s="13" t="s">
        <v>527</v>
      </c>
      <c r="B1219" s="36" t="s">
        <v>13</v>
      </c>
      <c r="C1219" s="36"/>
      <c r="D1219" s="37">
        <f t="shared" si="18"/>
        <v>1</v>
      </c>
      <c r="E1219" s="37"/>
      <c r="F1219" s="37" t="s">
        <v>14</v>
      </c>
      <c r="G1219" s="37"/>
      <c r="H1219" s="38">
        <v>43067</v>
      </c>
      <c r="I1219" s="38"/>
      <c r="J1219" s="38">
        <v>43063</v>
      </c>
      <c r="K1219" s="38"/>
      <c r="L1219" s="18" t="s">
        <v>647</v>
      </c>
      <c r="M1219" s="18"/>
      <c r="N1219" s="35">
        <v>270</v>
      </c>
      <c r="O1219" s="35"/>
    </row>
    <row r="1220" spans="1:15" ht="45" customHeight="1">
      <c r="A1220" s="13" t="s">
        <v>527</v>
      </c>
      <c r="B1220" s="36" t="s">
        <v>1697</v>
      </c>
      <c r="C1220" s="36"/>
      <c r="D1220" s="37">
        <f t="shared" si="18"/>
        <v>1</v>
      </c>
      <c r="E1220" s="37"/>
      <c r="F1220" s="37" t="s">
        <v>28</v>
      </c>
      <c r="G1220" s="37"/>
      <c r="H1220" s="38">
        <v>43060</v>
      </c>
      <c r="I1220" s="38"/>
      <c r="J1220" s="38">
        <v>43060</v>
      </c>
      <c r="K1220" s="38"/>
      <c r="L1220" s="18" t="s">
        <v>647</v>
      </c>
      <c r="M1220" s="18"/>
      <c r="N1220" s="35">
        <v>194</v>
      </c>
      <c r="O1220" s="35"/>
    </row>
    <row r="1221" spans="1:15" ht="45" customHeight="1">
      <c r="A1221" s="13" t="s">
        <v>527</v>
      </c>
      <c r="B1221" s="36" t="s">
        <v>1697</v>
      </c>
      <c r="C1221" s="36"/>
      <c r="D1221" s="37">
        <f t="shared" si="18"/>
        <v>1</v>
      </c>
      <c r="E1221" s="37"/>
      <c r="F1221" s="37" t="s">
        <v>28</v>
      </c>
      <c r="G1221" s="37"/>
      <c r="H1221" s="38">
        <v>43060</v>
      </c>
      <c r="I1221" s="38"/>
      <c r="J1221" s="38">
        <v>43060</v>
      </c>
      <c r="K1221" s="38"/>
      <c r="L1221" s="18" t="s">
        <v>647</v>
      </c>
      <c r="M1221" s="18"/>
      <c r="N1221" s="35">
        <v>600</v>
      </c>
      <c r="O1221" s="35"/>
    </row>
    <row r="1222" spans="1:15" ht="45" customHeight="1">
      <c r="A1222" s="13" t="s">
        <v>527</v>
      </c>
      <c r="B1222" s="36" t="s">
        <v>1698</v>
      </c>
      <c r="C1222" s="36"/>
      <c r="D1222" s="37">
        <f t="shared" si="18"/>
        <v>1</v>
      </c>
      <c r="E1222" s="37"/>
      <c r="F1222" s="37" t="s">
        <v>28</v>
      </c>
      <c r="G1222" s="37"/>
      <c r="H1222" s="38">
        <v>43070</v>
      </c>
      <c r="I1222" s="38"/>
      <c r="J1222" s="38">
        <v>43070</v>
      </c>
      <c r="K1222" s="38"/>
      <c r="L1222" s="18" t="s">
        <v>647</v>
      </c>
      <c r="M1222" s="18"/>
      <c r="N1222" s="35">
        <v>333</v>
      </c>
      <c r="O1222" s="35"/>
    </row>
    <row r="1223" spans="1:15" ht="45" customHeight="1">
      <c r="A1223" s="13" t="s">
        <v>527</v>
      </c>
      <c r="B1223" s="36" t="s">
        <v>1699</v>
      </c>
      <c r="C1223" s="36"/>
      <c r="D1223" s="37">
        <f t="shared" si="18"/>
        <v>1</v>
      </c>
      <c r="E1223" s="37"/>
      <c r="F1223" s="37" t="s">
        <v>28</v>
      </c>
      <c r="G1223" s="37"/>
      <c r="H1223" s="38">
        <v>43033</v>
      </c>
      <c r="I1223" s="38"/>
      <c r="J1223" s="38">
        <v>43033</v>
      </c>
      <c r="K1223" s="38"/>
      <c r="L1223" s="18" t="s">
        <v>647</v>
      </c>
      <c r="M1223" s="18"/>
      <c r="N1223" s="35">
        <v>194</v>
      </c>
      <c r="O1223" s="35"/>
    </row>
    <row r="1224" spans="1:15" ht="45" customHeight="1">
      <c r="A1224" s="13" t="s">
        <v>527</v>
      </c>
      <c r="B1224" s="36" t="s">
        <v>1698</v>
      </c>
      <c r="C1224" s="36"/>
      <c r="D1224" s="37">
        <f t="shared" si="18"/>
        <v>1</v>
      </c>
      <c r="E1224" s="37"/>
      <c r="F1224" s="37" t="s">
        <v>28</v>
      </c>
      <c r="G1224" s="37"/>
      <c r="H1224" s="38">
        <v>43070</v>
      </c>
      <c r="I1224" s="38"/>
      <c r="J1224" s="38">
        <v>43070</v>
      </c>
      <c r="K1224" s="38"/>
      <c r="L1224" s="18" t="s">
        <v>647</v>
      </c>
      <c r="M1224" s="18"/>
      <c r="N1224" s="35">
        <v>956</v>
      </c>
      <c r="O1224" s="35"/>
    </row>
    <row r="1225" spans="1:15" ht="45" customHeight="1">
      <c r="A1225" s="13" t="s">
        <v>543</v>
      </c>
      <c r="B1225" s="36" t="s">
        <v>1700</v>
      </c>
      <c r="C1225" s="36"/>
      <c r="D1225" s="37">
        <f t="shared" si="18"/>
        <v>1</v>
      </c>
      <c r="E1225" s="37"/>
      <c r="F1225" s="37" t="s">
        <v>28</v>
      </c>
      <c r="G1225" s="37"/>
      <c r="H1225" s="38">
        <v>42738</v>
      </c>
      <c r="I1225" s="38"/>
      <c r="J1225" s="38">
        <v>42738</v>
      </c>
      <c r="K1225" s="38"/>
      <c r="L1225" s="18" t="s">
        <v>647</v>
      </c>
      <c r="M1225" s="18"/>
      <c r="N1225" s="35">
        <v>568.03</v>
      </c>
      <c r="O1225" s="35"/>
    </row>
    <row r="1226" spans="1:15" ht="45" customHeight="1">
      <c r="A1226" s="13" t="s">
        <v>543</v>
      </c>
      <c r="B1226" s="36" t="s">
        <v>1700</v>
      </c>
      <c r="C1226" s="36"/>
      <c r="D1226" s="37">
        <f t="shared" si="18"/>
        <v>1</v>
      </c>
      <c r="E1226" s="37"/>
      <c r="F1226" s="37" t="s">
        <v>28</v>
      </c>
      <c r="G1226" s="37"/>
      <c r="H1226" s="38">
        <v>42745</v>
      </c>
      <c r="I1226" s="38"/>
      <c r="J1226" s="38">
        <v>42745</v>
      </c>
      <c r="K1226" s="38"/>
      <c r="L1226" s="18" t="s">
        <v>647</v>
      </c>
      <c r="M1226" s="18"/>
      <c r="N1226" s="35">
        <v>688</v>
      </c>
      <c r="O1226" s="35"/>
    </row>
    <row r="1227" spans="1:15" ht="45" customHeight="1">
      <c r="A1227" s="13" t="s">
        <v>543</v>
      </c>
      <c r="B1227" s="36" t="s">
        <v>1700</v>
      </c>
      <c r="C1227" s="36"/>
      <c r="D1227" s="37">
        <f t="shared" si="18"/>
        <v>1</v>
      </c>
      <c r="E1227" s="37"/>
      <c r="F1227" s="37" t="s">
        <v>28</v>
      </c>
      <c r="G1227" s="37"/>
      <c r="H1227" s="38">
        <v>42747</v>
      </c>
      <c r="I1227" s="38"/>
      <c r="J1227" s="38">
        <v>42747</v>
      </c>
      <c r="K1227" s="38"/>
      <c r="L1227" s="18" t="s">
        <v>647</v>
      </c>
      <c r="M1227" s="18"/>
      <c r="N1227" s="35">
        <v>689</v>
      </c>
      <c r="O1227" s="35"/>
    </row>
    <row r="1228" spans="1:15" ht="45" customHeight="1">
      <c r="A1228" s="13" t="s">
        <v>543</v>
      </c>
      <c r="B1228" s="36" t="s">
        <v>1700</v>
      </c>
      <c r="C1228" s="36"/>
      <c r="D1228" s="37">
        <f t="shared" si="18"/>
        <v>1</v>
      </c>
      <c r="E1228" s="37"/>
      <c r="F1228" s="37" t="s">
        <v>28</v>
      </c>
      <c r="G1228" s="37"/>
      <c r="H1228" s="38">
        <v>42748</v>
      </c>
      <c r="I1228" s="38"/>
      <c r="J1228" s="38">
        <v>42748</v>
      </c>
      <c r="K1228" s="38"/>
      <c r="L1228" s="18" t="s">
        <v>647</v>
      </c>
      <c r="M1228" s="18"/>
      <c r="N1228" s="35">
        <v>690</v>
      </c>
      <c r="O1228" s="35"/>
    </row>
    <row r="1229" spans="1:15" ht="45" customHeight="1">
      <c r="A1229" s="13" t="s">
        <v>543</v>
      </c>
      <c r="B1229" s="36" t="s">
        <v>1263</v>
      </c>
      <c r="C1229" s="36"/>
      <c r="D1229" s="37">
        <f t="shared" ref="D1229:D1292" si="19">C1229+1</f>
        <v>1</v>
      </c>
      <c r="E1229" s="37"/>
      <c r="F1229" s="37" t="s">
        <v>28</v>
      </c>
      <c r="G1229" s="37"/>
      <c r="H1229" s="38">
        <v>42745</v>
      </c>
      <c r="I1229" s="38"/>
      <c r="J1229" s="38">
        <v>42745</v>
      </c>
      <c r="K1229" s="38"/>
      <c r="L1229" s="18" t="s">
        <v>647</v>
      </c>
      <c r="M1229" s="18"/>
      <c r="N1229" s="35">
        <v>538.01</v>
      </c>
      <c r="O1229" s="35"/>
    </row>
    <row r="1230" spans="1:15" ht="45" customHeight="1">
      <c r="A1230" s="13" t="s">
        <v>543</v>
      </c>
      <c r="B1230" s="36" t="s">
        <v>13</v>
      </c>
      <c r="C1230" s="36"/>
      <c r="D1230" s="37">
        <f t="shared" si="19"/>
        <v>1</v>
      </c>
      <c r="E1230" s="37"/>
      <c r="F1230" s="37" t="s">
        <v>14</v>
      </c>
      <c r="G1230" s="37"/>
      <c r="H1230" s="38">
        <v>42747</v>
      </c>
      <c r="I1230" s="38"/>
      <c r="J1230" s="38">
        <v>42747</v>
      </c>
      <c r="K1230" s="38"/>
      <c r="L1230" s="18" t="s">
        <v>647</v>
      </c>
      <c r="M1230" s="18"/>
      <c r="N1230" s="35">
        <v>306</v>
      </c>
      <c r="O1230" s="35"/>
    </row>
    <row r="1231" spans="1:15" ht="45" customHeight="1">
      <c r="A1231" s="13" t="s">
        <v>543</v>
      </c>
      <c r="B1231" s="36" t="s">
        <v>1700</v>
      </c>
      <c r="C1231" s="36"/>
      <c r="D1231" s="37">
        <f t="shared" si="19"/>
        <v>1</v>
      </c>
      <c r="E1231" s="37"/>
      <c r="F1231" s="37" t="s">
        <v>28</v>
      </c>
      <c r="G1231" s="37"/>
      <c r="H1231" s="38">
        <v>42738</v>
      </c>
      <c r="I1231" s="38"/>
      <c r="J1231" s="38">
        <v>42738</v>
      </c>
      <c r="K1231" s="38"/>
      <c r="L1231" s="18" t="s">
        <v>647</v>
      </c>
      <c r="M1231" s="18"/>
      <c r="N1231" s="35">
        <v>415</v>
      </c>
      <c r="O1231" s="35"/>
    </row>
    <row r="1232" spans="1:15" ht="45" customHeight="1">
      <c r="A1232" s="13" t="s">
        <v>543</v>
      </c>
      <c r="B1232" s="36" t="s">
        <v>1701</v>
      </c>
      <c r="C1232" s="36"/>
      <c r="D1232" s="37">
        <f t="shared" si="19"/>
        <v>1</v>
      </c>
      <c r="E1232" s="37"/>
      <c r="F1232" s="37" t="s">
        <v>28</v>
      </c>
      <c r="G1232" s="37"/>
      <c r="H1232" s="38">
        <v>42760</v>
      </c>
      <c r="I1232" s="38"/>
      <c r="J1232" s="38">
        <v>42760</v>
      </c>
      <c r="K1232" s="38"/>
      <c r="L1232" s="18" t="s">
        <v>647</v>
      </c>
      <c r="M1232" s="18"/>
      <c r="N1232" s="35">
        <v>694</v>
      </c>
      <c r="O1232" s="35"/>
    </row>
    <row r="1233" spans="1:15" ht="45" customHeight="1">
      <c r="A1233" s="13" t="s">
        <v>543</v>
      </c>
      <c r="B1233" s="36" t="s">
        <v>1701</v>
      </c>
      <c r="C1233" s="36"/>
      <c r="D1233" s="37">
        <f t="shared" si="19"/>
        <v>1</v>
      </c>
      <c r="E1233" s="37"/>
      <c r="F1233" s="37" t="s">
        <v>28</v>
      </c>
      <c r="G1233" s="37"/>
      <c r="H1233" s="38">
        <v>42752</v>
      </c>
      <c r="I1233" s="38"/>
      <c r="J1233" s="38">
        <v>42752</v>
      </c>
      <c r="K1233" s="38"/>
      <c r="L1233" s="18" t="s">
        <v>647</v>
      </c>
      <c r="M1233" s="18"/>
      <c r="N1233" s="35">
        <v>595</v>
      </c>
      <c r="O1233" s="35"/>
    </row>
    <row r="1234" spans="1:15" ht="45" customHeight="1">
      <c r="A1234" s="13" t="s">
        <v>543</v>
      </c>
      <c r="B1234" s="36" t="s">
        <v>1701</v>
      </c>
      <c r="C1234" s="36"/>
      <c r="D1234" s="37">
        <f t="shared" si="19"/>
        <v>1</v>
      </c>
      <c r="E1234" s="37"/>
      <c r="F1234" s="37" t="s">
        <v>28</v>
      </c>
      <c r="G1234" s="37"/>
      <c r="H1234" s="38">
        <v>42758</v>
      </c>
      <c r="I1234" s="38"/>
      <c r="J1234" s="38">
        <v>42758</v>
      </c>
      <c r="K1234" s="38"/>
      <c r="L1234" s="18" t="s">
        <v>647</v>
      </c>
      <c r="M1234" s="18"/>
      <c r="N1234" s="35">
        <v>594.01</v>
      </c>
      <c r="O1234" s="35"/>
    </row>
    <row r="1235" spans="1:15" ht="45" customHeight="1">
      <c r="A1235" s="13" t="s">
        <v>543</v>
      </c>
      <c r="B1235" s="36" t="s">
        <v>1701</v>
      </c>
      <c r="C1235" s="36"/>
      <c r="D1235" s="37">
        <f t="shared" si="19"/>
        <v>1</v>
      </c>
      <c r="E1235" s="37"/>
      <c r="F1235" s="37" t="s">
        <v>28</v>
      </c>
      <c r="G1235" s="37"/>
      <c r="H1235" s="38">
        <v>42755</v>
      </c>
      <c r="I1235" s="38"/>
      <c r="J1235" s="38">
        <v>42755</v>
      </c>
      <c r="K1235" s="38"/>
      <c r="L1235" s="18" t="s">
        <v>647</v>
      </c>
      <c r="M1235" s="18"/>
      <c r="N1235" s="35">
        <v>690</v>
      </c>
      <c r="O1235" s="35"/>
    </row>
    <row r="1236" spans="1:15" ht="45" customHeight="1">
      <c r="A1236" s="13" t="s">
        <v>543</v>
      </c>
      <c r="B1236" s="36" t="s">
        <v>13</v>
      </c>
      <c r="C1236" s="36"/>
      <c r="D1236" s="37">
        <f t="shared" si="19"/>
        <v>1</v>
      </c>
      <c r="E1236" s="37"/>
      <c r="F1236" s="37" t="s">
        <v>14</v>
      </c>
      <c r="G1236" s="37"/>
      <c r="H1236" s="38">
        <v>42761</v>
      </c>
      <c r="I1236" s="38"/>
      <c r="J1236" s="38">
        <v>42761</v>
      </c>
      <c r="K1236" s="38"/>
      <c r="L1236" s="18" t="s">
        <v>647</v>
      </c>
      <c r="M1236" s="18"/>
      <c r="N1236" s="35">
        <v>324</v>
      </c>
      <c r="O1236" s="35"/>
    </row>
    <row r="1237" spans="1:15" ht="45" customHeight="1">
      <c r="A1237" s="13" t="s">
        <v>543</v>
      </c>
      <c r="B1237" s="36" t="s">
        <v>1702</v>
      </c>
      <c r="C1237" s="36"/>
      <c r="D1237" s="37">
        <f t="shared" si="19"/>
        <v>1</v>
      </c>
      <c r="E1237" s="37"/>
      <c r="F1237" s="37" t="s">
        <v>28</v>
      </c>
      <c r="G1237" s="37"/>
      <c r="H1237" s="38">
        <v>42773</v>
      </c>
      <c r="I1237" s="38"/>
      <c r="J1237" s="38">
        <v>42773</v>
      </c>
      <c r="K1237" s="38"/>
      <c r="L1237" s="18" t="s">
        <v>647</v>
      </c>
      <c r="M1237" s="18"/>
      <c r="N1237" s="35">
        <v>694</v>
      </c>
      <c r="O1237" s="35"/>
    </row>
    <row r="1238" spans="1:15" ht="45" customHeight="1">
      <c r="A1238" s="13" t="s">
        <v>543</v>
      </c>
      <c r="B1238" s="36" t="s">
        <v>1702</v>
      </c>
      <c r="C1238" s="36"/>
      <c r="D1238" s="37">
        <f t="shared" si="19"/>
        <v>1</v>
      </c>
      <c r="E1238" s="37"/>
      <c r="F1238" s="37" t="s">
        <v>28</v>
      </c>
      <c r="G1238" s="37"/>
      <c r="H1238" s="38">
        <v>42761</v>
      </c>
      <c r="I1238" s="38"/>
      <c r="J1238" s="38">
        <v>42761</v>
      </c>
      <c r="K1238" s="38"/>
      <c r="L1238" s="18" t="s">
        <v>647</v>
      </c>
      <c r="M1238" s="18"/>
      <c r="N1238" s="35">
        <v>694</v>
      </c>
      <c r="O1238" s="35"/>
    </row>
    <row r="1239" spans="1:15" ht="45" customHeight="1">
      <c r="A1239" s="13" t="s">
        <v>543</v>
      </c>
      <c r="B1239" s="36" t="s">
        <v>1702</v>
      </c>
      <c r="C1239" s="36"/>
      <c r="D1239" s="37">
        <f t="shared" si="19"/>
        <v>1</v>
      </c>
      <c r="E1239" s="37"/>
      <c r="F1239" s="37" t="s">
        <v>28</v>
      </c>
      <c r="G1239" s="37"/>
      <c r="H1239" s="38">
        <v>42768</v>
      </c>
      <c r="I1239" s="38"/>
      <c r="J1239" s="38">
        <v>42768</v>
      </c>
      <c r="K1239" s="38"/>
      <c r="L1239" s="18" t="s">
        <v>647</v>
      </c>
      <c r="M1239" s="18"/>
      <c r="N1239" s="35">
        <v>694</v>
      </c>
      <c r="O1239" s="35"/>
    </row>
    <row r="1240" spans="1:15" ht="45" customHeight="1">
      <c r="A1240" s="13" t="s">
        <v>543</v>
      </c>
      <c r="B1240" s="36" t="s">
        <v>1702</v>
      </c>
      <c r="C1240" s="36"/>
      <c r="D1240" s="37">
        <f t="shared" si="19"/>
        <v>1</v>
      </c>
      <c r="E1240" s="37"/>
      <c r="F1240" s="37" t="s">
        <v>28</v>
      </c>
      <c r="G1240" s="37"/>
      <c r="H1240" s="38">
        <v>42773</v>
      </c>
      <c r="I1240" s="38"/>
      <c r="J1240" s="38">
        <v>42773</v>
      </c>
      <c r="K1240" s="38"/>
      <c r="L1240" s="18" t="s">
        <v>647</v>
      </c>
      <c r="M1240" s="18"/>
      <c r="N1240" s="35">
        <v>542</v>
      </c>
      <c r="O1240" s="35"/>
    </row>
    <row r="1241" spans="1:15" ht="45" customHeight="1">
      <c r="A1241" s="13" t="s">
        <v>543</v>
      </c>
      <c r="B1241" s="36" t="s">
        <v>1702</v>
      </c>
      <c r="C1241" s="36"/>
      <c r="D1241" s="37">
        <f t="shared" si="19"/>
        <v>1</v>
      </c>
      <c r="E1241" s="37"/>
      <c r="F1241" s="37" t="s">
        <v>28</v>
      </c>
      <c r="G1241" s="37"/>
      <c r="H1241" s="38">
        <v>42761</v>
      </c>
      <c r="I1241" s="38"/>
      <c r="J1241" s="38">
        <v>42761</v>
      </c>
      <c r="K1241" s="38"/>
      <c r="L1241" s="18" t="s">
        <v>647</v>
      </c>
      <c r="M1241" s="18"/>
      <c r="N1241" s="35">
        <v>526</v>
      </c>
      <c r="O1241" s="35"/>
    </row>
    <row r="1242" spans="1:15" ht="45" customHeight="1">
      <c r="A1242" s="13" t="s">
        <v>543</v>
      </c>
      <c r="B1242" s="36" t="s">
        <v>1702</v>
      </c>
      <c r="C1242" s="36"/>
      <c r="D1242" s="37">
        <f t="shared" si="19"/>
        <v>1</v>
      </c>
      <c r="E1242" s="37"/>
      <c r="F1242" s="37" t="s">
        <v>28</v>
      </c>
      <c r="G1242" s="37"/>
      <c r="H1242" s="38">
        <v>42768</v>
      </c>
      <c r="I1242" s="38"/>
      <c r="J1242" s="38">
        <v>42768</v>
      </c>
      <c r="K1242" s="38"/>
      <c r="L1242" s="18" t="s">
        <v>647</v>
      </c>
      <c r="M1242" s="18"/>
      <c r="N1242" s="35">
        <v>330</v>
      </c>
      <c r="O1242" s="35"/>
    </row>
    <row r="1243" spans="1:15" ht="45" customHeight="1">
      <c r="A1243" s="13" t="s">
        <v>543</v>
      </c>
      <c r="B1243" s="36" t="s">
        <v>1701</v>
      </c>
      <c r="C1243" s="36"/>
      <c r="D1243" s="37">
        <f t="shared" si="19"/>
        <v>1</v>
      </c>
      <c r="E1243" s="37"/>
      <c r="F1243" s="37" t="s">
        <v>28</v>
      </c>
      <c r="G1243" s="37"/>
      <c r="H1243" s="38">
        <v>42753</v>
      </c>
      <c r="I1243" s="38"/>
      <c r="J1243" s="38">
        <v>42753</v>
      </c>
      <c r="K1243" s="38"/>
      <c r="L1243" s="18" t="s">
        <v>647</v>
      </c>
      <c r="M1243" s="18"/>
      <c r="N1243" s="35">
        <v>606</v>
      </c>
      <c r="O1243" s="35"/>
    </row>
    <row r="1244" spans="1:15" ht="45" customHeight="1">
      <c r="A1244" s="13" t="s">
        <v>543</v>
      </c>
      <c r="B1244" s="36" t="s">
        <v>1703</v>
      </c>
      <c r="C1244" s="36"/>
      <c r="D1244" s="37">
        <f t="shared" si="19"/>
        <v>1</v>
      </c>
      <c r="E1244" s="37"/>
      <c r="F1244" s="37" t="s">
        <v>28</v>
      </c>
      <c r="G1244" s="37"/>
      <c r="H1244" s="38">
        <v>42751</v>
      </c>
      <c r="I1244" s="38"/>
      <c r="J1244" s="38">
        <v>42751</v>
      </c>
      <c r="K1244" s="38"/>
      <c r="L1244" s="18" t="s">
        <v>647</v>
      </c>
      <c r="M1244" s="18"/>
      <c r="N1244" s="35">
        <v>690</v>
      </c>
      <c r="O1244" s="35"/>
    </row>
    <row r="1245" spans="1:15" ht="45" customHeight="1">
      <c r="A1245" s="13" t="s">
        <v>543</v>
      </c>
      <c r="B1245" s="36" t="s">
        <v>1704</v>
      </c>
      <c r="C1245" s="36"/>
      <c r="D1245" s="37">
        <f t="shared" si="19"/>
        <v>1</v>
      </c>
      <c r="E1245" s="37"/>
      <c r="F1245" s="37" t="s">
        <v>28</v>
      </c>
      <c r="G1245" s="37"/>
      <c r="H1245" s="38">
        <v>42774</v>
      </c>
      <c r="I1245" s="38"/>
      <c r="J1245" s="38">
        <v>42774</v>
      </c>
      <c r="K1245" s="38"/>
      <c r="L1245" s="18" t="s">
        <v>647</v>
      </c>
      <c r="M1245" s="18"/>
      <c r="N1245" s="35">
        <v>694</v>
      </c>
      <c r="O1245" s="35"/>
    </row>
    <row r="1246" spans="1:15" ht="45" customHeight="1">
      <c r="A1246" s="13" t="s">
        <v>543</v>
      </c>
      <c r="B1246" s="36" t="s">
        <v>1705</v>
      </c>
      <c r="C1246" s="36"/>
      <c r="D1246" s="37">
        <f t="shared" si="19"/>
        <v>1</v>
      </c>
      <c r="E1246" s="37"/>
      <c r="F1246" s="37" t="s">
        <v>28</v>
      </c>
      <c r="G1246" s="37"/>
      <c r="H1246" s="38">
        <v>42761</v>
      </c>
      <c r="I1246" s="38"/>
      <c r="J1246" s="38">
        <v>42761</v>
      </c>
      <c r="K1246" s="38"/>
      <c r="L1246" s="18" t="s">
        <v>647</v>
      </c>
      <c r="M1246" s="18"/>
      <c r="N1246" s="35">
        <v>694</v>
      </c>
      <c r="O1246" s="35"/>
    </row>
    <row r="1247" spans="1:15" ht="45" customHeight="1">
      <c r="A1247" s="13" t="s">
        <v>543</v>
      </c>
      <c r="B1247" s="36" t="s">
        <v>1705</v>
      </c>
      <c r="C1247" s="36"/>
      <c r="D1247" s="37">
        <f t="shared" si="19"/>
        <v>1</v>
      </c>
      <c r="E1247" s="37"/>
      <c r="F1247" s="37" t="s">
        <v>28</v>
      </c>
      <c r="G1247" s="37"/>
      <c r="H1247" s="38">
        <v>42768</v>
      </c>
      <c r="I1247" s="38"/>
      <c r="J1247" s="38">
        <v>42768</v>
      </c>
      <c r="K1247" s="38"/>
      <c r="L1247" s="18" t="s">
        <v>647</v>
      </c>
      <c r="M1247" s="18"/>
      <c r="N1247" s="35">
        <v>624.13</v>
      </c>
      <c r="O1247" s="35"/>
    </row>
    <row r="1248" spans="1:15" ht="45" customHeight="1">
      <c r="A1248" s="13" t="s">
        <v>543</v>
      </c>
      <c r="B1248" s="36" t="s">
        <v>1705</v>
      </c>
      <c r="C1248" s="36"/>
      <c r="D1248" s="37">
        <f t="shared" si="19"/>
        <v>1</v>
      </c>
      <c r="E1248" s="37"/>
      <c r="F1248" s="37" t="s">
        <v>28</v>
      </c>
      <c r="G1248" s="37"/>
      <c r="H1248" s="38">
        <v>42773</v>
      </c>
      <c r="I1248" s="38"/>
      <c r="J1248" s="38">
        <v>42773</v>
      </c>
      <c r="K1248" s="38"/>
      <c r="L1248" s="18" t="s">
        <v>647</v>
      </c>
      <c r="M1248" s="18"/>
      <c r="N1248" s="35">
        <v>594.01</v>
      </c>
      <c r="O1248" s="35"/>
    </row>
    <row r="1249" spans="1:15" ht="45" customHeight="1">
      <c r="A1249" s="13" t="s">
        <v>543</v>
      </c>
      <c r="B1249" s="36" t="s">
        <v>1705</v>
      </c>
      <c r="C1249" s="36"/>
      <c r="D1249" s="37">
        <f t="shared" si="19"/>
        <v>1</v>
      </c>
      <c r="E1249" s="37"/>
      <c r="F1249" s="37" t="s">
        <v>28</v>
      </c>
      <c r="G1249" s="37"/>
      <c r="H1249" s="38">
        <v>42769</v>
      </c>
      <c r="I1249" s="38"/>
      <c r="J1249" s="38">
        <v>42769</v>
      </c>
      <c r="K1249" s="38"/>
      <c r="L1249" s="18" t="s">
        <v>647</v>
      </c>
      <c r="M1249" s="18"/>
      <c r="N1249" s="35">
        <v>694</v>
      </c>
      <c r="O1249" s="35"/>
    </row>
    <row r="1250" spans="1:15" ht="45" customHeight="1">
      <c r="A1250" s="13" t="s">
        <v>543</v>
      </c>
      <c r="B1250" s="36" t="s">
        <v>1705</v>
      </c>
      <c r="C1250" s="36"/>
      <c r="D1250" s="37">
        <f t="shared" si="19"/>
        <v>1</v>
      </c>
      <c r="E1250" s="37"/>
      <c r="F1250" s="37" t="s">
        <v>28</v>
      </c>
      <c r="G1250" s="37"/>
      <c r="H1250" s="38">
        <v>42775</v>
      </c>
      <c r="I1250" s="38"/>
      <c r="J1250" s="38">
        <v>42775</v>
      </c>
      <c r="K1250" s="38"/>
      <c r="L1250" s="18" t="s">
        <v>647</v>
      </c>
      <c r="M1250" s="18"/>
      <c r="N1250" s="35">
        <v>694</v>
      </c>
      <c r="O1250" s="35"/>
    </row>
    <row r="1251" spans="1:15" ht="45" customHeight="1">
      <c r="A1251" s="13" t="s">
        <v>543</v>
      </c>
      <c r="B1251" s="36" t="s">
        <v>13</v>
      </c>
      <c r="C1251" s="36"/>
      <c r="D1251" s="37">
        <f t="shared" si="19"/>
        <v>1</v>
      </c>
      <c r="E1251" s="37"/>
      <c r="F1251" s="37" t="s">
        <v>14</v>
      </c>
      <c r="G1251" s="37"/>
      <c r="H1251" s="38">
        <v>42786</v>
      </c>
      <c r="I1251" s="38"/>
      <c r="J1251" s="38">
        <v>42786</v>
      </c>
      <c r="K1251" s="38"/>
      <c r="L1251" s="18" t="s">
        <v>647</v>
      </c>
      <c r="M1251" s="18"/>
      <c r="N1251" s="35">
        <v>612</v>
      </c>
      <c r="O1251" s="35"/>
    </row>
    <row r="1252" spans="1:15" ht="45" customHeight="1">
      <c r="A1252" s="13" t="s">
        <v>543</v>
      </c>
      <c r="B1252" s="36" t="s">
        <v>1704</v>
      </c>
      <c r="C1252" s="36"/>
      <c r="D1252" s="37">
        <f t="shared" si="19"/>
        <v>1</v>
      </c>
      <c r="E1252" s="37"/>
      <c r="F1252" s="37" t="s">
        <v>28</v>
      </c>
      <c r="G1252" s="37"/>
      <c r="H1252" s="38">
        <v>42774</v>
      </c>
      <c r="I1252" s="38"/>
      <c r="J1252" s="38">
        <v>42774</v>
      </c>
      <c r="K1252" s="38"/>
      <c r="L1252" s="18" t="s">
        <v>647</v>
      </c>
      <c r="M1252" s="18"/>
      <c r="N1252" s="35">
        <v>238</v>
      </c>
      <c r="O1252" s="35"/>
    </row>
    <row r="1253" spans="1:15" ht="45" customHeight="1">
      <c r="A1253" s="13" t="s">
        <v>543</v>
      </c>
      <c r="B1253" s="36" t="s">
        <v>1706</v>
      </c>
      <c r="C1253" s="36"/>
      <c r="D1253" s="37">
        <f t="shared" si="19"/>
        <v>1</v>
      </c>
      <c r="E1253" s="37"/>
      <c r="F1253" s="37" t="s">
        <v>28</v>
      </c>
      <c r="G1253" s="37"/>
      <c r="H1253" s="38">
        <v>42800</v>
      </c>
      <c r="I1253" s="38"/>
      <c r="J1253" s="38">
        <v>42823</v>
      </c>
      <c r="K1253" s="38"/>
      <c r="L1253" s="18" t="s">
        <v>647</v>
      </c>
      <c r="M1253" s="18"/>
      <c r="N1253" s="35">
        <v>694</v>
      </c>
      <c r="O1253" s="35"/>
    </row>
    <row r="1254" spans="1:15" ht="45" customHeight="1">
      <c r="A1254" s="13" t="s">
        <v>543</v>
      </c>
      <c r="B1254" s="36" t="s">
        <v>1707</v>
      </c>
      <c r="C1254" s="36"/>
      <c r="D1254" s="37">
        <f t="shared" si="19"/>
        <v>1</v>
      </c>
      <c r="E1254" s="37"/>
      <c r="F1254" s="37" t="s">
        <v>28</v>
      </c>
      <c r="G1254" s="37"/>
      <c r="H1254" s="38">
        <v>42782</v>
      </c>
      <c r="I1254" s="38"/>
      <c r="J1254" s="38">
        <v>42823</v>
      </c>
      <c r="K1254" s="38"/>
      <c r="L1254" s="18" t="s">
        <v>647</v>
      </c>
      <c r="M1254" s="18"/>
      <c r="N1254" s="35">
        <v>694</v>
      </c>
      <c r="O1254" s="35"/>
    </row>
    <row r="1255" spans="1:15" ht="45" customHeight="1">
      <c r="A1255" s="13" t="s">
        <v>543</v>
      </c>
      <c r="B1255" s="36" t="s">
        <v>1708</v>
      </c>
      <c r="C1255" s="36"/>
      <c r="D1255" s="37">
        <f t="shared" si="19"/>
        <v>1</v>
      </c>
      <c r="E1255" s="37"/>
      <c r="F1255" s="37" t="s">
        <v>28</v>
      </c>
      <c r="G1255" s="37"/>
      <c r="H1255" s="38">
        <v>42783</v>
      </c>
      <c r="I1255" s="38"/>
      <c r="J1255" s="38">
        <v>42824</v>
      </c>
      <c r="K1255" s="38"/>
      <c r="L1255" s="18" t="s">
        <v>647</v>
      </c>
      <c r="M1255" s="18"/>
      <c r="N1255" s="35">
        <v>694</v>
      </c>
      <c r="O1255" s="35"/>
    </row>
    <row r="1256" spans="1:15" ht="45" customHeight="1">
      <c r="A1256" s="13" t="s">
        <v>543</v>
      </c>
      <c r="B1256" s="36" t="s">
        <v>1707</v>
      </c>
      <c r="C1256" s="36"/>
      <c r="D1256" s="37">
        <f t="shared" si="19"/>
        <v>1</v>
      </c>
      <c r="E1256" s="37"/>
      <c r="F1256" s="37" t="s">
        <v>28</v>
      </c>
      <c r="G1256" s="37"/>
      <c r="H1256" s="38">
        <v>42786</v>
      </c>
      <c r="I1256" s="38"/>
      <c r="J1256" s="38">
        <v>42823</v>
      </c>
      <c r="K1256" s="38"/>
      <c r="L1256" s="18" t="s">
        <v>647</v>
      </c>
      <c r="M1256" s="18"/>
      <c r="N1256" s="35">
        <v>694</v>
      </c>
      <c r="O1256" s="35"/>
    </row>
    <row r="1257" spans="1:15" ht="45" customHeight="1">
      <c r="A1257" s="13" t="s">
        <v>543</v>
      </c>
      <c r="B1257" s="36" t="s">
        <v>1709</v>
      </c>
      <c r="C1257" s="36"/>
      <c r="D1257" s="37">
        <f t="shared" si="19"/>
        <v>1</v>
      </c>
      <c r="E1257" s="37"/>
      <c r="F1257" s="37" t="s">
        <v>28</v>
      </c>
      <c r="G1257" s="37"/>
      <c r="H1257" s="38">
        <v>42782</v>
      </c>
      <c r="I1257" s="38"/>
      <c r="J1257" s="38">
        <v>42823</v>
      </c>
      <c r="K1257" s="38"/>
      <c r="L1257" s="18" t="s">
        <v>647</v>
      </c>
      <c r="M1257" s="18"/>
      <c r="N1257" s="35">
        <v>660.13</v>
      </c>
      <c r="O1257" s="35"/>
    </row>
    <row r="1258" spans="1:15" ht="45" customHeight="1">
      <c r="A1258" s="13" t="s">
        <v>543</v>
      </c>
      <c r="B1258" s="36" t="s">
        <v>13</v>
      </c>
      <c r="C1258" s="36"/>
      <c r="D1258" s="37">
        <f t="shared" si="19"/>
        <v>1</v>
      </c>
      <c r="E1258" s="37"/>
      <c r="F1258" s="37" t="s">
        <v>14</v>
      </c>
      <c r="G1258" s="37"/>
      <c r="H1258" s="38">
        <v>42807</v>
      </c>
      <c r="I1258" s="38"/>
      <c r="J1258" s="38">
        <v>42810</v>
      </c>
      <c r="K1258" s="38"/>
      <c r="L1258" s="18" t="s">
        <v>647</v>
      </c>
      <c r="M1258" s="18"/>
      <c r="N1258" s="35">
        <v>504</v>
      </c>
      <c r="O1258" s="35"/>
    </row>
    <row r="1259" spans="1:15" ht="45" customHeight="1">
      <c r="A1259" s="13" t="s">
        <v>543</v>
      </c>
      <c r="B1259" s="36" t="s">
        <v>1709</v>
      </c>
      <c r="C1259" s="36"/>
      <c r="D1259" s="37">
        <f t="shared" si="19"/>
        <v>1</v>
      </c>
      <c r="E1259" s="37"/>
      <c r="F1259" s="37" t="s">
        <v>28</v>
      </c>
      <c r="G1259" s="37"/>
      <c r="H1259" s="38">
        <v>42782</v>
      </c>
      <c r="I1259" s="38"/>
      <c r="J1259" s="38">
        <v>42823</v>
      </c>
      <c r="K1259" s="38"/>
      <c r="L1259" s="18" t="s">
        <v>647</v>
      </c>
      <c r="M1259" s="18"/>
      <c r="N1259" s="35">
        <v>155</v>
      </c>
      <c r="O1259" s="35"/>
    </row>
    <row r="1260" spans="1:15" ht="45" customHeight="1">
      <c r="A1260" s="13" t="s">
        <v>543</v>
      </c>
      <c r="B1260" s="36" t="s">
        <v>1708</v>
      </c>
      <c r="C1260" s="36"/>
      <c r="D1260" s="37">
        <f t="shared" si="19"/>
        <v>1</v>
      </c>
      <c r="E1260" s="37"/>
      <c r="F1260" s="37" t="s">
        <v>28</v>
      </c>
      <c r="G1260" s="37"/>
      <c r="H1260" s="38">
        <v>42783</v>
      </c>
      <c r="I1260" s="38"/>
      <c r="J1260" s="38">
        <v>42824</v>
      </c>
      <c r="K1260" s="38"/>
      <c r="L1260" s="18" t="s">
        <v>647</v>
      </c>
      <c r="M1260" s="18"/>
      <c r="N1260" s="35">
        <v>376.5</v>
      </c>
      <c r="O1260" s="35"/>
    </row>
    <row r="1261" spans="1:15" ht="45" customHeight="1">
      <c r="A1261" s="13" t="s">
        <v>543</v>
      </c>
      <c r="B1261" s="36" t="s">
        <v>13</v>
      </c>
      <c r="C1261" s="36"/>
      <c r="D1261" s="37">
        <f t="shared" si="19"/>
        <v>1</v>
      </c>
      <c r="E1261" s="37"/>
      <c r="F1261" s="37" t="s">
        <v>14</v>
      </c>
      <c r="G1261" s="37"/>
      <c r="H1261" s="38">
        <v>42850</v>
      </c>
      <c r="I1261" s="38"/>
      <c r="J1261" s="38">
        <v>42850</v>
      </c>
      <c r="K1261" s="38"/>
      <c r="L1261" s="18" t="s">
        <v>647</v>
      </c>
      <c r="M1261" s="18"/>
      <c r="N1261" s="35">
        <v>1224</v>
      </c>
      <c r="O1261" s="35"/>
    </row>
    <row r="1262" spans="1:15" ht="45" customHeight="1">
      <c r="A1262" s="13" t="s">
        <v>543</v>
      </c>
      <c r="B1262" s="36" t="s">
        <v>1710</v>
      </c>
      <c r="C1262" s="36"/>
      <c r="D1262" s="37">
        <f t="shared" si="19"/>
        <v>1</v>
      </c>
      <c r="E1262" s="37"/>
      <c r="F1262" s="37" t="s">
        <v>28</v>
      </c>
      <c r="G1262" s="37"/>
      <c r="H1262" s="38">
        <v>42809</v>
      </c>
      <c r="I1262" s="38"/>
      <c r="J1262" s="38">
        <v>42809</v>
      </c>
      <c r="K1262" s="38"/>
      <c r="L1262" s="18" t="s">
        <v>647</v>
      </c>
      <c r="M1262" s="18"/>
      <c r="N1262" s="35">
        <v>694</v>
      </c>
      <c r="O1262" s="35"/>
    </row>
    <row r="1263" spans="1:15" ht="45" customHeight="1">
      <c r="A1263" s="13" t="s">
        <v>543</v>
      </c>
      <c r="B1263" s="36" t="s">
        <v>1711</v>
      </c>
      <c r="C1263" s="36"/>
      <c r="D1263" s="37">
        <f t="shared" si="19"/>
        <v>1</v>
      </c>
      <c r="E1263" s="37"/>
      <c r="F1263" s="37" t="s">
        <v>28</v>
      </c>
      <c r="G1263" s="37"/>
      <c r="H1263" s="38">
        <v>42821</v>
      </c>
      <c r="I1263" s="38"/>
      <c r="J1263" s="38">
        <v>42821</v>
      </c>
      <c r="K1263" s="38"/>
      <c r="L1263" s="18" t="s">
        <v>647</v>
      </c>
      <c r="M1263" s="18"/>
      <c r="N1263" s="35">
        <v>694</v>
      </c>
      <c r="O1263" s="35"/>
    </row>
    <row r="1264" spans="1:15" ht="45" customHeight="1">
      <c r="A1264" s="13" t="s">
        <v>543</v>
      </c>
      <c r="B1264" s="36" t="s">
        <v>1711</v>
      </c>
      <c r="C1264" s="36"/>
      <c r="D1264" s="37">
        <f t="shared" si="19"/>
        <v>1</v>
      </c>
      <c r="E1264" s="37"/>
      <c r="F1264" s="37" t="s">
        <v>28</v>
      </c>
      <c r="G1264" s="37"/>
      <c r="H1264" s="38">
        <v>42850</v>
      </c>
      <c r="I1264" s="38"/>
      <c r="J1264" s="38">
        <v>42850</v>
      </c>
      <c r="K1264" s="38"/>
      <c r="L1264" s="18" t="s">
        <v>647</v>
      </c>
      <c r="M1264" s="18"/>
      <c r="N1264" s="35">
        <v>694</v>
      </c>
      <c r="O1264" s="35"/>
    </row>
    <row r="1265" spans="1:15" ht="45" customHeight="1">
      <c r="A1265" s="13" t="s">
        <v>543</v>
      </c>
      <c r="B1265" s="36" t="s">
        <v>1439</v>
      </c>
      <c r="C1265" s="36"/>
      <c r="D1265" s="37">
        <f t="shared" si="19"/>
        <v>1</v>
      </c>
      <c r="E1265" s="37"/>
      <c r="F1265" s="37" t="s">
        <v>28</v>
      </c>
      <c r="G1265" s="37"/>
      <c r="H1265" s="38">
        <v>42842</v>
      </c>
      <c r="I1265" s="38"/>
      <c r="J1265" s="38">
        <v>42842</v>
      </c>
      <c r="K1265" s="38"/>
      <c r="L1265" s="18" t="s">
        <v>647</v>
      </c>
      <c r="M1265" s="18"/>
      <c r="N1265" s="35">
        <v>694</v>
      </c>
      <c r="O1265" s="35"/>
    </row>
    <row r="1266" spans="1:15" ht="45" customHeight="1">
      <c r="A1266" s="13" t="s">
        <v>543</v>
      </c>
      <c r="B1266" s="36" t="s">
        <v>1439</v>
      </c>
      <c r="C1266" s="36"/>
      <c r="D1266" s="37">
        <f t="shared" si="19"/>
        <v>1</v>
      </c>
      <c r="E1266" s="37"/>
      <c r="F1266" s="37" t="s">
        <v>28</v>
      </c>
      <c r="G1266" s="37"/>
      <c r="H1266" s="38">
        <v>42818</v>
      </c>
      <c r="I1266" s="38"/>
      <c r="J1266" s="38">
        <v>42818</v>
      </c>
      <c r="K1266" s="38"/>
      <c r="L1266" s="18" t="s">
        <v>647</v>
      </c>
      <c r="M1266" s="18"/>
      <c r="N1266" s="35">
        <v>684</v>
      </c>
      <c r="O1266" s="35"/>
    </row>
    <row r="1267" spans="1:15" ht="45" customHeight="1">
      <c r="A1267" s="13" t="s">
        <v>543</v>
      </c>
      <c r="B1267" s="36" t="s">
        <v>1712</v>
      </c>
      <c r="C1267" s="36"/>
      <c r="D1267" s="37">
        <f t="shared" si="19"/>
        <v>1</v>
      </c>
      <c r="E1267" s="37"/>
      <c r="F1267" s="37" t="s">
        <v>28</v>
      </c>
      <c r="G1267" s="37"/>
      <c r="H1267" s="38">
        <v>42822</v>
      </c>
      <c r="I1267" s="38"/>
      <c r="J1267" s="38">
        <v>42822</v>
      </c>
      <c r="K1267" s="38"/>
      <c r="L1267" s="18" t="s">
        <v>647</v>
      </c>
      <c r="M1267" s="18"/>
      <c r="N1267" s="35">
        <v>652</v>
      </c>
      <c r="O1267" s="35"/>
    </row>
    <row r="1268" spans="1:15" ht="45" customHeight="1">
      <c r="A1268" s="13" t="s">
        <v>543</v>
      </c>
      <c r="B1268" s="36" t="s">
        <v>1711</v>
      </c>
      <c r="C1268" s="36"/>
      <c r="D1268" s="37">
        <f t="shared" si="19"/>
        <v>1</v>
      </c>
      <c r="E1268" s="37"/>
      <c r="F1268" s="37" t="s">
        <v>28</v>
      </c>
      <c r="G1268" s="37"/>
      <c r="H1268" s="38">
        <v>42844</v>
      </c>
      <c r="I1268" s="38"/>
      <c r="J1268" s="38">
        <v>42844</v>
      </c>
      <c r="K1268" s="38"/>
      <c r="L1268" s="18" t="s">
        <v>647</v>
      </c>
      <c r="M1268" s="18"/>
      <c r="N1268" s="35">
        <v>694</v>
      </c>
      <c r="O1268" s="35"/>
    </row>
    <row r="1269" spans="1:15" ht="45" customHeight="1">
      <c r="A1269" s="13" t="s">
        <v>543</v>
      </c>
      <c r="B1269" s="36" t="s">
        <v>1711</v>
      </c>
      <c r="C1269" s="36"/>
      <c r="D1269" s="37">
        <f t="shared" si="19"/>
        <v>1</v>
      </c>
      <c r="E1269" s="37"/>
      <c r="F1269" s="37" t="s">
        <v>28</v>
      </c>
      <c r="G1269" s="37"/>
      <c r="H1269" s="38">
        <v>42851</v>
      </c>
      <c r="I1269" s="38"/>
      <c r="J1269" s="38">
        <v>42851</v>
      </c>
      <c r="K1269" s="38"/>
      <c r="L1269" s="18" t="s">
        <v>647</v>
      </c>
      <c r="M1269" s="18"/>
      <c r="N1269" s="35">
        <v>694</v>
      </c>
      <c r="O1269" s="35"/>
    </row>
    <row r="1270" spans="1:15" ht="45" customHeight="1">
      <c r="A1270" s="13" t="s">
        <v>543</v>
      </c>
      <c r="B1270" s="36" t="s">
        <v>1711</v>
      </c>
      <c r="C1270" s="36"/>
      <c r="D1270" s="37">
        <f t="shared" si="19"/>
        <v>1</v>
      </c>
      <c r="E1270" s="37"/>
      <c r="F1270" s="37" t="s">
        <v>28</v>
      </c>
      <c r="G1270" s="37"/>
      <c r="H1270" s="38">
        <v>42846</v>
      </c>
      <c r="I1270" s="38"/>
      <c r="J1270" s="38">
        <v>42846</v>
      </c>
      <c r="K1270" s="38"/>
      <c r="L1270" s="18" t="s">
        <v>647</v>
      </c>
      <c r="M1270" s="18"/>
      <c r="N1270" s="35">
        <v>694</v>
      </c>
      <c r="O1270" s="35"/>
    </row>
    <row r="1271" spans="1:15" ht="45" customHeight="1">
      <c r="A1271" s="13" t="s">
        <v>543</v>
      </c>
      <c r="B1271" s="36" t="s">
        <v>1711</v>
      </c>
      <c r="C1271" s="36"/>
      <c r="D1271" s="37">
        <f t="shared" si="19"/>
        <v>1</v>
      </c>
      <c r="E1271" s="37"/>
      <c r="F1271" s="37" t="s">
        <v>28</v>
      </c>
      <c r="G1271" s="37"/>
      <c r="H1271" s="38">
        <v>42835</v>
      </c>
      <c r="I1271" s="38"/>
      <c r="J1271" s="38">
        <v>42835</v>
      </c>
      <c r="K1271" s="38"/>
      <c r="L1271" s="18" t="s">
        <v>647</v>
      </c>
      <c r="M1271" s="18"/>
      <c r="N1271" s="35">
        <v>694</v>
      </c>
      <c r="O1271" s="35"/>
    </row>
    <row r="1272" spans="1:15" ht="45" customHeight="1">
      <c r="A1272" s="13" t="s">
        <v>543</v>
      </c>
      <c r="B1272" s="36" t="s">
        <v>1711</v>
      </c>
      <c r="C1272" s="36"/>
      <c r="D1272" s="37">
        <f t="shared" si="19"/>
        <v>1</v>
      </c>
      <c r="E1272" s="37"/>
      <c r="F1272" s="37" t="s">
        <v>28</v>
      </c>
      <c r="G1272" s="37"/>
      <c r="H1272" s="38">
        <v>42865</v>
      </c>
      <c r="I1272" s="38"/>
      <c r="J1272" s="38">
        <v>42865</v>
      </c>
      <c r="K1272" s="38"/>
      <c r="L1272" s="18" t="s">
        <v>647</v>
      </c>
      <c r="M1272" s="18"/>
      <c r="N1272" s="35">
        <v>694</v>
      </c>
      <c r="O1272" s="35"/>
    </row>
    <row r="1273" spans="1:15" ht="45" customHeight="1">
      <c r="A1273" s="13" t="s">
        <v>543</v>
      </c>
      <c r="B1273" s="36" t="s">
        <v>1711</v>
      </c>
      <c r="C1273" s="36"/>
      <c r="D1273" s="37">
        <f t="shared" si="19"/>
        <v>1</v>
      </c>
      <c r="E1273" s="37"/>
      <c r="F1273" s="37" t="s">
        <v>28</v>
      </c>
      <c r="G1273" s="37"/>
      <c r="H1273" s="38">
        <v>42840</v>
      </c>
      <c r="I1273" s="38"/>
      <c r="J1273" s="38">
        <v>42840</v>
      </c>
      <c r="K1273" s="38"/>
      <c r="L1273" s="18" t="s">
        <v>647</v>
      </c>
      <c r="M1273" s="18"/>
      <c r="N1273" s="35">
        <v>639</v>
      </c>
      <c r="O1273" s="35"/>
    </row>
    <row r="1274" spans="1:15" ht="45" customHeight="1">
      <c r="A1274" s="13" t="s">
        <v>543</v>
      </c>
      <c r="B1274" s="36" t="s">
        <v>1710</v>
      </c>
      <c r="C1274" s="36"/>
      <c r="D1274" s="37">
        <f t="shared" si="19"/>
        <v>1</v>
      </c>
      <c r="E1274" s="37"/>
      <c r="F1274" s="37" t="s">
        <v>28</v>
      </c>
      <c r="G1274" s="37"/>
      <c r="H1274" s="38">
        <v>42809</v>
      </c>
      <c r="I1274" s="38"/>
      <c r="J1274" s="38">
        <v>42809</v>
      </c>
      <c r="K1274" s="38"/>
      <c r="L1274" s="18" t="s">
        <v>647</v>
      </c>
      <c r="M1274" s="18"/>
      <c r="N1274" s="35">
        <v>214</v>
      </c>
      <c r="O1274" s="35"/>
    </row>
    <row r="1275" spans="1:15" ht="45" customHeight="1">
      <c r="A1275" s="13" t="s">
        <v>543</v>
      </c>
      <c r="B1275" s="36" t="s">
        <v>1711</v>
      </c>
      <c r="C1275" s="36"/>
      <c r="D1275" s="37">
        <f t="shared" si="19"/>
        <v>1</v>
      </c>
      <c r="E1275" s="37"/>
      <c r="F1275" s="37" t="s">
        <v>28</v>
      </c>
      <c r="G1275" s="37"/>
      <c r="H1275" s="38">
        <v>42821</v>
      </c>
      <c r="I1275" s="38"/>
      <c r="J1275" s="38">
        <v>42821</v>
      </c>
      <c r="K1275" s="38"/>
      <c r="L1275" s="18" t="s">
        <v>647</v>
      </c>
      <c r="M1275" s="18"/>
      <c r="N1275" s="35">
        <v>458</v>
      </c>
      <c r="O1275" s="35"/>
    </row>
    <row r="1276" spans="1:15" ht="45" customHeight="1">
      <c r="A1276" s="13" t="s">
        <v>543</v>
      </c>
      <c r="B1276" s="36" t="s">
        <v>1711</v>
      </c>
      <c r="C1276" s="36"/>
      <c r="D1276" s="37">
        <f t="shared" si="19"/>
        <v>1</v>
      </c>
      <c r="E1276" s="37"/>
      <c r="F1276" s="37" t="s">
        <v>28</v>
      </c>
      <c r="G1276" s="37"/>
      <c r="H1276" s="38">
        <v>42850</v>
      </c>
      <c r="I1276" s="38"/>
      <c r="J1276" s="38">
        <v>42850</v>
      </c>
      <c r="K1276" s="38"/>
      <c r="L1276" s="18" t="s">
        <v>647</v>
      </c>
      <c r="M1276" s="18"/>
      <c r="N1276" s="35">
        <v>229</v>
      </c>
      <c r="O1276" s="35"/>
    </row>
    <row r="1277" spans="1:15" ht="45" customHeight="1">
      <c r="A1277" s="13" t="s">
        <v>543</v>
      </c>
      <c r="B1277" s="36" t="s">
        <v>1439</v>
      </c>
      <c r="C1277" s="36"/>
      <c r="D1277" s="37">
        <f t="shared" si="19"/>
        <v>1</v>
      </c>
      <c r="E1277" s="37"/>
      <c r="F1277" s="37" t="s">
        <v>28</v>
      </c>
      <c r="G1277" s="37"/>
      <c r="H1277" s="38">
        <v>42842</v>
      </c>
      <c r="I1277" s="38"/>
      <c r="J1277" s="38">
        <v>42842</v>
      </c>
      <c r="K1277" s="38"/>
      <c r="L1277" s="18" t="s">
        <v>647</v>
      </c>
      <c r="M1277" s="18"/>
      <c r="N1277" s="35">
        <v>173</v>
      </c>
      <c r="O1277" s="35"/>
    </row>
    <row r="1278" spans="1:15" ht="45" customHeight="1">
      <c r="A1278" s="13" t="s">
        <v>543</v>
      </c>
      <c r="B1278" s="36" t="s">
        <v>1439</v>
      </c>
      <c r="C1278" s="36"/>
      <c r="D1278" s="37">
        <f t="shared" si="19"/>
        <v>1</v>
      </c>
      <c r="E1278" s="37"/>
      <c r="F1278" s="37" t="s">
        <v>28</v>
      </c>
      <c r="G1278" s="37"/>
      <c r="H1278" s="38">
        <v>42818</v>
      </c>
      <c r="I1278" s="38"/>
      <c r="J1278" s="38">
        <v>42818</v>
      </c>
      <c r="K1278" s="38"/>
      <c r="L1278" s="18" t="s">
        <v>647</v>
      </c>
      <c r="M1278" s="18"/>
      <c r="N1278" s="35">
        <v>158</v>
      </c>
      <c r="O1278" s="35"/>
    </row>
    <row r="1279" spans="1:15" ht="45" customHeight="1">
      <c r="A1279" s="13" t="s">
        <v>543</v>
      </c>
      <c r="B1279" s="36" t="s">
        <v>1712</v>
      </c>
      <c r="C1279" s="36"/>
      <c r="D1279" s="37">
        <f t="shared" si="19"/>
        <v>1</v>
      </c>
      <c r="E1279" s="37"/>
      <c r="F1279" s="37" t="s">
        <v>28</v>
      </c>
      <c r="G1279" s="37"/>
      <c r="H1279" s="38">
        <v>42822</v>
      </c>
      <c r="I1279" s="38"/>
      <c r="J1279" s="38">
        <v>42822</v>
      </c>
      <c r="K1279" s="38"/>
      <c r="L1279" s="18" t="s">
        <v>647</v>
      </c>
      <c r="M1279" s="18"/>
      <c r="N1279" s="35">
        <v>118</v>
      </c>
      <c r="O1279" s="35"/>
    </row>
    <row r="1280" spans="1:15" ht="45" customHeight="1">
      <c r="A1280" s="13" t="s">
        <v>543</v>
      </c>
      <c r="B1280" s="36" t="s">
        <v>1713</v>
      </c>
      <c r="C1280" s="36"/>
      <c r="D1280" s="37">
        <f t="shared" si="19"/>
        <v>1</v>
      </c>
      <c r="E1280" s="37"/>
      <c r="F1280" s="37" t="s">
        <v>28</v>
      </c>
      <c r="G1280" s="37"/>
      <c r="H1280" s="38">
        <v>42909</v>
      </c>
      <c r="I1280" s="38"/>
      <c r="J1280" s="38">
        <v>42909</v>
      </c>
      <c r="K1280" s="38"/>
      <c r="L1280" s="18" t="s">
        <v>647</v>
      </c>
      <c r="M1280" s="18"/>
      <c r="N1280" s="35">
        <v>694</v>
      </c>
      <c r="O1280" s="35"/>
    </row>
    <row r="1281" spans="1:15" ht="45" customHeight="1">
      <c r="A1281" s="13" t="s">
        <v>543</v>
      </c>
      <c r="B1281" s="36" t="s">
        <v>1713</v>
      </c>
      <c r="C1281" s="36"/>
      <c r="D1281" s="37">
        <f t="shared" si="19"/>
        <v>1</v>
      </c>
      <c r="E1281" s="37"/>
      <c r="F1281" s="37" t="s">
        <v>28</v>
      </c>
      <c r="G1281" s="37"/>
      <c r="H1281" s="38">
        <v>42915</v>
      </c>
      <c r="I1281" s="38"/>
      <c r="J1281" s="38">
        <v>42933</v>
      </c>
      <c r="K1281" s="38"/>
      <c r="L1281" s="18" t="s">
        <v>647</v>
      </c>
      <c r="M1281" s="18"/>
      <c r="N1281" s="35">
        <v>664</v>
      </c>
      <c r="O1281" s="35"/>
    </row>
    <row r="1282" spans="1:15" ht="45" customHeight="1">
      <c r="A1282" s="13" t="s">
        <v>543</v>
      </c>
      <c r="B1282" s="36" t="s">
        <v>1713</v>
      </c>
      <c r="C1282" s="36"/>
      <c r="D1282" s="37">
        <f t="shared" si="19"/>
        <v>1</v>
      </c>
      <c r="E1282" s="37"/>
      <c r="F1282" s="37" t="s">
        <v>28</v>
      </c>
      <c r="G1282" s="37"/>
      <c r="H1282" s="38">
        <v>42888</v>
      </c>
      <c r="I1282" s="38"/>
      <c r="J1282" s="38">
        <v>42888</v>
      </c>
      <c r="K1282" s="38"/>
      <c r="L1282" s="18" t="s">
        <v>647</v>
      </c>
      <c r="M1282" s="18"/>
      <c r="N1282" s="35">
        <v>694</v>
      </c>
      <c r="O1282" s="35"/>
    </row>
    <row r="1283" spans="1:15" ht="45" customHeight="1">
      <c r="A1283" s="13" t="s">
        <v>543</v>
      </c>
      <c r="B1283" s="36" t="s">
        <v>1714</v>
      </c>
      <c r="C1283" s="36"/>
      <c r="D1283" s="37">
        <f t="shared" si="19"/>
        <v>1</v>
      </c>
      <c r="E1283" s="37"/>
      <c r="F1283" s="37" t="s">
        <v>28</v>
      </c>
      <c r="G1283" s="37"/>
      <c r="H1283" s="38">
        <v>42915</v>
      </c>
      <c r="I1283" s="38"/>
      <c r="J1283" s="38">
        <v>42915</v>
      </c>
      <c r="K1283" s="38"/>
      <c r="L1283" s="18" t="s">
        <v>647</v>
      </c>
      <c r="M1283" s="18"/>
      <c r="N1283" s="35">
        <v>694</v>
      </c>
      <c r="O1283" s="35"/>
    </row>
    <row r="1284" spans="1:15" ht="45" customHeight="1">
      <c r="A1284" s="13" t="s">
        <v>543</v>
      </c>
      <c r="B1284" s="36" t="s">
        <v>1713</v>
      </c>
      <c r="C1284" s="36"/>
      <c r="D1284" s="37">
        <f t="shared" si="19"/>
        <v>1</v>
      </c>
      <c r="E1284" s="37"/>
      <c r="F1284" s="37" t="s">
        <v>28</v>
      </c>
      <c r="G1284" s="37"/>
      <c r="H1284" s="38">
        <v>42877</v>
      </c>
      <c r="I1284" s="38"/>
      <c r="J1284" s="38">
        <v>42877</v>
      </c>
      <c r="K1284" s="38"/>
      <c r="L1284" s="18" t="s">
        <v>647</v>
      </c>
      <c r="M1284" s="18"/>
      <c r="N1284" s="35">
        <v>694</v>
      </c>
      <c r="O1284" s="35"/>
    </row>
    <row r="1285" spans="1:15" ht="45" customHeight="1">
      <c r="A1285" s="13" t="s">
        <v>543</v>
      </c>
      <c r="B1285" s="36" t="s">
        <v>1715</v>
      </c>
      <c r="C1285" s="36"/>
      <c r="D1285" s="37">
        <f t="shared" si="19"/>
        <v>1</v>
      </c>
      <c r="E1285" s="37"/>
      <c r="F1285" s="37" t="s">
        <v>28</v>
      </c>
      <c r="G1285" s="37"/>
      <c r="H1285" s="38">
        <v>42913</v>
      </c>
      <c r="I1285" s="38"/>
      <c r="J1285" s="38">
        <v>42913</v>
      </c>
      <c r="K1285" s="38"/>
      <c r="L1285" s="18" t="s">
        <v>647</v>
      </c>
      <c r="M1285" s="18"/>
      <c r="N1285" s="35">
        <v>594</v>
      </c>
      <c r="O1285" s="35"/>
    </row>
    <row r="1286" spans="1:15" ht="45" customHeight="1">
      <c r="A1286" s="13" t="s">
        <v>543</v>
      </c>
      <c r="B1286" s="36" t="s">
        <v>1713</v>
      </c>
      <c r="C1286" s="36"/>
      <c r="D1286" s="37">
        <f t="shared" si="19"/>
        <v>1</v>
      </c>
      <c r="E1286" s="37"/>
      <c r="F1286" s="37" t="s">
        <v>28</v>
      </c>
      <c r="G1286" s="37"/>
      <c r="H1286" s="38">
        <v>42888</v>
      </c>
      <c r="I1286" s="38"/>
      <c r="J1286" s="38">
        <v>42888</v>
      </c>
      <c r="K1286" s="38"/>
      <c r="L1286" s="18" t="s">
        <v>647</v>
      </c>
      <c r="M1286" s="18"/>
      <c r="N1286" s="35">
        <v>166</v>
      </c>
      <c r="O1286" s="35"/>
    </row>
    <row r="1287" spans="1:15" ht="45" customHeight="1">
      <c r="A1287" s="13" t="s">
        <v>543</v>
      </c>
      <c r="B1287" s="36" t="s">
        <v>1713</v>
      </c>
      <c r="C1287" s="36"/>
      <c r="D1287" s="37">
        <f t="shared" si="19"/>
        <v>1</v>
      </c>
      <c r="E1287" s="37"/>
      <c r="F1287" s="37" t="s">
        <v>28</v>
      </c>
      <c r="G1287" s="37"/>
      <c r="H1287" s="38">
        <v>42877</v>
      </c>
      <c r="I1287" s="38"/>
      <c r="J1287" s="38">
        <v>42877</v>
      </c>
      <c r="K1287" s="38"/>
      <c r="L1287" s="18" t="s">
        <v>647</v>
      </c>
      <c r="M1287" s="18"/>
      <c r="N1287" s="35">
        <v>166</v>
      </c>
      <c r="O1287" s="35"/>
    </row>
    <row r="1288" spans="1:15" ht="45" customHeight="1">
      <c r="A1288" s="13" t="s">
        <v>543</v>
      </c>
      <c r="B1288" s="36" t="s">
        <v>13</v>
      </c>
      <c r="C1288" s="36"/>
      <c r="D1288" s="37">
        <f t="shared" si="19"/>
        <v>1</v>
      </c>
      <c r="E1288" s="37"/>
      <c r="F1288" s="37" t="s">
        <v>14</v>
      </c>
      <c r="G1288" s="37"/>
      <c r="H1288" s="38">
        <v>42923</v>
      </c>
      <c r="I1288" s="38"/>
      <c r="J1288" s="38">
        <v>42923</v>
      </c>
      <c r="K1288" s="38"/>
      <c r="L1288" s="18" t="s">
        <v>647</v>
      </c>
      <c r="M1288" s="18"/>
      <c r="N1288" s="35">
        <v>1872</v>
      </c>
      <c r="O1288" s="35"/>
    </row>
    <row r="1289" spans="1:15" ht="45" customHeight="1">
      <c r="A1289" s="13" t="s">
        <v>543</v>
      </c>
      <c r="B1289" s="36" t="s">
        <v>1716</v>
      </c>
      <c r="C1289" s="36"/>
      <c r="D1289" s="37">
        <f t="shared" si="19"/>
        <v>1</v>
      </c>
      <c r="E1289" s="37"/>
      <c r="F1289" s="37" t="s">
        <v>28</v>
      </c>
      <c r="G1289" s="37"/>
      <c r="H1289" s="38">
        <v>42985</v>
      </c>
      <c r="I1289" s="38"/>
      <c r="J1289" s="38">
        <v>42985</v>
      </c>
      <c r="K1289" s="38"/>
      <c r="L1289" s="18" t="s">
        <v>647</v>
      </c>
      <c r="M1289" s="18"/>
      <c r="N1289" s="35">
        <v>694</v>
      </c>
      <c r="O1289" s="35"/>
    </row>
    <row r="1290" spans="1:15" ht="45" customHeight="1">
      <c r="A1290" s="13" t="s">
        <v>543</v>
      </c>
      <c r="B1290" s="36" t="s">
        <v>1716</v>
      </c>
      <c r="C1290" s="36"/>
      <c r="D1290" s="37">
        <f t="shared" si="19"/>
        <v>1</v>
      </c>
      <c r="E1290" s="37"/>
      <c r="F1290" s="37" t="s">
        <v>28</v>
      </c>
      <c r="G1290" s="37"/>
      <c r="H1290" s="38">
        <v>42979</v>
      </c>
      <c r="I1290" s="38"/>
      <c r="J1290" s="38">
        <v>42979</v>
      </c>
      <c r="K1290" s="38"/>
      <c r="L1290" s="18" t="s">
        <v>647</v>
      </c>
      <c r="M1290" s="18"/>
      <c r="N1290" s="35">
        <v>644</v>
      </c>
      <c r="O1290" s="35"/>
    </row>
    <row r="1291" spans="1:15" ht="45" customHeight="1">
      <c r="A1291" s="13" t="s">
        <v>543</v>
      </c>
      <c r="B1291" s="36" t="s">
        <v>1716</v>
      </c>
      <c r="C1291" s="36"/>
      <c r="D1291" s="37">
        <f t="shared" si="19"/>
        <v>1</v>
      </c>
      <c r="E1291" s="37"/>
      <c r="F1291" s="37" t="s">
        <v>28</v>
      </c>
      <c r="G1291" s="37"/>
      <c r="H1291" s="38">
        <v>42983</v>
      </c>
      <c r="I1291" s="38"/>
      <c r="J1291" s="38">
        <v>42983</v>
      </c>
      <c r="K1291" s="38"/>
      <c r="L1291" s="18" t="s">
        <v>647</v>
      </c>
      <c r="M1291" s="18"/>
      <c r="N1291" s="35">
        <v>694</v>
      </c>
      <c r="O1291" s="35"/>
    </row>
    <row r="1292" spans="1:15" ht="45" customHeight="1">
      <c r="A1292" s="13" t="s">
        <v>543</v>
      </c>
      <c r="B1292" s="36" t="s">
        <v>1716</v>
      </c>
      <c r="C1292" s="36"/>
      <c r="D1292" s="37">
        <f t="shared" si="19"/>
        <v>1</v>
      </c>
      <c r="E1292" s="37"/>
      <c r="F1292" s="37" t="s">
        <v>28</v>
      </c>
      <c r="G1292" s="37"/>
      <c r="H1292" s="38">
        <v>42990</v>
      </c>
      <c r="I1292" s="38"/>
      <c r="J1292" s="38">
        <v>42990</v>
      </c>
      <c r="K1292" s="38"/>
      <c r="L1292" s="18" t="s">
        <v>647</v>
      </c>
      <c r="M1292" s="18"/>
      <c r="N1292" s="35">
        <v>694</v>
      </c>
      <c r="O1292" s="35"/>
    </row>
    <row r="1293" spans="1:15" ht="45" customHeight="1">
      <c r="A1293" s="13" t="s">
        <v>543</v>
      </c>
      <c r="B1293" s="36" t="s">
        <v>1717</v>
      </c>
      <c r="C1293" s="36"/>
      <c r="D1293" s="37">
        <f t="shared" ref="D1293:D1356" si="20">C1293+1</f>
        <v>1</v>
      </c>
      <c r="E1293" s="37"/>
      <c r="F1293" s="37" t="s">
        <v>28</v>
      </c>
      <c r="G1293" s="37"/>
      <c r="H1293" s="38">
        <v>42904</v>
      </c>
      <c r="I1293" s="38"/>
      <c r="J1293" s="38">
        <v>42904</v>
      </c>
      <c r="K1293" s="38"/>
      <c r="L1293" s="18" t="s">
        <v>647</v>
      </c>
      <c r="M1293" s="18"/>
      <c r="N1293" s="35">
        <v>694</v>
      </c>
      <c r="O1293" s="35"/>
    </row>
    <row r="1294" spans="1:15" ht="45" customHeight="1">
      <c r="A1294" s="13" t="s">
        <v>543</v>
      </c>
      <c r="B1294" s="36" t="s">
        <v>1716</v>
      </c>
      <c r="C1294" s="36"/>
      <c r="D1294" s="37">
        <f t="shared" si="20"/>
        <v>1</v>
      </c>
      <c r="E1294" s="37"/>
      <c r="F1294" s="37" t="s">
        <v>28</v>
      </c>
      <c r="G1294" s="37"/>
      <c r="H1294" s="38">
        <v>42998</v>
      </c>
      <c r="I1294" s="38"/>
      <c r="J1294" s="38">
        <v>42998</v>
      </c>
      <c r="K1294" s="38"/>
      <c r="L1294" s="18" t="s">
        <v>647</v>
      </c>
      <c r="M1294" s="18"/>
      <c r="N1294" s="35">
        <v>694</v>
      </c>
      <c r="O1294" s="35"/>
    </row>
    <row r="1295" spans="1:15" ht="45" customHeight="1">
      <c r="A1295" s="13" t="s">
        <v>543</v>
      </c>
      <c r="B1295" s="36" t="s">
        <v>1716</v>
      </c>
      <c r="C1295" s="36"/>
      <c r="D1295" s="37">
        <f t="shared" si="20"/>
        <v>1</v>
      </c>
      <c r="E1295" s="37"/>
      <c r="F1295" s="37" t="s">
        <v>28</v>
      </c>
      <c r="G1295" s="37"/>
      <c r="H1295" s="38">
        <v>42996</v>
      </c>
      <c r="I1295" s="38"/>
      <c r="J1295" s="38">
        <v>42996</v>
      </c>
      <c r="K1295" s="38"/>
      <c r="L1295" s="18" t="s">
        <v>647</v>
      </c>
      <c r="M1295" s="18"/>
      <c r="N1295" s="35">
        <v>494</v>
      </c>
      <c r="O1295" s="35"/>
    </row>
    <row r="1296" spans="1:15" ht="45" customHeight="1">
      <c r="A1296" s="13" t="s">
        <v>543</v>
      </c>
      <c r="B1296" s="36" t="s">
        <v>1716</v>
      </c>
      <c r="C1296" s="36"/>
      <c r="D1296" s="37">
        <f t="shared" si="20"/>
        <v>1</v>
      </c>
      <c r="E1296" s="37"/>
      <c r="F1296" s="37" t="s">
        <v>28</v>
      </c>
      <c r="G1296" s="37"/>
      <c r="H1296" s="38">
        <v>43005</v>
      </c>
      <c r="I1296" s="38"/>
      <c r="J1296" s="38">
        <v>43005</v>
      </c>
      <c r="K1296" s="38"/>
      <c r="L1296" s="18" t="s">
        <v>647</v>
      </c>
      <c r="M1296" s="18"/>
      <c r="N1296" s="35">
        <v>694</v>
      </c>
      <c r="O1296" s="35"/>
    </row>
    <row r="1297" spans="1:15" ht="45" customHeight="1">
      <c r="A1297" s="13" t="s">
        <v>543</v>
      </c>
      <c r="B1297" s="36" t="s">
        <v>1718</v>
      </c>
      <c r="C1297" s="36"/>
      <c r="D1297" s="37">
        <f t="shared" si="20"/>
        <v>1</v>
      </c>
      <c r="E1297" s="37"/>
      <c r="F1297" s="37" t="s">
        <v>28</v>
      </c>
      <c r="G1297" s="37"/>
      <c r="H1297" s="38">
        <v>43000</v>
      </c>
      <c r="I1297" s="38"/>
      <c r="J1297" s="38">
        <v>43000</v>
      </c>
      <c r="K1297" s="38"/>
      <c r="L1297" s="18" t="s">
        <v>647</v>
      </c>
      <c r="M1297" s="18"/>
      <c r="N1297" s="35">
        <v>694</v>
      </c>
      <c r="O1297" s="35"/>
    </row>
    <row r="1298" spans="1:15" ht="45" customHeight="1">
      <c r="A1298" s="13" t="s">
        <v>543</v>
      </c>
      <c r="B1298" s="36" t="s">
        <v>1716</v>
      </c>
      <c r="C1298" s="36"/>
      <c r="D1298" s="37">
        <f t="shared" si="20"/>
        <v>1</v>
      </c>
      <c r="E1298" s="37"/>
      <c r="F1298" s="37" t="s">
        <v>28</v>
      </c>
      <c r="G1298" s="37"/>
      <c r="H1298" s="38">
        <v>43006</v>
      </c>
      <c r="I1298" s="38"/>
      <c r="J1298" s="38">
        <v>43006</v>
      </c>
      <c r="K1298" s="38"/>
      <c r="L1298" s="18" t="s">
        <v>647</v>
      </c>
      <c r="M1298" s="18"/>
      <c r="N1298" s="35">
        <v>594.03</v>
      </c>
      <c r="O1298" s="35"/>
    </row>
    <row r="1299" spans="1:15" ht="45" customHeight="1">
      <c r="A1299" s="13" t="s">
        <v>543</v>
      </c>
      <c r="B1299" s="36" t="s">
        <v>1719</v>
      </c>
      <c r="C1299" s="36"/>
      <c r="D1299" s="37">
        <f t="shared" si="20"/>
        <v>1</v>
      </c>
      <c r="E1299" s="37"/>
      <c r="F1299" s="37" t="s">
        <v>28</v>
      </c>
      <c r="G1299" s="37"/>
      <c r="H1299" s="38">
        <v>43010</v>
      </c>
      <c r="I1299" s="38"/>
      <c r="J1299" s="38">
        <v>43010</v>
      </c>
      <c r="K1299" s="38"/>
      <c r="L1299" s="18" t="s">
        <v>647</v>
      </c>
      <c r="M1299" s="18"/>
      <c r="N1299" s="35">
        <v>288</v>
      </c>
      <c r="O1299" s="35"/>
    </row>
    <row r="1300" spans="1:15" ht="45" customHeight="1">
      <c r="A1300" s="13" t="s">
        <v>543</v>
      </c>
      <c r="B1300" s="36" t="s">
        <v>1716</v>
      </c>
      <c r="C1300" s="36"/>
      <c r="D1300" s="37">
        <f t="shared" si="20"/>
        <v>1</v>
      </c>
      <c r="E1300" s="37"/>
      <c r="F1300" s="37" t="s">
        <v>28</v>
      </c>
      <c r="G1300" s="37"/>
      <c r="H1300" s="38">
        <v>42998</v>
      </c>
      <c r="I1300" s="38"/>
      <c r="J1300" s="38">
        <v>42998</v>
      </c>
      <c r="K1300" s="38"/>
      <c r="L1300" s="18" t="s">
        <v>647</v>
      </c>
      <c r="M1300" s="18"/>
      <c r="N1300" s="35">
        <v>694</v>
      </c>
      <c r="O1300" s="35"/>
    </row>
    <row r="1301" spans="1:15" ht="45" customHeight="1">
      <c r="A1301" s="13" t="s">
        <v>543</v>
      </c>
      <c r="B1301" s="36" t="s">
        <v>1716</v>
      </c>
      <c r="C1301" s="36"/>
      <c r="D1301" s="37">
        <f t="shared" si="20"/>
        <v>1</v>
      </c>
      <c r="E1301" s="37"/>
      <c r="F1301" s="37" t="s">
        <v>28</v>
      </c>
      <c r="G1301" s="37"/>
      <c r="H1301" s="38">
        <v>43007</v>
      </c>
      <c r="I1301" s="38"/>
      <c r="J1301" s="38">
        <v>43007</v>
      </c>
      <c r="K1301" s="38"/>
      <c r="L1301" s="18" t="s">
        <v>647</v>
      </c>
      <c r="M1301" s="18"/>
      <c r="N1301" s="35">
        <v>694</v>
      </c>
      <c r="O1301" s="35"/>
    </row>
    <row r="1302" spans="1:15" ht="45" customHeight="1">
      <c r="A1302" s="13" t="s">
        <v>543</v>
      </c>
      <c r="B1302" s="36" t="s">
        <v>1716</v>
      </c>
      <c r="C1302" s="36"/>
      <c r="D1302" s="37">
        <f t="shared" si="20"/>
        <v>1</v>
      </c>
      <c r="E1302" s="37"/>
      <c r="F1302" s="37" t="s">
        <v>28</v>
      </c>
      <c r="G1302" s="37"/>
      <c r="H1302" s="38">
        <v>42985</v>
      </c>
      <c r="I1302" s="38"/>
      <c r="J1302" s="38">
        <v>42985</v>
      </c>
      <c r="K1302" s="38"/>
      <c r="L1302" s="18" t="s">
        <v>647</v>
      </c>
      <c r="M1302" s="18"/>
      <c r="N1302" s="35">
        <v>455.5</v>
      </c>
      <c r="O1302" s="35"/>
    </row>
    <row r="1303" spans="1:15" ht="45" customHeight="1">
      <c r="A1303" s="13" t="s">
        <v>543</v>
      </c>
      <c r="B1303" s="36" t="s">
        <v>1719</v>
      </c>
      <c r="C1303" s="36"/>
      <c r="D1303" s="37">
        <f t="shared" si="20"/>
        <v>1</v>
      </c>
      <c r="E1303" s="37"/>
      <c r="F1303" s="37" t="s">
        <v>28</v>
      </c>
      <c r="G1303" s="37"/>
      <c r="H1303" s="38">
        <v>43010</v>
      </c>
      <c r="I1303" s="38"/>
      <c r="J1303" s="38">
        <v>43010</v>
      </c>
      <c r="K1303" s="38"/>
      <c r="L1303" s="18" t="s">
        <v>647</v>
      </c>
      <c r="M1303" s="18"/>
      <c r="N1303" s="35">
        <v>171</v>
      </c>
      <c r="O1303" s="35"/>
    </row>
    <row r="1304" spans="1:15" ht="45" customHeight="1">
      <c r="A1304" s="13" t="s">
        <v>543</v>
      </c>
      <c r="B1304" s="36" t="s">
        <v>13</v>
      </c>
      <c r="C1304" s="36"/>
      <c r="D1304" s="37">
        <f t="shared" si="20"/>
        <v>1</v>
      </c>
      <c r="E1304" s="37"/>
      <c r="F1304" s="37" t="s">
        <v>14</v>
      </c>
      <c r="G1304" s="37"/>
      <c r="H1304" s="38">
        <v>43013</v>
      </c>
      <c r="I1304" s="38"/>
      <c r="J1304" s="38">
        <v>43013</v>
      </c>
      <c r="K1304" s="38"/>
      <c r="L1304" s="18" t="s">
        <v>647</v>
      </c>
      <c r="M1304" s="18"/>
      <c r="N1304" s="35">
        <v>576</v>
      </c>
      <c r="O1304" s="35"/>
    </row>
    <row r="1305" spans="1:15" ht="45" customHeight="1">
      <c r="A1305" s="13" t="s">
        <v>543</v>
      </c>
      <c r="B1305" s="36" t="s">
        <v>13</v>
      </c>
      <c r="C1305" s="36"/>
      <c r="D1305" s="37">
        <f t="shared" si="20"/>
        <v>1</v>
      </c>
      <c r="E1305" s="37"/>
      <c r="F1305" s="37" t="s">
        <v>14</v>
      </c>
      <c r="G1305" s="37"/>
      <c r="H1305" s="38">
        <v>42984</v>
      </c>
      <c r="I1305" s="38"/>
      <c r="J1305" s="38">
        <v>42984</v>
      </c>
      <c r="K1305" s="38"/>
      <c r="L1305" s="18" t="s">
        <v>647</v>
      </c>
      <c r="M1305" s="18"/>
      <c r="N1305" s="35">
        <v>1422</v>
      </c>
      <c r="O1305" s="35"/>
    </row>
    <row r="1306" spans="1:15" ht="45" customHeight="1">
      <c r="A1306" s="13" t="s">
        <v>543</v>
      </c>
      <c r="B1306" s="36" t="s">
        <v>1720</v>
      </c>
      <c r="C1306" s="36"/>
      <c r="D1306" s="37">
        <f t="shared" si="20"/>
        <v>1</v>
      </c>
      <c r="E1306" s="37"/>
      <c r="F1306" s="37" t="s">
        <v>28</v>
      </c>
      <c r="G1306" s="37"/>
      <c r="H1306" s="38">
        <v>42949</v>
      </c>
      <c r="I1306" s="38"/>
      <c r="J1306" s="38">
        <v>42949</v>
      </c>
      <c r="K1306" s="38"/>
      <c r="L1306" s="18" t="s">
        <v>647</v>
      </c>
      <c r="M1306" s="18"/>
      <c r="N1306" s="35">
        <v>639</v>
      </c>
      <c r="O1306" s="35"/>
    </row>
    <row r="1307" spans="1:15" ht="45" customHeight="1">
      <c r="A1307" s="13" t="s">
        <v>543</v>
      </c>
      <c r="B1307" s="36" t="s">
        <v>1720</v>
      </c>
      <c r="C1307" s="36"/>
      <c r="D1307" s="37">
        <f t="shared" si="20"/>
        <v>1</v>
      </c>
      <c r="E1307" s="37"/>
      <c r="F1307" s="37" t="s">
        <v>28</v>
      </c>
      <c r="G1307" s="37"/>
      <c r="H1307" s="38">
        <v>42951</v>
      </c>
      <c r="I1307" s="38"/>
      <c r="J1307" s="38">
        <v>42951</v>
      </c>
      <c r="K1307" s="38"/>
      <c r="L1307" s="18" t="s">
        <v>647</v>
      </c>
      <c r="M1307" s="18"/>
      <c r="N1307" s="35">
        <v>694</v>
      </c>
      <c r="O1307" s="35"/>
    </row>
    <row r="1308" spans="1:15" ht="45" customHeight="1">
      <c r="A1308" s="13" t="s">
        <v>543</v>
      </c>
      <c r="B1308" s="36" t="s">
        <v>1720</v>
      </c>
      <c r="C1308" s="36"/>
      <c r="D1308" s="37">
        <f t="shared" si="20"/>
        <v>1</v>
      </c>
      <c r="E1308" s="37"/>
      <c r="F1308" s="37" t="s">
        <v>28</v>
      </c>
      <c r="G1308" s="37"/>
      <c r="H1308" s="38">
        <v>42930</v>
      </c>
      <c r="I1308" s="38"/>
      <c r="J1308" s="38">
        <v>42930</v>
      </c>
      <c r="K1308" s="38"/>
      <c r="L1308" s="18" t="s">
        <v>647</v>
      </c>
      <c r="M1308" s="18"/>
      <c r="N1308" s="35">
        <v>694</v>
      </c>
      <c r="O1308" s="35"/>
    </row>
    <row r="1309" spans="1:15" ht="45" customHeight="1">
      <c r="A1309" s="13" t="s">
        <v>543</v>
      </c>
      <c r="B1309" s="36" t="s">
        <v>1720</v>
      </c>
      <c r="C1309" s="36"/>
      <c r="D1309" s="37">
        <f t="shared" si="20"/>
        <v>1</v>
      </c>
      <c r="E1309" s="37"/>
      <c r="F1309" s="37" t="s">
        <v>28</v>
      </c>
      <c r="G1309" s="37"/>
      <c r="H1309" s="38">
        <v>42964</v>
      </c>
      <c r="I1309" s="38"/>
      <c r="J1309" s="38">
        <v>42964</v>
      </c>
      <c r="K1309" s="38"/>
      <c r="L1309" s="18" t="s">
        <v>647</v>
      </c>
      <c r="M1309" s="18"/>
      <c r="N1309" s="35">
        <v>597</v>
      </c>
      <c r="O1309" s="35"/>
    </row>
    <row r="1310" spans="1:15" ht="45" customHeight="1">
      <c r="A1310" s="13" t="s">
        <v>543</v>
      </c>
      <c r="B1310" s="36" t="s">
        <v>1720</v>
      </c>
      <c r="C1310" s="36"/>
      <c r="D1310" s="37">
        <f t="shared" si="20"/>
        <v>1</v>
      </c>
      <c r="E1310" s="37"/>
      <c r="F1310" s="37" t="s">
        <v>28</v>
      </c>
      <c r="G1310" s="37"/>
      <c r="H1310" s="38">
        <v>42958</v>
      </c>
      <c r="I1310" s="38"/>
      <c r="J1310" s="38">
        <v>42958</v>
      </c>
      <c r="K1310" s="38"/>
      <c r="L1310" s="18" t="s">
        <v>647</v>
      </c>
      <c r="M1310" s="18"/>
      <c r="N1310" s="35">
        <v>487.11</v>
      </c>
      <c r="O1310" s="35"/>
    </row>
    <row r="1311" spans="1:15" ht="45" customHeight="1">
      <c r="A1311" s="13" t="s">
        <v>543</v>
      </c>
      <c r="B1311" s="36" t="s">
        <v>1720</v>
      </c>
      <c r="C1311" s="36"/>
      <c r="D1311" s="37">
        <f t="shared" si="20"/>
        <v>1</v>
      </c>
      <c r="E1311" s="37"/>
      <c r="F1311" s="37" t="s">
        <v>28</v>
      </c>
      <c r="G1311" s="37"/>
      <c r="H1311" s="38">
        <v>42921</v>
      </c>
      <c r="I1311" s="38"/>
      <c r="J1311" s="38">
        <v>42921</v>
      </c>
      <c r="K1311" s="38"/>
      <c r="L1311" s="18" t="s">
        <v>647</v>
      </c>
      <c r="M1311" s="18"/>
      <c r="N1311" s="35">
        <v>694</v>
      </c>
      <c r="O1311" s="35"/>
    </row>
    <row r="1312" spans="1:15" ht="45" customHeight="1">
      <c r="A1312" s="13" t="s">
        <v>543</v>
      </c>
      <c r="B1312" s="36" t="s">
        <v>1720</v>
      </c>
      <c r="C1312" s="36"/>
      <c r="D1312" s="37">
        <f t="shared" si="20"/>
        <v>1</v>
      </c>
      <c r="E1312" s="37"/>
      <c r="F1312" s="37" t="s">
        <v>28</v>
      </c>
      <c r="G1312" s="37"/>
      <c r="H1312" s="38">
        <v>42934</v>
      </c>
      <c r="I1312" s="38"/>
      <c r="J1312" s="38">
        <v>42934</v>
      </c>
      <c r="K1312" s="38"/>
      <c r="L1312" s="18" t="s">
        <v>647</v>
      </c>
      <c r="M1312" s="18"/>
      <c r="N1312" s="35">
        <v>694</v>
      </c>
      <c r="O1312" s="35"/>
    </row>
    <row r="1313" spans="1:15" ht="45" customHeight="1">
      <c r="A1313" s="13" t="s">
        <v>543</v>
      </c>
      <c r="B1313" s="36" t="s">
        <v>1720</v>
      </c>
      <c r="C1313" s="36"/>
      <c r="D1313" s="37">
        <f t="shared" si="20"/>
        <v>1</v>
      </c>
      <c r="E1313" s="37"/>
      <c r="F1313" s="37" t="s">
        <v>28</v>
      </c>
      <c r="G1313" s="37"/>
      <c r="H1313" s="38">
        <v>42935</v>
      </c>
      <c r="I1313" s="38"/>
      <c r="J1313" s="38">
        <v>42935</v>
      </c>
      <c r="K1313" s="38"/>
      <c r="L1313" s="18" t="s">
        <v>647</v>
      </c>
      <c r="M1313" s="18"/>
      <c r="N1313" s="35">
        <v>288</v>
      </c>
      <c r="O1313" s="35"/>
    </row>
    <row r="1314" spans="1:15" ht="45" customHeight="1">
      <c r="A1314" s="13" t="s">
        <v>543</v>
      </c>
      <c r="B1314" s="36" t="s">
        <v>1720</v>
      </c>
      <c r="C1314" s="36"/>
      <c r="D1314" s="37">
        <f t="shared" si="20"/>
        <v>1</v>
      </c>
      <c r="E1314" s="37"/>
      <c r="F1314" s="37" t="s">
        <v>28</v>
      </c>
      <c r="G1314" s="37"/>
      <c r="H1314" s="38">
        <v>42935</v>
      </c>
      <c r="I1314" s="38"/>
      <c r="J1314" s="38">
        <v>42935</v>
      </c>
      <c r="K1314" s="38"/>
      <c r="L1314" s="18" t="s">
        <v>647</v>
      </c>
      <c r="M1314" s="18"/>
      <c r="N1314" s="35">
        <v>152</v>
      </c>
      <c r="O1314" s="35"/>
    </row>
    <row r="1315" spans="1:15" ht="45" customHeight="1">
      <c r="A1315" s="13" t="s">
        <v>543</v>
      </c>
      <c r="B1315" s="36" t="s">
        <v>13</v>
      </c>
      <c r="C1315" s="36"/>
      <c r="D1315" s="37">
        <f t="shared" si="20"/>
        <v>1</v>
      </c>
      <c r="E1315" s="37"/>
      <c r="F1315" s="37" t="s">
        <v>14</v>
      </c>
      <c r="G1315" s="37"/>
      <c r="H1315" s="38">
        <v>43048</v>
      </c>
      <c r="I1315" s="38"/>
      <c r="J1315" s="38">
        <v>43048</v>
      </c>
      <c r="K1315" s="38"/>
      <c r="L1315" s="18" t="s">
        <v>647</v>
      </c>
      <c r="M1315" s="18"/>
      <c r="N1315" s="35">
        <v>774</v>
      </c>
      <c r="O1315" s="35"/>
    </row>
    <row r="1316" spans="1:15" ht="45" customHeight="1">
      <c r="A1316" s="13" t="s">
        <v>543</v>
      </c>
      <c r="B1316" s="36" t="s">
        <v>1271</v>
      </c>
      <c r="C1316" s="36"/>
      <c r="D1316" s="37">
        <f t="shared" si="20"/>
        <v>1</v>
      </c>
      <c r="E1316" s="37"/>
      <c r="F1316" s="37" t="s">
        <v>28</v>
      </c>
      <c r="G1316" s="37"/>
      <c r="H1316" s="38">
        <v>43014</v>
      </c>
      <c r="I1316" s="38"/>
      <c r="J1316" s="38">
        <v>43014</v>
      </c>
      <c r="K1316" s="38"/>
      <c r="L1316" s="18" t="s">
        <v>647</v>
      </c>
      <c r="M1316" s="18"/>
      <c r="N1316" s="35">
        <v>694</v>
      </c>
      <c r="O1316" s="35"/>
    </row>
    <row r="1317" spans="1:15" ht="45" customHeight="1">
      <c r="A1317" s="13" t="s">
        <v>543</v>
      </c>
      <c r="B1317" s="36" t="s">
        <v>1721</v>
      </c>
      <c r="C1317" s="36"/>
      <c r="D1317" s="37">
        <f t="shared" si="20"/>
        <v>1</v>
      </c>
      <c r="E1317" s="37"/>
      <c r="F1317" s="37" t="s">
        <v>28</v>
      </c>
      <c r="G1317" s="37"/>
      <c r="H1317" s="38">
        <v>43053</v>
      </c>
      <c r="I1317" s="38"/>
      <c r="J1317" s="38">
        <v>43053</v>
      </c>
      <c r="K1317" s="38"/>
      <c r="L1317" s="18" t="s">
        <v>647</v>
      </c>
      <c r="M1317" s="18"/>
      <c r="N1317" s="35">
        <v>694.22</v>
      </c>
      <c r="O1317" s="35"/>
    </row>
    <row r="1318" spans="1:15" ht="45" customHeight="1">
      <c r="A1318" s="13" t="s">
        <v>543</v>
      </c>
      <c r="B1318" s="36" t="s">
        <v>1271</v>
      </c>
      <c r="C1318" s="36"/>
      <c r="D1318" s="37">
        <f t="shared" si="20"/>
        <v>1</v>
      </c>
      <c r="E1318" s="37"/>
      <c r="F1318" s="37" t="s">
        <v>28</v>
      </c>
      <c r="G1318" s="37"/>
      <c r="H1318" s="38">
        <v>43048</v>
      </c>
      <c r="I1318" s="38"/>
      <c r="J1318" s="38">
        <v>43045</v>
      </c>
      <c r="K1318" s="38"/>
      <c r="L1318" s="18" t="s">
        <v>647</v>
      </c>
      <c r="M1318" s="18"/>
      <c r="N1318" s="35">
        <v>694</v>
      </c>
      <c r="O1318" s="35"/>
    </row>
    <row r="1319" spans="1:15" ht="45" customHeight="1">
      <c r="A1319" s="13" t="s">
        <v>543</v>
      </c>
      <c r="B1319" s="36" t="s">
        <v>1271</v>
      </c>
      <c r="C1319" s="36"/>
      <c r="D1319" s="37">
        <f t="shared" si="20"/>
        <v>1</v>
      </c>
      <c r="E1319" s="37"/>
      <c r="F1319" s="37" t="s">
        <v>28</v>
      </c>
      <c r="G1319" s="37"/>
      <c r="H1319" s="38">
        <v>43056</v>
      </c>
      <c r="I1319" s="38"/>
      <c r="J1319" s="38">
        <v>43056</v>
      </c>
      <c r="K1319" s="38"/>
      <c r="L1319" s="18" t="s">
        <v>647</v>
      </c>
      <c r="M1319" s="18"/>
      <c r="N1319" s="35">
        <v>544</v>
      </c>
      <c r="O1319" s="35"/>
    </row>
    <row r="1320" spans="1:15" ht="45" customHeight="1">
      <c r="A1320" s="13" t="s">
        <v>543</v>
      </c>
      <c r="B1320" s="36" t="s">
        <v>1721</v>
      </c>
      <c r="C1320" s="36"/>
      <c r="D1320" s="37">
        <f t="shared" si="20"/>
        <v>1</v>
      </c>
      <c r="E1320" s="37"/>
      <c r="F1320" s="37" t="s">
        <v>28</v>
      </c>
      <c r="G1320" s="37"/>
      <c r="H1320" s="38">
        <v>43024</v>
      </c>
      <c r="I1320" s="38"/>
      <c r="J1320" s="38">
        <v>43024</v>
      </c>
      <c r="K1320" s="38"/>
      <c r="L1320" s="18" t="s">
        <v>647</v>
      </c>
      <c r="M1320" s="18"/>
      <c r="N1320" s="35">
        <v>684.13</v>
      </c>
      <c r="O1320" s="35"/>
    </row>
    <row r="1321" spans="1:15" ht="45" customHeight="1">
      <c r="A1321" s="13" t="s">
        <v>543</v>
      </c>
      <c r="B1321" s="36" t="s">
        <v>1271</v>
      </c>
      <c r="C1321" s="36"/>
      <c r="D1321" s="37">
        <f t="shared" si="20"/>
        <v>1</v>
      </c>
      <c r="E1321" s="37"/>
      <c r="F1321" s="37" t="s">
        <v>28</v>
      </c>
      <c r="G1321" s="37"/>
      <c r="H1321" s="38">
        <v>43034</v>
      </c>
      <c r="I1321" s="38"/>
      <c r="J1321" s="38">
        <v>43034</v>
      </c>
      <c r="K1321" s="38"/>
      <c r="L1321" s="18" t="s">
        <v>647</v>
      </c>
      <c r="M1321" s="18"/>
      <c r="N1321" s="35">
        <v>694</v>
      </c>
      <c r="O1321" s="35"/>
    </row>
    <row r="1322" spans="1:15" ht="45" customHeight="1">
      <c r="A1322" s="13" t="s">
        <v>543</v>
      </c>
      <c r="B1322" s="36" t="s">
        <v>1271</v>
      </c>
      <c r="C1322" s="36"/>
      <c r="D1322" s="37">
        <f t="shared" si="20"/>
        <v>1</v>
      </c>
      <c r="E1322" s="37"/>
      <c r="F1322" s="37" t="s">
        <v>28</v>
      </c>
      <c r="G1322" s="37"/>
      <c r="H1322" s="38">
        <v>43042</v>
      </c>
      <c r="I1322" s="38"/>
      <c r="J1322" s="38">
        <v>43042</v>
      </c>
      <c r="K1322" s="38"/>
      <c r="L1322" s="18" t="s">
        <v>647</v>
      </c>
      <c r="M1322" s="18"/>
      <c r="N1322" s="35">
        <v>597</v>
      </c>
      <c r="O1322" s="35"/>
    </row>
    <row r="1323" spans="1:15" ht="45" customHeight="1">
      <c r="A1323" s="13" t="s">
        <v>543</v>
      </c>
      <c r="B1323" s="36" t="s">
        <v>1721</v>
      </c>
      <c r="C1323" s="36"/>
      <c r="D1323" s="37">
        <f t="shared" si="20"/>
        <v>1</v>
      </c>
      <c r="E1323" s="37"/>
      <c r="F1323" s="37" t="s">
        <v>28</v>
      </c>
      <c r="G1323" s="37"/>
      <c r="H1323" s="38">
        <v>43039</v>
      </c>
      <c r="I1323" s="38"/>
      <c r="J1323" s="38">
        <v>43039</v>
      </c>
      <c r="K1323" s="38"/>
      <c r="L1323" s="18" t="s">
        <v>647</v>
      </c>
      <c r="M1323" s="18"/>
      <c r="N1323" s="35">
        <v>684.2</v>
      </c>
      <c r="O1323" s="35"/>
    </row>
    <row r="1324" spans="1:15" ht="45" customHeight="1">
      <c r="A1324" s="13" t="s">
        <v>543</v>
      </c>
      <c r="B1324" s="36" t="s">
        <v>1271</v>
      </c>
      <c r="C1324" s="36"/>
      <c r="D1324" s="37">
        <f t="shared" si="20"/>
        <v>1</v>
      </c>
      <c r="E1324" s="37"/>
      <c r="F1324" s="37" t="s">
        <v>28</v>
      </c>
      <c r="G1324" s="37"/>
      <c r="H1324" s="38">
        <v>43019</v>
      </c>
      <c r="I1324" s="38"/>
      <c r="J1324" s="38">
        <v>43019</v>
      </c>
      <c r="K1324" s="38"/>
      <c r="L1324" s="18" t="s">
        <v>647</v>
      </c>
      <c r="M1324" s="18"/>
      <c r="N1324" s="35">
        <v>694</v>
      </c>
      <c r="O1324" s="35"/>
    </row>
    <row r="1325" spans="1:15" ht="45" customHeight="1">
      <c r="A1325" s="13" t="s">
        <v>543</v>
      </c>
      <c r="B1325" s="36" t="s">
        <v>13</v>
      </c>
      <c r="C1325" s="36"/>
      <c r="D1325" s="37">
        <f t="shared" si="20"/>
        <v>1</v>
      </c>
      <c r="E1325" s="37"/>
      <c r="F1325" s="37" t="s">
        <v>14</v>
      </c>
      <c r="G1325" s="37"/>
      <c r="H1325" s="38">
        <v>43054</v>
      </c>
      <c r="I1325" s="38"/>
      <c r="J1325" s="38">
        <v>43061</v>
      </c>
      <c r="K1325" s="38"/>
      <c r="L1325" s="18" t="s">
        <v>647</v>
      </c>
      <c r="M1325" s="18"/>
      <c r="N1325" s="35">
        <v>504</v>
      </c>
      <c r="O1325" s="35"/>
    </row>
    <row r="1326" spans="1:15" ht="45" customHeight="1">
      <c r="A1326" s="13" t="s">
        <v>1722</v>
      </c>
      <c r="B1326" s="36" t="s">
        <v>1711</v>
      </c>
      <c r="C1326" s="36"/>
      <c r="D1326" s="37">
        <f t="shared" si="20"/>
        <v>1</v>
      </c>
      <c r="E1326" s="37"/>
      <c r="F1326" s="37" t="s">
        <v>28</v>
      </c>
      <c r="G1326" s="37"/>
      <c r="H1326" s="38">
        <v>42745</v>
      </c>
      <c r="I1326" s="38"/>
      <c r="J1326" s="38">
        <v>42745</v>
      </c>
      <c r="K1326" s="38"/>
      <c r="L1326" s="18" t="s">
        <v>647</v>
      </c>
      <c r="M1326" s="18"/>
      <c r="N1326" s="35">
        <v>396</v>
      </c>
      <c r="O1326" s="35"/>
    </row>
    <row r="1327" spans="1:15" ht="45" customHeight="1">
      <c r="A1327" s="13" t="s">
        <v>1722</v>
      </c>
      <c r="B1327" s="36" t="s">
        <v>1711</v>
      </c>
      <c r="C1327" s="36"/>
      <c r="D1327" s="37">
        <f t="shared" si="20"/>
        <v>1</v>
      </c>
      <c r="E1327" s="37"/>
      <c r="F1327" s="37" t="s">
        <v>28</v>
      </c>
      <c r="G1327" s="37"/>
      <c r="H1327" s="38">
        <v>42745</v>
      </c>
      <c r="I1327" s="38"/>
      <c r="J1327" s="38">
        <v>42745</v>
      </c>
      <c r="K1327" s="38"/>
      <c r="L1327" s="18" t="s">
        <v>647</v>
      </c>
      <c r="M1327" s="18"/>
      <c r="N1327" s="35">
        <v>254</v>
      </c>
      <c r="O1327" s="35"/>
    </row>
    <row r="1328" spans="1:15" ht="45" customHeight="1">
      <c r="A1328" s="13" t="s">
        <v>1722</v>
      </c>
      <c r="B1328" s="36" t="s">
        <v>1723</v>
      </c>
      <c r="C1328" s="36"/>
      <c r="D1328" s="37">
        <f t="shared" si="20"/>
        <v>1</v>
      </c>
      <c r="E1328" s="37"/>
      <c r="F1328" s="37" t="s">
        <v>11</v>
      </c>
      <c r="G1328" s="37"/>
      <c r="H1328" s="38">
        <v>42926</v>
      </c>
      <c r="I1328" s="38"/>
      <c r="J1328" s="38">
        <v>42927</v>
      </c>
      <c r="K1328" s="38"/>
      <c r="L1328" s="18" t="s">
        <v>647</v>
      </c>
      <c r="M1328" s="18"/>
      <c r="N1328" s="35">
        <v>1662.02</v>
      </c>
      <c r="O1328" s="35"/>
    </row>
    <row r="1329" spans="1:15" ht="45" customHeight="1">
      <c r="A1329" s="13" t="s">
        <v>1722</v>
      </c>
      <c r="B1329" s="36" t="s">
        <v>1724</v>
      </c>
      <c r="C1329" s="36"/>
      <c r="D1329" s="37">
        <f t="shared" si="20"/>
        <v>1</v>
      </c>
      <c r="E1329" s="37"/>
      <c r="F1329" s="37" t="s">
        <v>11</v>
      </c>
      <c r="G1329" s="37"/>
      <c r="H1329" s="38">
        <v>42936</v>
      </c>
      <c r="I1329" s="38"/>
      <c r="J1329" s="38">
        <v>42937</v>
      </c>
      <c r="K1329" s="38"/>
      <c r="L1329" s="18" t="s">
        <v>647</v>
      </c>
      <c r="M1329" s="18"/>
      <c r="N1329" s="35">
        <v>1880</v>
      </c>
      <c r="O1329" s="35"/>
    </row>
    <row r="1330" spans="1:15" ht="45" customHeight="1">
      <c r="A1330" s="13" t="s">
        <v>1722</v>
      </c>
      <c r="B1330" s="36" t="s">
        <v>1723</v>
      </c>
      <c r="C1330" s="36"/>
      <c r="D1330" s="37">
        <f t="shared" si="20"/>
        <v>1</v>
      </c>
      <c r="E1330" s="37"/>
      <c r="F1330" s="37" t="s">
        <v>11</v>
      </c>
      <c r="G1330" s="37"/>
      <c r="H1330" s="38">
        <v>42926</v>
      </c>
      <c r="I1330" s="38"/>
      <c r="J1330" s="38">
        <v>42927</v>
      </c>
      <c r="K1330" s="38"/>
      <c r="L1330" s="18" t="s">
        <v>647</v>
      </c>
      <c r="M1330" s="18"/>
      <c r="N1330" s="35">
        <v>253</v>
      </c>
      <c r="O1330" s="35"/>
    </row>
    <row r="1331" spans="1:15" ht="45" customHeight="1">
      <c r="A1331" s="13" t="s">
        <v>1722</v>
      </c>
      <c r="B1331" s="36" t="s">
        <v>1724</v>
      </c>
      <c r="C1331" s="36"/>
      <c r="D1331" s="37">
        <f t="shared" si="20"/>
        <v>1</v>
      </c>
      <c r="E1331" s="37"/>
      <c r="F1331" s="37" t="s">
        <v>11</v>
      </c>
      <c r="G1331" s="37"/>
      <c r="H1331" s="38">
        <v>42936</v>
      </c>
      <c r="I1331" s="38"/>
      <c r="J1331" s="38">
        <v>42937</v>
      </c>
      <c r="K1331" s="38"/>
      <c r="L1331" s="18" t="s">
        <v>647</v>
      </c>
      <c r="M1331" s="18"/>
      <c r="N1331" s="35">
        <v>158</v>
      </c>
      <c r="O1331" s="35"/>
    </row>
    <row r="1332" spans="1:15" ht="45" customHeight="1">
      <c r="A1332" s="13" t="s">
        <v>1722</v>
      </c>
      <c r="B1332" s="36" t="s">
        <v>1474</v>
      </c>
      <c r="C1332" s="36"/>
      <c r="D1332" s="37">
        <f t="shared" si="20"/>
        <v>1</v>
      </c>
      <c r="E1332" s="37"/>
      <c r="F1332" s="37" t="s">
        <v>28</v>
      </c>
      <c r="G1332" s="37"/>
      <c r="H1332" s="38">
        <v>43028</v>
      </c>
      <c r="I1332" s="38"/>
      <c r="J1332" s="38">
        <v>43028</v>
      </c>
      <c r="K1332" s="38"/>
      <c r="L1332" s="18" t="s">
        <v>647</v>
      </c>
      <c r="M1332" s="18"/>
      <c r="N1332" s="35">
        <v>408</v>
      </c>
      <c r="O1332" s="35"/>
    </row>
    <row r="1333" spans="1:15" ht="45" customHeight="1">
      <c r="A1333" s="13" t="s">
        <v>1722</v>
      </c>
      <c r="B1333" s="36" t="s">
        <v>1474</v>
      </c>
      <c r="C1333" s="36"/>
      <c r="D1333" s="37">
        <f t="shared" si="20"/>
        <v>1</v>
      </c>
      <c r="E1333" s="37"/>
      <c r="F1333" s="37" t="s">
        <v>28</v>
      </c>
      <c r="G1333" s="37"/>
      <c r="H1333" s="38">
        <v>43028</v>
      </c>
      <c r="I1333" s="38"/>
      <c r="J1333" s="38">
        <v>43028</v>
      </c>
      <c r="K1333" s="38"/>
      <c r="L1333" s="18" t="s">
        <v>647</v>
      </c>
      <c r="M1333" s="18"/>
      <c r="N1333" s="35">
        <v>229.9</v>
      </c>
      <c r="O1333" s="35"/>
    </row>
    <row r="1334" spans="1:15" ht="45" customHeight="1">
      <c r="A1334" s="13" t="s">
        <v>568</v>
      </c>
      <c r="B1334" s="36" t="s">
        <v>414</v>
      </c>
      <c r="C1334" s="36"/>
      <c r="D1334" s="37">
        <f t="shared" si="20"/>
        <v>1</v>
      </c>
      <c r="E1334" s="37"/>
      <c r="F1334" s="37" t="s">
        <v>28</v>
      </c>
      <c r="G1334" s="37"/>
      <c r="H1334" s="38">
        <v>42872</v>
      </c>
      <c r="I1334" s="38"/>
      <c r="J1334" s="38">
        <v>42872</v>
      </c>
      <c r="K1334" s="38"/>
      <c r="L1334" s="18" t="s">
        <v>647</v>
      </c>
      <c r="M1334" s="18"/>
      <c r="N1334" s="35">
        <v>715</v>
      </c>
      <c r="O1334" s="35"/>
    </row>
    <row r="1335" spans="1:15" ht="45" customHeight="1">
      <c r="A1335" s="13" t="s">
        <v>568</v>
      </c>
      <c r="B1335" s="36" t="s">
        <v>1725</v>
      </c>
      <c r="C1335" s="36"/>
      <c r="D1335" s="37">
        <f t="shared" si="20"/>
        <v>1</v>
      </c>
      <c r="E1335" s="37"/>
      <c r="F1335" s="37" t="s">
        <v>28</v>
      </c>
      <c r="G1335" s="37"/>
      <c r="H1335" s="38">
        <v>42832</v>
      </c>
      <c r="I1335" s="38"/>
      <c r="J1335" s="38">
        <v>42833</v>
      </c>
      <c r="K1335" s="38"/>
      <c r="L1335" s="18" t="s">
        <v>647</v>
      </c>
      <c r="M1335" s="18"/>
      <c r="N1335" s="35">
        <v>752</v>
      </c>
      <c r="O1335" s="35"/>
    </row>
    <row r="1336" spans="1:15" ht="45" customHeight="1">
      <c r="A1336" s="13" t="s">
        <v>568</v>
      </c>
      <c r="B1336" s="36" t="s">
        <v>1726</v>
      </c>
      <c r="C1336" s="36"/>
      <c r="D1336" s="37">
        <f t="shared" si="20"/>
        <v>1</v>
      </c>
      <c r="E1336" s="37"/>
      <c r="F1336" s="37" t="s">
        <v>28</v>
      </c>
      <c r="G1336" s="37"/>
      <c r="H1336" s="38">
        <v>42852</v>
      </c>
      <c r="I1336" s="38"/>
      <c r="J1336" s="38">
        <v>42852</v>
      </c>
      <c r="K1336" s="38"/>
      <c r="L1336" s="18" t="s">
        <v>647</v>
      </c>
      <c r="M1336" s="18"/>
      <c r="N1336" s="35">
        <v>368</v>
      </c>
      <c r="O1336" s="35"/>
    </row>
    <row r="1337" spans="1:15" ht="45" customHeight="1">
      <c r="A1337" s="13" t="s">
        <v>568</v>
      </c>
      <c r="B1337" s="36" t="s">
        <v>1726</v>
      </c>
      <c r="C1337" s="36"/>
      <c r="D1337" s="37">
        <f t="shared" si="20"/>
        <v>1</v>
      </c>
      <c r="E1337" s="37"/>
      <c r="F1337" s="37" t="s">
        <v>28</v>
      </c>
      <c r="G1337" s="37"/>
      <c r="H1337" s="38">
        <v>42852</v>
      </c>
      <c r="I1337" s="38"/>
      <c r="J1337" s="38">
        <v>42852</v>
      </c>
      <c r="K1337" s="38"/>
      <c r="L1337" s="18" t="s">
        <v>647</v>
      </c>
      <c r="M1337" s="18"/>
      <c r="N1337" s="35">
        <v>230</v>
      </c>
      <c r="O1337" s="35"/>
    </row>
    <row r="1338" spans="1:15" ht="45" customHeight="1">
      <c r="A1338" s="13" t="s">
        <v>568</v>
      </c>
      <c r="B1338" s="36" t="s">
        <v>1727</v>
      </c>
      <c r="C1338" s="36"/>
      <c r="D1338" s="37">
        <f t="shared" si="20"/>
        <v>1</v>
      </c>
      <c r="E1338" s="37"/>
      <c r="F1338" s="37" t="s">
        <v>28</v>
      </c>
      <c r="G1338" s="37"/>
      <c r="H1338" s="38">
        <v>42843</v>
      </c>
      <c r="I1338" s="38"/>
      <c r="J1338" s="38">
        <v>42843</v>
      </c>
      <c r="K1338" s="38"/>
      <c r="L1338" s="18" t="s">
        <v>647</v>
      </c>
      <c r="M1338" s="18"/>
      <c r="N1338" s="35">
        <v>368</v>
      </c>
      <c r="O1338" s="35"/>
    </row>
    <row r="1339" spans="1:15" ht="45" customHeight="1">
      <c r="A1339" s="13" t="s">
        <v>568</v>
      </c>
      <c r="B1339" s="36" t="s">
        <v>1728</v>
      </c>
      <c r="C1339" s="36"/>
      <c r="D1339" s="37">
        <f t="shared" si="20"/>
        <v>1</v>
      </c>
      <c r="E1339" s="37"/>
      <c r="F1339" s="37" t="s">
        <v>28</v>
      </c>
      <c r="G1339" s="37"/>
      <c r="H1339" s="38">
        <v>42940</v>
      </c>
      <c r="I1339" s="38"/>
      <c r="J1339" s="38">
        <v>42940</v>
      </c>
      <c r="K1339" s="38"/>
      <c r="L1339" s="18" t="s">
        <v>647</v>
      </c>
      <c r="M1339" s="18"/>
      <c r="N1339" s="35">
        <v>673</v>
      </c>
      <c r="O1339" s="35"/>
    </row>
    <row r="1340" spans="1:15" ht="45" customHeight="1">
      <c r="A1340" s="13" t="s">
        <v>568</v>
      </c>
      <c r="B1340" s="36" t="s">
        <v>1728</v>
      </c>
      <c r="C1340" s="36"/>
      <c r="D1340" s="37">
        <f t="shared" si="20"/>
        <v>1</v>
      </c>
      <c r="E1340" s="37"/>
      <c r="F1340" s="37" t="s">
        <v>28</v>
      </c>
      <c r="G1340" s="37"/>
      <c r="H1340" s="38">
        <v>42940</v>
      </c>
      <c r="I1340" s="38"/>
      <c r="J1340" s="38">
        <v>42940</v>
      </c>
      <c r="K1340" s="38"/>
      <c r="L1340" s="18" t="s">
        <v>647</v>
      </c>
      <c r="M1340" s="18"/>
      <c r="N1340" s="35">
        <v>223</v>
      </c>
      <c r="O1340" s="35"/>
    </row>
    <row r="1341" spans="1:15" ht="45" customHeight="1">
      <c r="A1341" s="13" t="s">
        <v>568</v>
      </c>
      <c r="B1341" s="36" t="s">
        <v>1729</v>
      </c>
      <c r="C1341" s="36"/>
      <c r="D1341" s="37">
        <f t="shared" si="20"/>
        <v>1</v>
      </c>
      <c r="E1341" s="37"/>
      <c r="F1341" s="37" t="s">
        <v>28</v>
      </c>
      <c r="G1341" s="37"/>
      <c r="H1341" s="38">
        <v>43004</v>
      </c>
      <c r="I1341" s="38"/>
      <c r="J1341" s="38">
        <v>43004</v>
      </c>
      <c r="K1341" s="38"/>
      <c r="L1341" s="18" t="s">
        <v>647</v>
      </c>
      <c r="M1341" s="18"/>
      <c r="N1341" s="35">
        <v>715</v>
      </c>
      <c r="O1341" s="35"/>
    </row>
    <row r="1342" spans="1:15" ht="45" customHeight="1">
      <c r="A1342" s="13" t="s">
        <v>568</v>
      </c>
      <c r="B1342" s="36" t="s">
        <v>1730</v>
      </c>
      <c r="C1342" s="36"/>
      <c r="D1342" s="37">
        <f t="shared" si="20"/>
        <v>1</v>
      </c>
      <c r="E1342" s="37"/>
      <c r="F1342" s="37" t="s">
        <v>28</v>
      </c>
      <c r="G1342" s="37"/>
      <c r="H1342" s="38">
        <v>42997</v>
      </c>
      <c r="I1342" s="38"/>
      <c r="J1342" s="38">
        <v>42997</v>
      </c>
      <c r="K1342" s="38"/>
      <c r="L1342" s="18" t="s">
        <v>647</v>
      </c>
      <c r="M1342" s="18"/>
      <c r="N1342" s="35">
        <v>348</v>
      </c>
      <c r="O1342" s="35"/>
    </row>
    <row r="1343" spans="1:15" ht="45" customHeight="1">
      <c r="A1343" s="13" t="s">
        <v>568</v>
      </c>
      <c r="B1343" s="36" t="s">
        <v>1729</v>
      </c>
      <c r="C1343" s="36"/>
      <c r="D1343" s="37">
        <f t="shared" si="20"/>
        <v>1</v>
      </c>
      <c r="E1343" s="37"/>
      <c r="F1343" s="37" t="s">
        <v>28</v>
      </c>
      <c r="G1343" s="37"/>
      <c r="H1343" s="38">
        <v>43004</v>
      </c>
      <c r="I1343" s="38"/>
      <c r="J1343" s="38">
        <v>43004</v>
      </c>
      <c r="K1343" s="38"/>
      <c r="L1343" s="18" t="s">
        <v>647</v>
      </c>
      <c r="M1343" s="18"/>
      <c r="N1343" s="35">
        <v>297</v>
      </c>
      <c r="O1343" s="35"/>
    </row>
    <row r="1344" spans="1:15" ht="45" customHeight="1">
      <c r="A1344" s="13" t="s">
        <v>568</v>
      </c>
      <c r="B1344" s="36" t="s">
        <v>1731</v>
      </c>
      <c r="C1344" s="36"/>
      <c r="D1344" s="37">
        <f t="shared" si="20"/>
        <v>1</v>
      </c>
      <c r="E1344" s="37"/>
      <c r="F1344" s="37" t="s">
        <v>28</v>
      </c>
      <c r="G1344" s="37"/>
      <c r="H1344" s="38">
        <v>43025</v>
      </c>
      <c r="I1344" s="38"/>
      <c r="J1344" s="38">
        <v>43025</v>
      </c>
      <c r="K1344" s="38"/>
      <c r="L1344" s="18" t="s">
        <v>647</v>
      </c>
      <c r="M1344" s="18"/>
      <c r="N1344" s="35">
        <v>714</v>
      </c>
      <c r="O1344" s="35"/>
    </row>
    <row r="1345" spans="1:15" ht="45" customHeight="1">
      <c r="A1345" s="13" t="s">
        <v>568</v>
      </c>
      <c r="B1345" s="36" t="s">
        <v>1731</v>
      </c>
      <c r="C1345" s="36"/>
      <c r="D1345" s="37">
        <f t="shared" si="20"/>
        <v>1</v>
      </c>
      <c r="E1345" s="37"/>
      <c r="F1345" s="37" t="s">
        <v>28</v>
      </c>
      <c r="G1345" s="37"/>
      <c r="H1345" s="38">
        <v>43025</v>
      </c>
      <c r="I1345" s="38"/>
      <c r="J1345" s="38">
        <v>43025</v>
      </c>
      <c r="K1345" s="38"/>
      <c r="L1345" s="18" t="s">
        <v>647</v>
      </c>
      <c r="M1345" s="18"/>
      <c r="N1345" s="35">
        <v>182</v>
      </c>
      <c r="O1345" s="35"/>
    </row>
    <row r="1346" spans="1:15" ht="45" customHeight="1">
      <c r="A1346" s="13" t="s">
        <v>1732</v>
      </c>
      <c r="B1346" s="36" t="s">
        <v>13</v>
      </c>
      <c r="C1346" s="36"/>
      <c r="D1346" s="37">
        <f t="shared" si="20"/>
        <v>1</v>
      </c>
      <c r="E1346" s="37"/>
      <c r="F1346" s="37" t="s">
        <v>14</v>
      </c>
      <c r="G1346" s="37"/>
      <c r="H1346" s="38">
        <v>42748</v>
      </c>
      <c r="I1346" s="38"/>
      <c r="J1346" s="38">
        <v>42748</v>
      </c>
      <c r="K1346" s="38"/>
      <c r="L1346" s="18" t="s">
        <v>647</v>
      </c>
      <c r="M1346" s="18"/>
      <c r="N1346" s="35">
        <v>160</v>
      </c>
      <c r="O1346" s="35"/>
    </row>
    <row r="1347" spans="1:15" ht="45" customHeight="1">
      <c r="A1347" s="13" t="s">
        <v>1732</v>
      </c>
      <c r="B1347" s="36" t="s">
        <v>13</v>
      </c>
      <c r="C1347" s="36"/>
      <c r="D1347" s="37">
        <f t="shared" si="20"/>
        <v>1</v>
      </c>
      <c r="E1347" s="37"/>
      <c r="F1347" s="37" t="s">
        <v>14</v>
      </c>
      <c r="G1347" s="37"/>
      <c r="H1347" s="38">
        <v>42759</v>
      </c>
      <c r="I1347" s="38"/>
      <c r="J1347" s="38">
        <v>42760</v>
      </c>
      <c r="K1347" s="38"/>
      <c r="L1347" s="18" t="s">
        <v>647</v>
      </c>
      <c r="M1347" s="18"/>
      <c r="N1347" s="35">
        <v>125</v>
      </c>
      <c r="O1347" s="35"/>
    </row>
    <row r="1348" spans="1:15" ht="45" customHeight="1">
      <c r="A1348" s="13" t="s">
        <v>1732</v>
      </c>
      <c r="B1348" s="36" t="s">
        <v>13</v>
      </c>
      <c r="C1348" s="36"/>
      <c r="D1348" s="37">
        <f t="shared" si="20"/>
        <v>1</v>
      </c>
      <c r="E1348" s="37"/>
      <c r="F1348" s="37" t="s">
        <v>14</v>
      </c>
      <c r="G1348" s="37"/>
      <c r="H1348" s="38">
        <v>42783</v>
      </c>
      <c r="I1348" s="38"/>
      <c r="J1348" s="38">
        <v>42783</v>
      </c>
      <c r="K1348" s="38"/>
      <c r="L1348" s="18" t="s">
        <v>647</v>
      </c>
      <c r="M1348" s="18"/>
      <c r="N1348" s="35">
        <v>20</v>
      </c>
      <c r="O1348" s="35"/>
    </row>
    <row r="1349" spans="1:15" ht="45" customHeight="1">
      <c r="A1349" s="13" t="s">
        <v>1732</v>
      </c>
      <c r="B1349" s="36" t="s">
        <v>1733</v>
      </c>
      <c r="C1349" s="36"/>
      <c r="D1349" s="37">
        <f t="shared" si="20"/>
        <v>1</v>
      </c>
      <c r="E1349" s="37"/>
      <c r="F1349" s="37" t="s">
        <v>11</v>
      </c>
      <c r="G1349" s="37"/>
      <c r="H1349" s="38">
        <v>42804</v>
      </c>
      <c r="I1349" s="38"/>
      <c r="J1349" s="38">
        <v>42807</v>
      </c>
      <c r="K1349" s="38"/>
      <c r="L1349" s="18" t="s">
        <v>647</v>
      </c>
      <c r="M1349" s="18"/>
      <c r="N1349" s="35">
        <v>1520.11</v>
      </c>
      <c r="O1349" s="35"/>
    </row>
    <row r="1350" spans="1:15" ht="45" customHeight="1">
      <c r="A1350" s="13" t="s">
        <v>1732</v>
      </c>
      <c r="B1350" s="36" t="s">
        <v>1734</v>
      </c>
      <c r="C1350" s="36"/>
      <c r="D1350" s="37">
        <f t="shared" si="20"/>
        <v>1</v>
      </c>
      <c r="E1350" s="37"/>
      <c r="F1350" s="37" t="s">
        <v>11</v>
      </c>
      <c r="G1350" s="37"/>
      <c r="H1350" s="38">
        <v>42804</v>
      </c>
      <c r="I1350" s="38"/>
      <c r="J1350" s="38">
        <v>42807</v>
      </c>
      <c r="K1350" s="38"/>
      <c r="L1350" s="18" t="s">
        <v>647</v>
      </c>
      <c r="M1350" s="18"/>
      <c r="N1350" s="35">
        <v>313</v>
      </c>
      <c r="O1350" s="35"/>
    </row>
    <row r="1351" spans="1:15" ht="45" customHeight="1">
      <c r="A1351" s="13" t="s">
        <v>1732</v>
      </c>
      <c r="B1351" s="36" t="s">
        <v>13</v>
      </c>
      <c r="C1351" s="36"/>
      <c r="D1351" s="37">
        <f t="shared" si="20"/>
        <v>1</v>
      </c>
      <c r="E1351" s="37"/>
      <c r="F1351" s="37" t="s">
        <v>14</v>
      </c>
      <c r="G1351" s="37"/>
      <c r="H1351" s="38">
        <v>42807</v>
      </c>
      <c r="I1351" s="38"/>
      <c r="J1351" s="38">
        <v>42833</v>
      </c>
      <c r="K1351" s="38"/>
      <c r="L1351" s="18" t="s">
        <v>647</v>
      </c>
      <c r="M1351" s="18"/>
      <c r="N1351" s="35">
        <v>100</v>
      </c>
      <c r="O1351" s="35"/>
    </row>
    <row r="1352" spans="1:15" ht="45" customHeight="1">
      <c r="A1352" s="13" t="s">
        <v>1732</v>
      </c>
      <c r="B1352" s="36" t="s">
        <v>1735</v>
      </c>
      <c r="C1352" s="36"/>
      <c r="D1352" s="37">
        <f t="shared" si="20"/>
        <v>1</v>
      </c>
      <c r="E1352" s="37"/>
      <c r="F1352" s="37" t="s">
        <v>11</v>
      </c>
      <c r="G1352" s="37"/>
      <c r="H1352" s="38">
        <v>42806</v>
      </c>
      <c r="I1352" s="38"/>
      <c r="J1352" s="38">
        <v>42807</v>
      </c>
      <c r="K1352" s="38"/>
      <c r="L1352" s="18" t="s">
        <v>647</v>
      </c>
      <c r="M1352" s="18"/>
      <c r="N1352" s="35">
        <v>100.01</v>
      </c>
      <c r="O1352" s="35"/>
    </row>
    <row r="1353" spans="1:15" ht="45" customHeight="1">
      <c r="A1353" s="13" t="s">
        <v>1732</v>
      </c>
      <c r="B1353" s="36" t="s">
        <v>13</v>
      </c>
      <c r="C1353" s="36"/>
      <c r="D1353" s="37">
        <f t="shared" si="20"/>
        <v>1</v>
      </c>
      <c r="E1353" s="37"/>
      <c r="F1353" s="37" t="s">
        <v>14</v>
      </c>
      <c r="G1353" s="37"/>
      <c r="H1353" s="38">
        <v>42859</v>
      </c>
      <c r="I1353" s="38"/>
      <c r="J1353" s="38">
        <v>42884</v>
      </c>
      <c r="K1353" s="38"/>
      <c r="L1353" s="18" t="s">
        <v>647</v>
      </c>
      <c r="M1353" s="18"/>
      <c r="N1353" s="35">
        <v>135</v>
      </c>
      <c r="O1353" s="35"/>
    </row>
    <row r="1354" spans="1:15" ht="45" customHeight="1">
      <c r="A1354" s="13" t="s">
        <v>1732</v>
      </c>
      <c r="B1354" s="36" t="s">
        <v>1736</v>
      </c>
      <c r="C1354" s="36"/>
      <c r="D1354" s="37">
        <f t="shared" si="20"/>
        <v>1</v>
      </c>
      <c r="E1354" s="37"/>
      <c r="F1354" s="37" t="s">
        <v>1737</v>
      </c>
      <c r="G1354" s="37"/>
      <c r="H1354" s="38">
        <v>42858</v>
      </c>
      <c r="I1354" s="38"/>
      <c r="J1354" s="38">
        <v>42859</v>
      </c>
      <c r="K1354" s="38"/>
      <c r="L1354" s="18" t="s">
        <v>647</v>
      </c>
      <c r="M1354" s="18"/>
      <c r="N1354" s="35">
        <v>135</v>
      </c>
      <c r="O1354" s="35"/>
    </row>
    <row r="1355" spans="1:15" ht="45" customHeight="1">
      <c r="A1355" s="13" t="s">
        <v>1732</v>
      </c>
      <c r="B1355" s="36" t="s">
        <v>1738</v>
      </c>
      <c r="C1355" s="36"/>
      <c r="D1355" s="37">
        <f t="shared" si="20"/>
        <v>1</v>
      </c>
      <c r="E1355" s="37"/>
      <c r="F1355" s="37" t="s">
        <v>28</v>
      </c>
      <c r="G1355" s="37"/>
      <c r="H1355" s="38">
        <v>42872</v>
      </c>
      <c r="I1355" s="38"/>
      <c r="J1355" s="38">
        <v>42872</v>
      </c>
      <c r="K1355" s="38"/>
      <c r="L1355" s="18" t="s">
        <v>647</v>
      </c>
      <c r="M1355" s="18"/>
      <c r="N1355" s="35">
        <v>35</v>
      </c>
      <c r="O1355" s="35"/>
    </row>
    <row r="1356" spans="1:15" ht="45" customHeight="1">
      <c r="A1356" s="13" t="s">
        <v>1732</v>
      </c>
      <c r="B1356" s="36" t="s">
        <v>1739</v>
      </c>
      <c r="C1356" s="36"/>
      <c r="D1356" s="37">
        <f t="shared" si="20"/>
        <v>1</v>
      </c>
      <c r="E1356" s="37"/>
      <c r="F1356" s="37" t="s">
        <v>28</v>
      </c>
      <c r="G1356" s="37"/>
      <c r="H1356" s="38">
        <v>42845</v>
      </c>
      <c r="I1356" s="38"/>
      <c r="J1356" s="38">
        <v>42845</v>
      </c>
      <c r="K1356" s="38"/>
      <c r="L1356" s="18" t="s">
        <v>647</v>
      </c>
      <c r="M1356" s="18"/>
      <c r="N1356" s="35">
        <v>70</v>
      </c>
      <c r="O1356" s="35"/>
    </row>
    <row r="1357" spans="1:15" ht="45" customHeight="1">
      <c r="A1357" s="13" t="s">
        <v>1732</v>
      </c>
      <c r="B1357" s="36" t="s">
        <v>1740</v>
      </c>
      <c r="C1357" s="36"/>
      <c r="D1357" s="37">
        <f t="shared" ref="D1357:D1420" si="21">C1357+1</f>
        <v>1</v>
      </c>
      <c r="E1357" s="37"/>
      <c r="F1357" s="37" t="s">
        <v>11</v>
      </c>
      <c r="G1357" s="37"/>
      <c r="H1357" s="38">
        <v>42879</v>
      </c>
      <c r="I1357" s="38"/>
      <c r="J1357" s="38">
        <v>42879</v>
      </c>
      <c r="K1357" s="38"/>
      <c r="L1357" s="18" t="s">
        <v>647</v>
      </c>
      <c r="M1357" s="18"/>
      <c r="N1357" s="35">
        <v>369</v>
      </c>
      <c r="O1357" s="35"/>
    </row>
    <row r="1358" spans="1:15" ht="45" customHeight="1">
      <c r="A1358" s="13" t="s">
        <v>1732</v>
      </c>
      <c r="B1358" s="36" t="s">
        <v>13</v>
      </c>
      <c r="C1358" s="36"/>
      <c r="D1358" s="37">
        <f t="shared" si="21"/>
        <v>1</v>
      </c>
      <c r="E1358" s="37"/>
      <c r="F1358" s="37" t="s">
        <v>14</v>
      </c>
      <c r="G1358" s="37"/>
      <c r="H1358" s="38">
        <v>42879</v>
      </c>
      <c r="I1358" s="38"/>
      <c r="J1358" s="38">
        <v>42879</v>
      </c>
      <c r="K1358" s="38"/>
      <c r="L1358" s="18" t="s">
        <v>647</v>
      </c>
      <c r="M1358" s="18"/>
      <c r="N1358" s="35">
        <v>350</v>
      </c>
      <c r="O1358" s="35"/>
    </row>
    <row r="1359" spans="1:15" ht="45" customHeight="1">
      <c r="A1359" s="13" t="s">
        <v>1732</v>
      </c>
      <c r="B1359" s="36" t="s">
        <v>1741</v>
      </c>
      <c r="C1359" s="36"/>
      <c r="D1359" s="37">
        <f t="shared" si="21"/>
        <v>1</v>
      </c>
      <c r="E1359" s="37"/>
      <c r="F1359" s="37" t="s">
        <v>28</v>
      </c>
      <c r="G1359" s="37"/>
      <c r="H1359" s="38">
        <v>42909</v>
      </c>
      <c r="I1359" s="38"/>
      <c r="J1359" s="38">
        <v>42909</v>
      </c>
      <c r="K1359" s="38"/>
      <c r="L1359" s="18" t="s">
        <v>647</v>
      </c>
      <c r="M1359" s="18"/>
      <c r="N1359" s="35">
        <v>651.99</v>
      </c>
      <c r="O1359" s="35"/>
    </row>
    <row r="1360" spans="1:15" ht="45" customHeight="1">
      <c r="A1360" s="13" t="s">
        <v>1732</v>
      </c>
      <c r="B1360" s="36" t="s">
        <v>1742</v>
      </c>
      <c r="C1360" s="36"/>
      <c r="D1360" s="37">
        <f t="shared" si="21"/>
        <v>1</v>
      </c>
      <c r="E1360" s="37"/>
      <c r="F1360" s="37" t="s">
        <v>28</v>
      </c>
      <c r="G1360" s="37"/>
      <c r="H1360" s="38">
        <v>42907</v>
      </c>
      <c r="I1360" s="38"/>
      <c r="J1360" s="38">
        <v>42907</v>
      </c>
      <c r="K1360" s="38"/>
      <c r="L1360" s="18" t="s">
        <v>647</v>
      </c>
      <c r="M1360" s="18"/>
      <c r="N1360" s="35">
        <v>358</v>
      </c>
      <c r="O1360" s="35"/>
    </row>
    <row r="1361" spans="1:15" ht="45" customHeight="1">
      <c r="A1361" s="13" t="s">
        <v>1732</v>
      </c>
      <c r="B1361" s="36" t="s">
        <v>1743</v>
      </c>
      <c r="C1361" s="36"/>
      <c r="D1361" s="37">
        <f t="shared" si="21"/>
        <v>1</v>
      </c>
      <c r="E1361" s="37"/>
      <c r="F1361" s="37" t="s">
        <v>28</v>
      </c>
      <c r="G1361" s="37"/>
      <c r="H1361" s="38">
        <v>42912</v>
      </c>
      <c r="I1361" s="38"/>
      <c r="J1361" s="38">
        <v>42912</v>
      </c>
      <c r="K1361" s="38"/>
      <c r="L1361" s="18" t="s">
        <v>647</v>
      </c>
      <c r="M1361" s="18"/>
      <c r="N1361" s="35">
        <v>358</v>
      </c>
      <c r="O1361" s="35"/>
    </row>
    <row r="1362" spans="1:15" ht="45" customHeight="1">
      <c r="A1362" s="13" t="s">
        <v>1732</v>
      </c>
      <c r="B1362" s="36" t="s">
        <v>13</v>
      </c>
      <c r="C1362" s="36"/>
      <c r="D1362" s="37">
        <f t="shared" si="21"/>
        <v>1</v>
      </c>
      <c r="E1362" s="37"/>
      <c r="F1362" s="37" t="s">
        <v>14</v>
      </c>
      <c r="G1362" s="37"/>
      <c r="H1362" s="38">
        <v>42930</v>
      </c>
      <c r="I1362" s="38"/>
      <c r="J1362" s="38">
        <v>42930</v>
      </c>
      <c r="K1362" s="38"/>
      <c r="L1362" s="18" t="s">
        <v>647</v>
      </c>
      <c r="M1362" s="18"/>
      <c r="N1362" s="35">
        <v>280</v>
      </c>
      <c r="O1362" s="35"/>
    </row>
    <row r="1363" spans="1:15" ht="45" customHeight="1">
      <c r="A1363" s="13" t="s">
        <v>1732</v>
      </c>
      <c r="B1363" s="36" t="s">
        <v>1744</v>
      </c>
      <c r="C1363" s="36"/>
      <c r="D1363" s="37">
        <f t="shared" si="21"/>
        <v>1</v>
      </c>
      <c r="E1363" s="37"/>
      <c r="F1363" s="37" t="s">
        <v>1347</v>
      </c>
      <c r="G1363" s="37"/>
      <c r="H1363" s="38">
        <v>42982</v>
      </c>
      <c r="I1363" s="38"/>
      <c r="J1363" s="38">
        <v>42982</v>
      </c>
      <c r="K1363" s="38"/>
      <c r="L1363" s="18" t="s">
        <v>647</v>
      </c>
      <c r="M1363" s="18"/>
      <c r="N1363" s="35">
        <v>195</v>
      </c>
      <c r="O1363" s="35"/>
    </row>
    <row r="1364" spans="1:15" ht="45" customHeight="1">
      <c r="A1364" s="13" t="s">
        <v>1732</v>
      </c>
      <c r="B1364" s="36" t="s">
        <v>1744</v>
      </c>
      <c r="C1364" s="36"/>
      <c r="D1364" s="37">
        <f t="shared" si="21"/>
        <v>1</v>
      </c>
      <c r="E1364" s="37"/>
      <c r="F1364" s="37" t="s">
        <v>1347</v>
      </c>
      <c r="G1364" s="37"/>
      <c r="H1364" s="38">
        <v>42989</v>
      </c>
      <c r="I1364" s="38"/>
      <c r="J1364" s="38">
        <v>42989</v>
      </c>
      <c r="K1364" s="38"/>
      <c r="L1364" s="18" t="s">
        <v>647</v>
      </c>
      <c r="M1364" s="18"/>
      <c r="N1364" s="35">
        <v>195</v>
      </c>
      <c r="O1364" s="35"/>
    </row>
    <row r="1365" spans="1:15" ht="45" customHeight="1">
      <c r="A1365" s="13" t="s">
        <v>1732</v>
      </c>
      <c r="B1365" s="36" t="s">
        <v>1744</v>
      </c>
      <c r="C1365" s="36"/>
      <c r="D1365" s="37">
        <f t="shared" si="21"/>
        <v>1</v>
      </c>
      <c r="E1365" s="37"/>
      <c r="F1365" s="37" t="s">
        <v>1347</v>
      </c>
      <c r="G1365" s="37"/>
      <c r="H1365" s="38">
        <v>42985</v>
      </c>
      <c r="I1365" s="38"/>
      <c r="J1365" s="38">
        <v>42985</v>
      </c>
      <c r="K1365" s="38"/>
      <c r="L1365" s="18" t="s">
        <v>647</v>
      </c>
      <c r="M1365" s="18"/>
      <c r="N1365" s="35">
        <v>10</v>
      </c>
      <c r="O1365" s="35"/>
    </row>
    <row r="1366" spans="1:15" ht="45" customHeight="1">
      <c r="A1366" s="13" t="s">
        <v>1732</v>
      </c>
      <c r="B1366" s="36" t="s">
        <v>1745</v>
      </c>
      <c r="C1366" s="36"/>
      <c r="D1366" s="37">
        <f t="shared" si="21"/>
        <v>1</v>
      </c>
      <c r="E1366" s="37"/>
      <c r="F1366" s="37" t="s">
        <v>28</v>
      </c>
      <c r="G1366" s="37"/>
      <c r="H1366" s="38">
        <v>42997</v>
      </c>
      <c r="I1366" s="38"/>
      <c r="J1366" s="38">
        <v>42997</v>
      </c>
      <c r="K1366" s="38"/>
      <c r="L1366" s="18" t="s">
        <v>647</v>
      </c>
      <c r="M1366" s="18"/>
      <c r="N1366" s="35">
        <v>70</v>
      </c>
      <c r="O1366" s="35"/>
    </row>
    <row r="1367" spans="1:15" ht="45" customHeight="1">
      <c r="A1367" s="13" t="s">
        <v>1732</v>
      </c>
      <c r="B1367" s="36" t="s">
        <v>1744</v>
      </c>
      <c r="C1367" s="36"/>
      <c r="D1367" s="37">
        <f t="shared" si="21"/>
        <v>1</v>
      </c>
      <c r="E1367" s="37"/>
      <c r="F1367" s="37" t="s">
        <v>1347</v>
      </c>
      <c r="G1367" s="37"/>
      <c r="H1367" s="38">
        <v>42989</v>
      </c>
      <c r="I1367" s="38"/>
      <c r="J1367" s="38">
        <v>42989</v>
      </c>
      <c r="K1367" s="38"/>
      <c r="L1367" s="18" t="s">
        <v>647</v>
      </c>
      <c r="M1367" s="18"/>
      <c r="N1367" s="35">
        <v>175</v>
      </c>
      <c r="O1367" s="35"/>
    </row>
    <row r="1368" spans="1:15" ht="45" customHeight="1">
      <c r="A1368" s="13" t="s">
        <v>1732</v>
      </c>
      <c r="B1368" s="36" t="s">
        <v>1744</v>
      </c>
      <c r="C1368" s="36"/>
      <c r="D1368" s="37">
        <f t="shared" si="21"/>
        <v>1</v>
      </c>
      <c r="E1368" s="37"/>
      <c r="F1368" s="37" t="s">
        <v>1347</v>
      </c>
      <c r="G1368" s="37"/>
      <c r="H1368" s="38">
        <v>42990</v>
      </c>
      <c r="I1368" s="38"/>
      <c r="J1368" s="38">
        <v>42990</v>
      </c>
      <c r="K1368" s="38"/>
      <c r="L1368" s="18" t="s">
        <v>647</v>
      </c>
      <c r="M1368" s="18"/>
      <c r="N1368" s="35">
        <v>190</v>
      </c>
      <c r="O1368" s="35"/>
    </row>
    <row r="1369" spans="1:15" ht="45" customHeight="1">
      <c r="A1369" s="13" t="s">
        <v>1732</v>
      </c>
      <c r="B1369" s="36" t="s">
        <v>13</v>
      </c>
      <c r="C1369" s="36"/>
      <c r="D1369" s="37">
        <f t="shared" si="21"/>
        <v>1</v>
      </c>
      <c r="E1369" s="37"/>
      <c r="F1369" s="37" t="s">
        <v>14</v>
      </c>
      <c r="G1369" s="37"/>
      <c r="H1369" s="38">
        <v>42990</v>
      </c>
      <c r="I1369" s="38"/>
      <c r="J1369" s="38">
        <v>42990</v>
      </c>
      <c r="K1369" s="38"/>
      <c r="L1369" s="18" t="s">
        <v>647</v>
      </c>
      <c r="M1369" s="18"/>
      <c r="N1369" s="35">
        <v>310</v>
      </c>
      <c r="O1369" s="35"/>
    </row>
    <row r="1370" spans="1:15" ht="45" customHeight="1">
      <c r="A1370" s="13" t="s">
        <v>1732</v>
      </c>
      <c r="B1370" s="36" t="s">
        <v>1746</v>
      </c>
      <c r="C1370" s="36"/>
      <c r="D1370" s="37">
        <f t="shared" si="21"/>
        <v>1</v>
      </c>
      <c r="E1370" s="37"/>
      <c r="F1370" s="37" t="s">
        <v>28</v>
      </c>
      <c r="G1370" s="37"/>
      <c r="H1370" s="38">
        <v>43046</v>
      </c>
      <c r="I1370" s="38"/>
      <c r="J1370" s="38">
        <v>43046</v>
      </c>
      <c r="K1370" s="38"/>
      <c r="L1370" s="18" t="s">
        <v>647</v>
      </c>
      <c r="M1370" s="18"/>
      <c r="N1370" s="35">
        <v>20</v>
      </c>
      <c r="O1370" s="35"/>
    </row>
    <row r="1371" spans="1:15" ht="45" customHeight="1">
      <c r="A1371" s="13" t="s">
        <v>1732</v>
      </c>
      <c r="B1371" s="36" t="s">
        <v>1747</v>
      </c>
      <c r="C1371" s="36"/>
      <c r="D1371" s="37">
        <f t="shared" si="21"/>
        <v>1</v>
      </c>
      <c r="E1371" s="37"/>
      <c r="F1371" s="37" t="s">
        <v>1748</v>
      </c>
      <c r="G1371" s="37"/>
      <c r="H1371" s="38">
        <v>43044</v>
      </c>
      <c r="I1371" s="38"/>
      <c r="J1371" s="38">
        <v>43045</v>
      </c>
      <c r="K1371" s="38"/>
      <c r="L1371" s="18" t="s">
        <v>647</v>
      </c>
      <c r="M1371" s="18"/>
      <c r="N1371" s="35">
        <v>412.2</v>
      </c>
      <c r="O1371" s="35"/>
    </row>
    <row r="1372" spans="1:15" ht="45" customHeight="1">
      <c r="A1372" s="13" t="s">
        <v>1732</v>
      </c>
      <c r="B1372" s="36" t="s">
        <v>1747</v>
      </c>
      <c r="C1372" s="36"/>
      <c r="D1372" s="37">
        <f t="shared" si="21"/>
        <v>1</v>
      </c>
      <c r="E1372" s="37"/>
      <c r="F1372" s="37" t="s">
        <v>1748</v>
      </c>
      <c r="G1372" s="37"/>
      <c r="H1372" s="38">
        <v>43044</v>
      </c>
      <c r="I1372" s="38"/>
      <c r="J1372" s="38">
        <v>43045</v>
      </c>
      <c r="K1372" s="38"/>
      <c r="L1372" s="18" t="s">
        <v>647</v>
      </c>
      <c r="M1372" s="18"/>
      <c r="N1372" s="35">
        <v>164</v>
      </c>
      <c r="O1372" s="35"/>
    </row>
    <row r="1373" spans="1:15" ht="45" customHeight="1">
      <c r="A1373" s="13" t="s">
        <v>1732</v>
      </c>
      <c r="B1373" s="36" t="s">
        <v>1749</v>
      </c>
      <c r="C1373" s="36"/>
      <c r="D1373" s="37">
        <f t="shared" si="21"/>
        <v>1</v>
      </c>
      <c r="E1373" s="37"/>
      <c r="F1373" s="37" t="s">
        <v>1347</v>
      </c>
      <c r="G1373" s="37"/>
      <c r="H1373" s="38">
        <v>42935</v>
      </c>
      <c r="I1373" s="38"/>
      <c r="J1373" s="38">
        <v>42936</v>
      </c>
      <c r="K1373" s="38"/>
      <c r="L1373" s="18" t="s">
        <v>647</v>
      </c>
      <c r="M1373" s="18"/>
      <c r="N1373" s="35">
        <v>250</v>
      </c>
      <c r="O1373" s="35"/>
    </row>
    <row r="1374" spans="1:15" ht="45" customHeight="1">
      <c r="A1374" s="13" t="s">
        <v>1732</v>
      </c>
      <c r="B1374" s="36" t="s">
        <v>1749</v>
      </c>
      <c r="C1374" s="36"/>
      <c r="D1374" s="37">
        <f t="shared" si="21"/>
        <v>1</v>
      </c>
      <c r="E1374" s="37"/>
      <c r="F1374" s="37" t="s">
        <v>1347</v>
      </c>
      <c r="G1374" s="37"/>
      <c r="H1374" s="38">
        <v>42935</v>
      </c>
      <c r="I1374" s="38"/>
      <c r="J1374" s="38">
        <v>42936</v>
      </c>
      <c r="K1374" s="38"/>
      <c r="L1374" s="18" t="s">
        <v>647</v>
      </c>
      <c r="M1374" s="18"/>
      <c r="N1374" s="35">
        <v>250</v>
      </c>
      <c r="O1374" s="35"/>
    </row>
    <row r="1375" spans="1:15" ht="45" customHeight="1">
      <c r="A1375" s="13" t="s">
        <v>1732</v>
      </c>
      <c r="B1375" s="36" t="s">
        <v>13</v>
      </c>
      <c r="C1375" s="36"/>
      <c r="D1375" s="37">
        <f t="shared" si="21"/>
        <v>1</v>
      </c>
      <c r="E1375" s="37"/>
      <c r="F1375" s="37" t="s">
        <v>14</v>
      </c>
      <c r="G1375" s="37"/>
      <c r="H1375" s="38">
        <v>42955</v>
      </c>
      <c r="I1375" s="38"/>
      <c r="J1375" s="38">
        <v>42955</v>
      </c>
      <c r="K1375" s="38"/>
      <c r="L1375" s="18" t="s">
        <v>647</v>
      </c>
      <c r="M1375" s="18"/>
      <c r="N1375" s="35">
        <v>1410</v>
      </c>
      <c r="O1375" s="35"/>
    </row>
    <row r="1376" spans="1:15" ht="45" customHeight="1">
      <c r="A1376" s="13" t="s">
        <v>1732</v>
      </c>
      <c r="B1376" s="36" t="s">
        <v>1750</v>
      </c>
      <c r="C1376" s="36"/>
      <c r="D1376" s="37">
        <f t="shared" si="21"/>
        <v>1</v>
      </c>
      <c r="E1376" s="37"/>
      <c r="F1376" s="37" t="s">
        <v>1347</v>
      </c>
      <c r="G1376" s="37"/>
      <c r="H1376" s="38">
        <v>42953</v>
      </c>
      <c r="I1376" s="38"/>
      <c r="J1376" s="38">
        <v>42954</v>
      </c>
      <c r="K1376" s="38"/>
      <c r="L1376" s="18" t="s">
        <v>647</v>
      </c>
      <c r="M1376" s="18"/>
      <c r="N1376" s="35">
        <v>100</v>
      </c>
      <c r="O1376" s="35"/>
    </row>
    <row r="1377" spans="1:15" ht="45" customHeight="1">
      <c r="A1377" s="13" t="s">
        <v>1732</v>
      </c>
      <c r="B1377" s="36" t="s">
        <v>13</v>
      </c>
      <c r="C1377" s="36"/>
      <c r="D1377" s="37">
        <f t="shared" si="21"/>
        <v>1</v>
      </c>
      <c r="E1377" s="37"/>
      <c r="F1377" s="37" t="s">
        <v>14</v>
      </c>
      <c r="G1377" s="37"/>
      <c r="H1377" s="38">
        <v>42967</v>
      </c>
      <c r="I1377" s="38"/>
      <c r="J1377" s="38">
        <v>42982</v>
      </c>
      <c r="K1377" s="38"/>
      <c r="L1377" s="18" t="s">
        <v>647</v>
      </c>
      <c r="M1377" s="18"/>
      <c r="N1377" s="35">
        <v>240</v>
      </c>
      <c r="O1377" s="35"/>
    </row>
    <row r="1378" spans="1:15" ht="45" customHeight="1">
      <c r="A1378" s="13" t="s">
        <v>1732</v>
      </c>
      <c r="B1378" s="36" t="s">
        <v>1751</v>
      </c>
      <c r="C1378" s="36"/>
      <c r="D1378" s="37">
        <f t="shared" si="21"/>
        <v>1</v>
      </c>
      <c r="E1378" s="37"/>
      <c r="F1378" s="37" t="s">
        <v>28</v>
      </c>
      <c r="G1378" s="37"/>
      <c r="H1378" s="38">
        <v>42951</v>
      </c>
      <c r="I1378" s="38"/>
      <c r="J1378" s="38">
        <v>42951</v>
      </c>
      <c r="K1378" s="38"/>
      <c r="L1378" s="18" t="s">
        <v>647</v>
      </c>
      <c r="M1378" s="18"/>
      <c r="N1378" s="35">
        <v>80</v>
      </c>
      <c r="O1378" s="35"/>
    </row>
    <row r="1379" spans="1:15" ht="45" customHeight="1">
      <c r="A1379" s="13" t="s">
        <v>1732</v>
      </c>
      <c r="B1379" s="36" t="s">
        <v>1752</v>
      </c>
      <c r="C1379" s="36"/>
      <c r="D1379" s="37">
        <f t="shared" si="21"/>
        <v>1</v>
      </c>
      <c r="E1379" s="37"/>
      <c r="F1379" s="37" t="s">
        <v>28</v>
      </c>
      <c r="G1379" s="37"/>
      <c r="H1379" s="38">
        <v>42949</v>
      </c>
      <c r="I1379" s="38"/>
      <c r="J1379" s="38">
        <v>42949</v>
      </c>
      <c r="K1379" s="38"/>
      <c r="L1379" s="18" t="s">
        <v>647</v>
      </c>
      <c r="M1379" s="18"/>
      <c r="N1379" s="35">
        <v>90</v>
      </c>
      <c r="O1379" s="35"/>
    </row>
    <row r="1380" spans="1:15" ht="45" customHeight="1">
      <c r="A1380" s="13" t="s">
        <v>1732</v>
      </c>
      <c r="B1380" s="36" t="s">
        <v>1753</v>
      </c>
      <c r="C1380" s="36"/>
      <c r="D1380" s="37">
        <f t="shared" si="21"/>
        <v>1</v>
      </c>
      <c r="E1380" s="37"/>
      <c r="F1380" s="37" t="s">
        <v>11</v>
      </c>
      <c r="G1380" s="37"/>
      <c r="H1380" s="38">
        <v>42962</v>
      </c>
      <c r="I1380" s="38"/>
      <c r="J1380" s="38">
        <v>42965</v>
      </c>
      <c r="K1380" s="38"/>
      <c r="L1380" s="18" t="s">
        <v>647</v>
      </c>
      <c r="M1380" s="18"/>
      <c r="N1380" s="35">
        <v>395</v>
      </c>
      <c r="O1380" s="35"/>
    </row>
    <row r="1381" spans="1:15" ht="45" customHeight="1">
      <c r="A1381" s="13" t="s">
        <v>1732</v>
      </c>
      <c r="B1381" s="36" t="s">
        <v>1742</v>
      </c>
      <c r="C1381" s="36"/>
      <c r="D1381" s="37">
        <f t="shared" si="21"/>
        <v>1</v>
      </c>
      <c r="E1381" s="37"/>
      <c r="F1381" s="37" t="s">
        <v>28</v>
      </c>
      <c r="G1381" s="37"/>
      <c r="H1381" s="38">
        <v>42962</v>
      </c>
      <c r="I1381" s="38"/>
      <c r="J1381" s="38">
        <v>42962</v>
      </c>
      <c r="K1381" s="38"/>
      <c r="L1381" s="18" t="s">
        <v>647</v>
      </c>
      <c r="M1381" s="18"/>
      <c r="N1381" s="35">
        <v>70</v>
      </c>
      <c r="O1381" s="35"/>
    </row>
    <row r="1382" spans="1:15" ht="45" customHeight="1">
      <c r="A1382" s="13" t="s">
        <v>1754</v>
      </c>
      <c r="B1382" s="36" t="s">
        <v>1755</v>
      </c>
      <c r="C1382" s="36"/>
      <c r="D1382" s="37">
        <f t="shared" si="21"/>
        <v>1</v>
      </c>
      <c r="E1382" s="37"/>
      <c r="F1382" s="37" t="s">
        <v>11</v>
      </c>
      <c r="G1382" s="37"/>
      <c r="H1382" s="38">
        <v>42835</v>
      </c>
      <c r="I1382" s="38"/>
      <c r="J1382" s="38">
        <v>42835</v>
      </c>
      <c r="K1382" s="38"/>
      <c r="L1382" s="18" t="s">
        <v>647</v>
      </c>
      <c r="M1382" s="18"/>
      <c r="N1382" s="35">
        <v>1443</v>
      </c>
      <c r="O1382" s="35"/>
    </row>
    <row r="1383" spans="1:15" ht="45" customHeight="1">
      <c r="A1383" s="13" t="s">
        <v>1754</v>
      </c>
      <c r="B1383" s="36" t="s">
        <v>1756</v>
      </c>
      <c r="C1383" s="36"/>
      <c r="D1383" s="37">
        <f t="shared" si="21"/>
        <v>1</v>
      </c>
      <c r="E1383" s="37"/>
      <c r="F1383" s="37" t="s">
        <v>11</v>
      </c>
      <c r="G1383" s="37"/>
      <c r="H1383" s="38">
        <v>42863</v>
      </c>
      <c r="I1383" s="38"/>
      <c r="J1383" s="38">
        <v>42863</v>
      </c>
      <c r="K1383" s="38"/>
      <c r="L1383" s="18" t="s">
        <v>647</v>
      </c>
      <c r="M1383" s="18"/>
      <c r="N1383" s="35">
        <v>1599</v>
      </c>
      <c r="O1383" s="35"/>
    </row>
    <row r="1384" spans="1:15" ht="45" customHeight="1">
      <c r="A1384" s="13" t="s">
        <v>1754</v>
      </c>
      <c r="B1384" s="36" t="s">
        <v>1756</v>
      </c>
      <c r="C1384" s="36"/>
      <c r="D1384" s="37">
        <f t="shared" si="21"/>
        <v>1</v>
      </c>
      <c r="E1384" s="37"/>
      <c r="F1384" s="37" t="s">
        <v>11</v>
      </c>
      <c r="G1384" s="37"/>
      <c r="H1384" s="38">
        <v>42863</v>
      </c>
      <c r="I1384" s="38"/>
      <c r="J1384" s="38">
        <v>42863</v>
      </c>
      <c r="K1384" s="38"/>
      <c r="L1384" s="18" t="s">
        <v>647</v>
      </c>
      <c r="M1384" s="18"/>
      <c r="N1384" s="35">
        <v>229</v>
      </c>
      <c r="O1384" s="35"/>
    </row>
    <row r="1385" spans="1:15" ht="45" customHeight="1">
      <c r="A1385" s="13" t="s">
        <v>1295</v>
      </c>
      <c r="B1385" s="36" t="s">
        <v>13</v>
      </c>
      <c r="C1385" s="36"/>
      <c r="D1385" s="37">
        <f t="shared" si="21"/>
        <v>1</v>
      </c>
      <c r="E1385" s="37"/>
      <c r="F1385" s="37" t="s">
        <v>14</v>
      </c>
      <c r="G1385" s="37"/>
      <c r="H1385" s="38">
        <v>42950</v>
      </c>
      <c r="I1385" s="38"/>
      <c r="J1385" s="38">
        <v>42950</v>
      </c>
      <c r="K1385" s="38"/>
      <c r="L1385" s="18" t="s">
        <v>647</v>
      </c>
      <c r="M1385" s="18"/>
      <c r="N1385" s="35">
        <v>350</v>
      </c>
      <c r="O1385" s="35"/>
    </row>
    <row r="1386" spans="1:15" ht="45" customHeight="1">
      <c r="A1386" s="13" t="s">
        <v>1757</v>
      </c>
      <c r="B1386" s="36" t="s">
        <v>1758</v>
      </c>
      <c r="C1386" s="36"/>
      <c r="D1386" s="37">
        <f t="shared" si="21"/>
        <v>1</v>
      </c>
      <c r="E1386" s="37"/>
      <c r="F1386" s="37" t="s">
        <v>28</v>
      </c>
      <c r="G1386" s="37"/>
      <c r="H1386" s="38">
        <v>42971</v>
      </c>
      <c r="I1386" s="38"/>
      <c r="J1386" s="38">
        <v>42971</v>
      </c>
      <c r="K1386" s="38"/>
      <c r="L1386" s="18" t="s">
        <v>647</v>
      </c>
      <c r="M1386" s="18"/>
      <c r="N1386" s="35">
        <v>569.29999999999995</v>
      </c>
      <c r="O1386" s="35"/>
    </row>
    <row r="1387" spans="1:15" ht="45" customHeight="1">
      <c r="A1387" s="13" t="s">
        <v>1757</v>
      </c>
      <c r="B1387" s="36" t="s">
        <v>1758</v>
      </c>
      <c r="C1387" s="36"/>
      <c r="D1387" s="37">
        <f t="shared" si="21"/>
        <v>1</v>
      </c>
      <c r="E1387" s="37"/>
      <c r="F1387" s="37" t="s">
        <v>28</v>
      </c>
      <c r="G1387" s="37"/>
      <c r="H1387" s="38">
        <v>42971</v>
      </c>
      <c r="I1387" s="38"/>
      <c r="J1387" s="38">
        <v>42971</v>
      </c>
      <c r="K1387" s="38"/>
      <c r="L1387" s="18" t="s">
        <v>647</v>
      </c>
      <c r="M1387" s="18"/>
      <c r="N1387" s="35">
        <v>493.01</v>
      </c>
      <c r="O1387" s="35"/>
    </row>
    <row r="1388" spans="1:15" ht="45" customHeight="1">
      <c r="A1388" s="13" t="s">
        <v>1757</v>
      </c>
      <c r="B1388" s="36" t="s">
        <v>13</v>
      </c>
      <c r="C1388" s="36"/>
      <c r="D1388" s="37">
        <f t="shared" si="21"/>
        <v>1</v>
      </c>
      <c r="E1388" s="37"/>
      <c r="F1388" s="37" t="s">
        <v>14</v>
      </c>
      <c r="G1388" s="37"/>
      <c r="H1388" s="38">
        <v>42947</v>
      </c>
      <c r="I1388" s="38"/>
      <c r="J1388" s="38">
        <v>42947</v>
      </c>
      <c r="K1388" s="38"/>
      <c r="L1388" s="18" t="s">
        <v>647</v>
      </c>
      <c r="M1388" s="18"/>
      <c r="N1388" s="35">
        <v>5740</v>
      </c>
      <c r="O1388" s="35"/>
    </row>
    <row r="1389" spans="1:15" ht="45" customHeight="1">
      <c r="A1389" s="13" t="s">
        <v>1757</v>
      </c>
      <c r="B1389" s="36" t="s">
        <v>1759</v>
      </c>
      <c r="C1389" s="36"/>
      <c r="D1389" s="37">
        <f t="shared" si="21"/>
        <v>1</v>
      </c>
      <c r="E1389" s="37"/>
      <c r="F1389" s="37" t="s">
        <v>28</v>
      </c>
      <c r="G1389" s="37"/>
      <c r="H1389" s="38">
        <v>43018</v>
      </c>
      <c r="I1389" s="38"/>
      <c r="J1389" s="38">
        <v>43018</v>
      </c>
      <c r="K1389" s="38"/>
      <c r="L1389" s="18" t="s">
        <v>647</v>
      </c>
      <c r="M1389" s="18"/>
      <c r="N1389" s="35">
        <v>644</v>
      </c>
      <c r="O1389" s="35"/>
    </row>
    <row r="1390" spans="1:15" ht="45" customHeight="1">
      <c r="A1390" s="13" t="s">
        <v>1757</v>
      </c>
      <c r="B1390" s="36" t="s">
        <v>1760</v>
      </c>
      <c r="C1390" s="36"/>
      <c r="D1390" s="37">
        <f t="shared" si="21"/>
        <v>1</v>
      </c>
      <c r="E1390" s="37"/>
      <c r="F1390" s="37" t="s">
        <v>28</v>
      </c>
      <c r="G1390" s="37"/>
      <c r="H1390" s="38">
        <v>43006</v>
      </c>
      <c r="I1390" s="38"/>
      <c r="J1390" s="38">
        <v>43006</v>
      </c>
      <c r="K1390" s="38"/>
      <c r="L1390" s="18" t="s">
        <v>647</v>
      </c>
      <c r="M1390" s="18"/>
      <c r="N1390" s="35">
        <v>866.01</v>
      </c>
      <c r="O1390" s="35"/>
    </row>
    <row r="1391" spans="1:15" ht="45" customHeight="1">
      <c r="A1391" s="13" t="s">
        <v>1757</v>
      </c>
      <c r="B1391" s="36" t="s">
        <v>1759</v>
      </c>
      <c r="C1391" s="36"/>
      <c r="D1391" s="37">
        <f t="shared" si="21"/>
        <v>1</v>
      </c>
      <c r="E1391" s="37"/>
      <c r="F1391" s="37" t="s">
        <v>28</v>
      </c>
      <c r="G1391" s="37"/>
      <c r="H1391" s="38">
        <v>43018</v>
      </c>
      <c r="I1391" s="38"/>
      <c r="J1391" s="38">
        <v>43018</v>
      </c>
      <c r="K1391" s="38"/>
      <c r="L1391" s="18" t="s">
        <v>647</v>
      </c>
      <c r="M1391" s="18"/>
      <c r="N1391" s="35">
        <v>399</v>
      </c>
      <c r="O1391" s="35"/>
    </row>
    <row r="1392" spans="1:15" ht="45" customHeight="1">
      <c r="A1392" s="13" t="s">
        <v>1757</v>
      </c>
      <c r="B1392" s="36" t="s">
        <v>13</v>
      </c>
      <c r="C1392" s="36"/>
      <c r="D1392" s="37">
        <f t="shared" si="21"/>
        <v>1</v>
      </c>
      <c r="E1392" s="37"/>
      <c r="F1392" s="37" t="s">
        <v>14</v>
      </c>
      <c r="G1392" s="37"/>
      <c r="H1392" s="38">
        <v>42979</v>
      </c>
      <c r="I1392" s="38"/>
      <c r="J1392" s="38">
        <v>43006</v>
      </c>
      <c r="K1392" s="38"/>
      <c r="L1392" s="18" t="s">
        <v>647</v>
      </c>
      <c r="M1392" s="18"/>
      <c r="N1392" s="35">
        <v>5370</v>
      </c>
      <c r="O1392" s="35"/>
    </row>
    <row r="1393" spans="1:15" ht="45" customHeight="1">
      <c r="A1393" s="13" t="s">
        <v>1757</v>
      </c>
      <c r="B1393" s="36" t="s">
        <v>13</v>
      </c>
      <c r="C1393" s="36"/>
      <c r="D1393" s="37">
        <f t="shared" si="21"/>
        <v>1</v>
      </c>
      <c r="E1393" s="37"/>
      <c r="F1393" s="37" t="s">
        <v>14</v>
      </c>
      <c r="G1393" s="37"/>
      <c r="H1393" s="38">
        <v>43009</v>
      </c>
      <c r="I1393" s="38"/>
      <c r="J1393" s="38">
        <v>43069</v>
      </c>
      <c r="K1393" s="38"/>
      <c r="L1393" s="18" t="s">
        <v>647</v>
      </c>
      <c r="M1393" s="18"/>
      <c r="N1393" s="35">
        <v>2570</v>
      </c>
      <c r="O1393" s="35"/>
    </row>
    <row r="1394" spans="1:15" ht="45" customHeight="1">
      <c r="A1394" s="13" t="s">
        <v>1757</v>
      </c>
      <c r="B1394" s="36" t="s">
        <v>13</v>
      </c>
      <c r="C1394" s="36"/>
      <c r="D1394" s="37">
        <f t="shared" si="21"/>
        <v>1</v>
      </c>
      <c r="E1394" s="37"/>
      <c r="F1394" s="37" t="s">
        <v>14</v>
      </c>
      <c r="G1394" s="37"/>
      <c r="H1394" s="38">
        <v>43070</v>
      </c>
      <c r="I1394" s="38"/>
      <c r="J1394" s="38">
        <v>43100</v>
      </c>
      <c r="K1394" s="38"/>
      <c r="L1394" s="18" t="s">
        <v>647</v>
      </c>
      <c r="M1394" s="18"/>
      <c r="N1394" s="35">
        <v>2465</v>
      </c>
      <c r="O1394" s="35"/>
    </row>
    <row r="1395" spans="1:15" ht="45" customHeight="1">
      <c r="A1395" s="13" t="s">
        <v>1761</v>
      </c>
      <c r="B1395" s="36" t="s">
        <v>1753</v>
      </c>
      <c r="C1395" s="36"/>
      <c r="D1395" s="37">
        <f t="shared" si="21"/>
        <v>1</v>
      </c>
      <c r="E1395" s="37"/>
      <c r="F1395" s="37" t="s">
        <v>11</v>
      </c>
      <c r="G1395" s="37"/>
      <c r="H1395" s="38">
        <v>42962</v>
      </c>
      <c r="I1395" s="38"/>
      <c r="J1395" s="38">
        <v>42965</v>
      </c>
      <c r="K1395" s="38"/>
      <c r="L1395" s="18" t="s">
        <v>647</v>
      </c>
      <c r="M1395" s="18"/>
      <c r="N1395" s="35">
        <v>60</v>
      </c>
      <c r="O1395" s="35"/>
    </row>
    <row r="1396" spans="1:15" ht="45" customHeight="1">
      <c r="A1396" s="13" t="s">
        <v>1762</v>
      </c>
      <c r="B1396" s="36" t="s">
        <v>1763</v>
      </c>
      <c r="C1396" s="36"/>
      <c r="D1396" s="37">
        <f t="shared" si="21"/>
        <v>1</v>
      </c>
      <c r="E1396" s="37"/>
      <c r="F1396" s="37" t="s">
        <v>11</v>
      </c>
      <c r="G1396" s="37"/>
      <c r="H1396" s="38">
        <v>42744</v>
      </c>
      <c r="I1396" s="38"/>
      <c r="J1396" s="38">
        <v>42744</v>
      </c>
      <c r="K1396" s="38"/>
      <c r="L1396" s="18" t="s">
        <v>647</v>
      </c>
      <c r="M1396" s="18"/>
      <c r="N1396" s="35">
        <v>50</v>
      </c>
      <c r="O1396" s="35"/>
    </row>
    <row r="1397" spans="1:15" ht="45" customHeight="1">
      <c r="A1397" s="13" t="s">
        <v>1762</v>
      </c>
      <c r="B1397" s="36" t="s">
        <v>1763</v>
      </c>
      <c r="C1397" s="36"/>
      <c r="D1397" s="37">
        <f t="shared" si="21"/>
        <v>1</v>
      </c>
      <c r="E1397" s="37"/>
      <c r="F1397" s="37" t="s">
        <v>11</v>
      </c>
      <c r="G1397" s="37"/>
      <c r="H1397" s="38">
        <v>42752</v>
      </c>
      <c r="I1397" s="38"/>
      <c r="J1397" s="38">
        <v>42752</v>
      </c>
      <c r="K1397" s="38"/>
      <c r="L1397" s="18" t="s">
        <v>647</v>
      </c>
      <c r="M1397" s="18"/>
      <c r="N1397" s="35">
        <v>81</v>
      </c>
      <c r="O1397" s="35"/>
    </row>
    <row r="1398" spans="1:15" ht="45" customHeight="1">
      <c r="A1398" s="13" t="s">
        <v>1762</v>
      </c>
      <c r="B1398" s="36" t="s">
        <v>1764</v>
      </c>
      <c r="C1398" s="36"/>
      <c r="D1398" s="37">
        <f t="shared" si="21"/>
        <v>1</v>
      </c>
      <c r="E1398" s="37"/>
      <c r="F1398" s="37" t="s">
        <v>28</v>
      </c>
      <c r="G1398" s="37"/>
      <c r="H1398" s="38">
        <v>42787</v>
      </c>
      <c r="I1398" s="38"/>
      <c r="J1398" s="38">
        <v>42787</v>
      </c>
      <c r="K1398" s="38"/>
      <c r="L1398" s="18" t="s">
        <v>647</v>
      </c>
      <c r="M1398" s="18"/>
      <c r="N1398" s="35">
        <v>302</v>
      </c>
      <c r="O1398" s="35"/>
    </row>
    <row r="1399" spans="1:15" ht="45" customHeight="1">
      <c r="A1399" s="13" t="s">
        <v>1762</v>
      </c>
      <c r="B1399" s="36" t="s">
        <v>1765</v>
      </c>
      <c r="C1399" s="36"/>
      <c r="D1399" s="37">
        <f t="shared" si="21"/>
        <v>1</v>
      </c>
      <c r="E1399" s="37"/>
      <c r="F1399" s="37" t="s">
        <v>28</v>
      </c>
      <c r="G1399" s="37"/>
      <c r="H1399" s="38">
        <v>42780</v>
      </c>
      <c r="I1399" s="38"/>
      <c r="J1399" s="38">
        <v>42780</v>
      </c>
      <c r="K1399" s="38"/>
      <c r="L1399" s="18" t="s">
        <v>647</v>
      </c>
      <c r="M1399" s="18"/>
      <c r="N1399" s="35">
        <v>182</v>
      </c>
      <c r="O1399" s="35"/>
    </row>
    <row r="1400" spans="1:15" ht="45" customHeight="1">
      <c r="A1400" s="13" t="s">
        <v>1762</v>
      </c>
      <c r="B1400" s="36" t="s">
        <v>1766</v>
      </c>
      <c r="C1400" s="36"/>
      <c r="D1400" s="37">
        <f t="shared" si="21"/>
        <v>1</v>
      </c>
      <c r="E1400" s="37"/>
      <c r="F1400" s="37" t="s">
        <v>28</v>
      </c>
      <c r="G1400" s="37"/>
      <c r="H1400" s="38">
        <v>42767</v>
      </c>
      <c r="I1400" s="38"/>
      <c r="J1400" s="38">
        <v>42767</v>
      </c>
      <c r="K1400" s="38"/>
      <c r="L1400" s="18" t="s">
        <v>647</v>
      </c>
      <c r="M1400" s="18"/>
      <c r="N1400" s="35">
        <v>194</v>
      </c>
      <c r="O1400" s="35"/>
    </row>
    <row r="1401" spans="1:15" ht="45" customHeight="1">
      <c r="A1401" s="13" t="s">
        <v>1762</v>
      </c>
      <c r="B1401" s="36" t="s">
        <v>1767</v>
      </c>
      <c r="C1401" s="36"/>
      <c r="D1401" s="37">
        <f t="shared" si="21"/>
        <v>1</v>
      </c>
      <c r="E1401" s="37"/>
      <c r="F1401" s="37" t="s">
        <v>28</v>
      </c>
      <c r="G1401" s="37"/>
      <c r="H1401" s="38">
        <v>42767</v>
      </c>
      <c r="I1401" s="38"/>
      <c r="J1401" s="38">
        <v>42767</v>
      </c>
      <c r="K1401" s="38"/>
      <c r="L1401" s="18" t="s">
        <v>647</v>
      </c>
      <c r="M1401" s="18"/>
      <c r="N1401" s="35">
        <v>1000</v>
      </c>
      <c r="O1401" s="35"/>
    </row>
    <row r="1402" spans="1:15" ht="45" customHeight="1">
      <c r="A1402" s="13" t="s">
        <v>1762</v>
      </c>
      <c r="B1402" s="36" t="s">
        <v>1766</v>
      </c>
      <c r="C1402" s="36"/>
      <c r="D1402" s="37">
        <f t="shared" si="21"/>
        <v>1</v>
      </c>
      <c r="E1402" s="37"/>
      <c r="F1402" s="37" t="s">
        <v>28</v>
      </c>
      <c r="G1402" s="37"/>
      <c r="H1402" s="38">
        <v>42767</v>
      </c>
      <c r="I1402" s="38"/>
      <c r="J1402" s="38">
        <v>42767</v>
      </c>
      <c r="K1402" s="38"/>
      <c r="L1402" s="18" t="s">
        <v>647</v>
      </c>
      <c r="M1402" s="18"/>
      <c r="N1402" s="35">
        <v>95</v>
      </c>
      <c r="O1402" s="35"/>
    </row>
    <row r="1403" spans="1:15" ht="45" customHeight="1">
      <c r="A1403" s="13" t="s">
        <v>1762</v>
      </c>
      <c r="B1403" s="36" t="s">
        <v>1768</v>
      </c>
      <c r="C1403" s="36"/>
      <c r="D1403" s="37">
        <f t="shared" si="21"/>
        <v>1</v>
      </c>
      <c r="E1403" s="37"/>
      <c r="F1403" s="37" t="s">
        <v>28</v>
      </c>
      <c r="G1403" s="37"/>
      <c r="H1403" s="38">
        <v>42783</v>
      </c>
      <c r="I1403" s="38"/>
      <c r="J1403" s="38">
        <v>42783</v>
      </c>
      <c r="K1403" s="38"/>
      <c r="L1403" s="18" t="s">
        <v>647</v>
      </c>
      <c r="M1403" s="18"/>
      <c r="N1403" s="35">
        <v>500.04</v>
      </c>
      <c r="O1403" s="35"/>
    </row>
    <row r="1404" spans="1:15" ht="45" customHeight="1">
      <c r="A1404" s="13" t="s">
        <v>1762</v>
      </c>
      <c r="B1404" s="36" t="s">
        <v>1768</v>
      </c>
      <c r="C1404" s="36"/>
      <c r="D1404" s="37">
        <f t="shared" si="21"/>
        <v>1</v>
      </c>
      <c r="E1404" s="37"/>
      <c r="F1404" s="37" t="s">
        <v>28</v>
      </c>
      <c r="G1404" s="37"/>
      <c r="H1404" s="38">
        <v>42783</v>
      </c>
      <c r="I1404" s="38"/>
      <c r="J1404" s="38">
        <v>42783</v>
      </c>
      <c r="K1404" s="38"/>
      <c r="L1404" s="18" t="s">
        <v>647</v>
      </c>
      <c r="M1404" s="18"/>
      <c r="N1404" s="35">
        <v>194</v>
      </c>
      <c r="O1404" s="35"/>
    </row>
    <row r="1405" spans="1:15" ht="45" customHeight="1">
      <c r="A1405" s="13" t="s">
        <v>1762</v>
      </c>
      <c r="B1405" s="36" t="s">
        <v>1769</v>
      </c>
      <c r="C1405" s="36"/>
      <c r="D1405" s="37">
        <f t="shared" si="21"/>
        <v>1</v>
      </c>
      <c r="E1405" s="37"/>
      <c r="F1405" s="37" t="s">
        <v>1770</v>
      </c>
      <c r="G1405" s="37"/>
      <c r="H1405" s="38">
        <v>42783</v>
      </c>
      <c r="I1405" s="38"/>
      <c r="J1405" s="38">
        <v>42783</v>
      </c>
      <c r="K1405" s="38"/>
      <c r="L1405" s="18" t="s">
        <v>647</v>
      </c>
      <c r="M1405" s="18"/>
      <c r="N1405" s="35">
        <v>54</v>
      </c>
      <c r="O1405" s="35"/>
    </row>
    <row r="1406" spans="1:15" ht="45" customHeight="1">
      <c r="A1406" s="13" t="s">
        <v>1762</v>
      </c>
      <c r="B1406" s="36" t="s">
        <v>1771</v>
      </c>
      <c r="C1406" s="36"/>
      <c r="D1406" s="37">
        <f t="shared" si="21"/>
        <v>1</v>
      </c>
      <c r="E1406" s="37"/>
      <c r="F1406" s="37" t="s">
        <v>28</v>
      </c>
      <c r="G1406" s="37"/>
      <c r="H1406" s="38">
        <v>42797</v>
      </c>
      <c r="I1406" s="38"/>
      <c r="J1406" s="38">
        <v>42797</v>
      </c>
      <c r="K1406" s="38"/>
      <c r="L1406" s="18" t="s">
        <v>647</v>
      </c>
      <c r="M1406" s="18"/>
      <c r="N1406" s="35">
        <v>614</v>
      </c>
      <c r="O1406" s="35"/>
    </row>
    <row r="1407" spans="1:15" ht="45" customHeight="1">
      <c r="A1407" s="13" t="s">
        <v>1762</v>
      </c>
      <c r="B1407" s="36" t="s">
        <v>1772</v>
      </c>
      <c r="C1407" s="36"/>
      <c r="D1407" s="37">
        <f t="shared" si="21"/>
        <v>1</v>
      </c>
      <c r="E1407" s="37"/>
      <c r="F1407" s="37" t="s">
        <v>1770</v>
      </c>
      <c r="G1407" s="37"/>
      <c r="H1407" s="38">
        <v>42780</v>
      </c>
      <c r="I1407" s="38"/>
      <c r="J1407" s="38">
        <v>42780</v>
      </c>
      <c r="K1407" s="38"/>
      <c r="L1407" s="18" t="s">
        <v>647</v>
      </c>
      <c r="M1407" s="18"/>
      <c r="N1407" s="35">
        <v>82</v>
      </c>
      <c r="O1407" s="35"/>
    </row>
    <row r="1408" spans="1:15" ht="45" customHeight="1">
      <c r="A1408" s="13" t="s">
        <v>1762</v>
      </c>
      <c r="B1408" s="36" t="s">
        <v>1768</v>
      </c>
      <c r="C1408" s="36"/>
      <c r="D1408" s="37">
        <f t="shared" si="21"/>
        <v>1</v>
      </c>
      <c r="E1408" s="37"/>
      <c r="F1408" s="37" t="s">
        <v>28</v>
      </c>
      <c r="G1408" s="37"/>
      <c r="H1408" s="38">
        <v>42783</v>
      </c>
      <c r="I1408" s="38"/>
      <c r="J1408" s="38">
        <v>42783</v>
      </c>
      <c r="K1408" s="38"/>
      <c r="L1408" s="18" t="s">
        <v>647</v>
      </c>
      <c r="M1408" s="18"/>
      <c r="N1408" s="35">
        <v>367</v>
      </c>
      <c r="O1408" s="35"/>
    </row>
    <row r="1409" spans="1:15" ht="45" customHeight="1">
      <c r="A1409" s="13" t="s">
        <v>1762</v>
      </c>
      <c r="B1409" s="36" t="s">
        <v>1773</v>
      </c>
      <c r="C1409" s="36"/>
      <c r="D1409" s="37">
        <f t="shared" si="21"/>
        <v>1</v>
      </c>
      <c r="E1409" s="37"/>
      <c r="F1409" s="37" t="s">
        <v>28</v>
      </c>
      <c r="G1409" s="37"/>
      <c r="H1409" s="38">
        <v>42804</v>
      </c>
      <c r="I1409" s="38"/>
      <c r="J1409" s="38">
        <v>42804</v>
      </c>
      <c r="K1409" s="38"/>
      <c r="L1409" s="18" t="s">
        <v>647</v>
      </c>
      <c r="M1409" s="18"/>
      <c r="N1409" s="35">
        <v>291</v>
      </c>
      <c r="O1409" s="35"/>
    </row>
    <row r="1410" spans="1:15" ht="45" customHeight="1">
      <c r="A1410" s="13" t="s">
        <v>1762</v>
      </c>
      <c r="B1410" s="36" t="s">
        <v>1735</v>
      </c>
      <c r="C1410" s="36"/>
      <c r="D1410" s="37">
        <f t="shared" si="21"/>
        <v>1</v>
      </c>
      <c r="E1410" s="37"/>
      <c r="F1410" s="37" t="s">
        <v>11</v>
      </c>
      <c r="G1410" s="37"/>
      <c r="H1410" s="38">
        <v>42806</v>
      </c>
      <c r="I1410" s="38"/>
      <c r="J1410" s="38">
        <v>42807</v>
      </c>
      <c r="K1410" s="38"/>
      <c r="L1410" s="18" t="s">
        <v>647</v>
      </c>
      <c r="M1410" s="18"/>
      <c r="N1410" s="35">
        <v>375</v>
      </c>
      <c r="O1410" s="35"/>
    </row>
    <row r="1411" spans="1:15" ht="45" customHeight="1">
      <c r="A1411" s="13" t="s">
        <v>1762</v>
      </c>
      <c r="B1411" s="36" t="s">
        <v>1774</v>
      </c>
      <c r="C1411" s="36"/>
      <c r="D1411" s="37">
        <f t="shared" si="21"/>
        <v>1</v>
      </c>
      <c r="E1411" s="37"/>
      <c r="F1411" s="37" t="s">
        <v>1775</v>
      </c>
      <c r="G1411" s="37"/>
      <c r="H1411" s="38">
        <v>42854</v>
      </c>
      <c r="I1411" s="38"/>
      <c r="J1411" s="38">
        <v>42854</v>
      </c>
      <c r="K1411" s="38"/>
      <c r="L1411" s="18" t="s">
        <v>647</v>
      </c>
      <c r="M1411" s="18"/>
      <c r="N1411" s="35">
        <v>110</v>
      </c>
      <c r="O1411" s="35"/>
    </row>
    <row r="1412" spans="1:15" ht="45" customHeight="1">
      <c r="A1412" s="13" t="s">
        <v>1762</v>
      </c>
      <c r="B1412" s="36" t="s">
        <v>1774</v>
      </c>
      <c r="C1412" s="36"/>
      <c r="D1412" s="37">
        <f t="shared" si="21"/>
        <v>1</v>
      </c>
      <c r="E1412" s="37"/>
      <c r="F1412" s="37" t="s">
        <v>1775</v>
      </c>
      <c r="G1412" s="37"/>
      <c r="H1412" s="38">
        <v>42854</v>
      </c>
      <c r="I1412" s="38"/>
      <c r="J1412" s="38">
        <v>42854</v>
      </c>
      <c r="K1412" s="38"/>
      <c r="L1412" s="18" t="s">
        <v>647</v>
      </c>
      <c r="M1412" s="18"/>
      <c r="N1412" s="35">
        <v>107</v>
      </c>
      <c r="O1412" s="35"/>
    </row>
    <row r="1413" spans="1:15" ht="45" customHeight="1">
      <c r="A1413" s="13" t="s">
        <v>1762</v>
      </c>
      <c r="B1413" s="36" t="s">
        <v>1738</v>
      </c>
      <c r="C1413" s="36"/>
      <c r="D1413" s="37">
        <f t="shared" si="21"/>
        <v>1</v>
      </c>
      <c r="E1413" s="37"/>
      <c r="F1413" s="37" t="s">
        <v>28</v>
      </c>
      <c r="G1413" s="37"/>
      <c r="H1413" s="38">
        <v>42872</v>
      </c>
      <c r="I1413" s="38"/>
      <c r="J1413" s="38">
        <v>42872</v>
      </c>
      <c r="K1413" s="38"/>
      <c r="L1413" s="18" t="s">
        <v>647</v>
      </c>
      <c r="M1413" s="18"/>
      <c r="N1413" s="35">
        <v>288</v>
      </c>
      <c r="O1413" s="35"/>
    </row>
    <row r="1414" spans="1:15" ht="45" customHeight="1">
      <c r="A1414" s="13" t="s">
        <v>1762</v>
      </c>
      <c r="B1414" s="36" t="s">
        <v>1736</v>
      </c>
      <c r="C1414" s="36"/>
      <c r="D1414" s="37">
        <f t="shared" si="21"/>
        <v>1</v>
      </c>
      <c r="E1414" s="37"/>
      <c r="F1414" s="37" t="s">
        <v>1737</v>
      </c>
      <c r="G1414" s="37"/>
      <c r="H1414" s="38">
        <v>42858</v>
      </c>
      <c r="I1414" s="38"/>
      <c r="J1414" s="38">
        <v>42859</v>
      </c>
      <c r="K1414" s="38"/>
      <c r="L1414" s="18" t="s">
        <v>647</v>
      </c>
      <c r="M1414" s="18"/>
      <c r="N1414" s="35">
        <v>1128</v>
      </c>
      <c r="O1414" s="35"/>
    </row>
    <row r="1415" spans="1:15" ht="45" customHeight="1">
      <c r="A1415" s="13" t="s">
        <v>1762</v>
      </c>
      <c r="B1415" s="36" t="s">
        <v>1776</v>
      </c>
      <c r="C1415" s="36"/>
      <c r="D1415" s="37">
        <f t="shared" si="21"/>
        <v>1</v>
      </c>
      <c r="E1415" s="37"/>
      <c r="F1415" s="37" t="s">
        <v>28</v>
      </c>
      <c r="G1415" s="37"/>
      <c r="H1415" s="38">
        <v>42761</v>
      </c>
      <c r="I1415" s="38"/>
      <c r="J1415" s="38">
        <v>42761</v>
      </c>
      <c r="K1415" s="38"/>
      <c r="L1415" s="18" t="s">
        <v>647</v>
      </c>
      <c r="M1415" s="18"/>
      <c r="N1415" s="35">
        <v>652</v>
      </c>
      <c r="O1415" s="35"/>
    </row>
    <row r="1416" spans="1:15" ht="45" customHeight="1">
      <c r="A1416" s="13" t="s">
        <v>1762</v>
      </c>
      <c r="B1416" s="36" t="s">
        <v>1739</v>
      </c>
      <c r="C1416" s="36"/>
      <c r="D1416" s="37">
        <f t="shared" si="21"/>
        <v>1</v>
      </c>
      <c r="E1416" s="37"/>
      <c r="F1416" s="37" t="s">
        <v>28</v>
      </c>
      <c r="G1416" s="37"/>
      <c r="H1416" s="38">
        <v>42845</v>
      </c>
      <c r="I1416" s="38"/>
      <c r="J1416" s="38">
        <v>42845</v>
      </c>
      <c r="K1416" s="38"/>
      <c r="L1416" s="18" t="s">
        <v>647</v>
      </c>
      <c r="M1416" s="18"/>
      <c r="N1416" s="35">
        <v>288</v>
      </c>
      <c r="O1416" s="35"/>
    </row>
    <row r="1417" spans="1:15" ht="45" customHeight="1">
      <c r="A1417" s="13" t="s">
        <v>1762</v>
      </c>
      <c r="B1417" s="36" t="s">
        <v>1740</v>
      </c>
      <c r="C1417" s="36"/>
      <c r="D1417" s="37">
        <f t="shared" si="21"/>
        <v>1</v>
      </c>
      <c r="E1417" s="37"/>
      <c r="F1417" s="37" t="s">
        <v>11</v>
      </c>
      <c r="G1417" s="37"/>
      <c r="H1417" s="38">
        <v>42879</v>
      </c>
      <c r="I1417" s="38"/>
      <c r="J1417" s="38">
        <v>42879</v>
      </c>
      <c r="K1417" s="38"/>
      <c r="L1417" s="18" t="s">
        <v>647</v>
      </c>
      <c r="M1417" s="18"/>
      <c r="N1417" s="35">
        <v>1070</v>
      </c>
      <c r="O1417" s="35"/>
    </row>
    <row r="1418" spans="1:15" ht="45" customHeight="1">
      <c r="A1418" s="13" t="s">
        <v>1762</v>
      </c>
      <c r="B1418" s="36" t="s">
        <v>1777</v>
      </c>
      <c r="C1418" s="36"/>
      <c r="D1418" s="37">
        <f t="shared" si="21"/>
        <v>1</v>
      </c>
      <c r="E1418" s="37"/>
      <c r="F1418" s="37" t="s">
        <v>28</v>
      </c>
      <c r="G1418" s="37"/>
      <c r="H1418" s="38">
        <v>42886</v>
      </c>
      <c r="I1418" s="38"/>
      <c r="J1418" s="38">
        <v>42886</v>
      </c>
      <c r="K1418" s="38"/>
      <c r="L1418" s="18" t="s">
        <v>647</v>
      </c>
      <c r="M1418" s="18"/>
      <c r="N1418" s="35">
        <v>652</v>
      </c>
      <c r="O1418" s="35"/>
    </row>
    <row r="1419" spans="1:15" ht="45" customHeight="1">
      <c r="A1419" s="13" t="s">
        <v>1762</v>
      </c>
      <c r="B1419" s="36" t="s">
        <v>1778</v>
      </c>
      <c r="C1419" s="36"/>
      <c r="D1419" s="37">
        <f t="shared" si="21"/>
        <v>1</v>
      </c>
      <c r="E1419" s="37"/>
      <c r="F1419" s="37" t="s">
        <v>11</v>
      </c>
      <c r="G1419" s="37"/>
      <c r="H1419" s="38">
        <v>42879</v>
      </c>
      <c r="I1419" s="38"/>
      <c r="J1419" s="38">
        <v>42888</v>
      </c>
      <c r="K1419" s="38"/>
      <c r="L1419" s="18" t="s">
        <v>647</v>
      </c>
      <c r="M1419" s="18"/>
      <c r="N1419" s="35">
        <v>1765</v>
      </c>
      <c r="O1419" s="35"/>
    </row>
    <row r="1420" spans="1:15" ht="45" customHeight="1">
      <c r="A1420" s="13" t="s">
        <v>1762</v>
      </c>
      <c r="B1420" s="36" t="s">
        <v>1779</v>
      </c>
      <c r="C1420" s="36"/>
      <c r="D1420" s="37">
        <f t="shared" si="21"/>
        <v>1</v>
      </c>
      <c r="E1420" s="37"/>
      <c r="F1420" s="37" t="s">
        <v>28</v>
      </c>
      <c r="G1420" s="37"/>
      <c r="H1420" s="38">
        <v>42878</v>
      </c>
      <c r="I1420" s="38"/>
      <c r="J1420" s="38">
        <v>42879</v>
      </c>
      <c r="K1420" s="38"/>
      <c r="L1420" s="18" t="s">
        <v>647</v>
      </c>
      <c r="M1420" s="18"/>
      <c r="N1420" s="35">
        <v>1144.06</v>
      </c>
      <c r="O1420" s="35"/>
    </row>
    <row r="1421" spans="1:15" ht="45" customHeight="1">
      <c r="A1421" s="13" t="s">
        <v>1762</v>
      </c>
      <c r="B1421" s="36" t="s">
        <v>1778</v>
      </c>
      <c r="C1421" s="36"/>
      <c r="D1421" s="37">
        <f t="shared" ref="D1421:D1484" si="22">C1421+1</f>
        <v>1</v>
      </c>
      <c r="E1421" s="37"/>
      <c r="F1421" s="37" t="s">
        <v>11</v>
      </c>
      <c r="G1421" s="37"/>
      <c r="H1421" s="38">
        <v>42879</v>
      </c>
      <c r="I1421" s="38"/>
      <c r="J1421" s="38">
        <v>42888</v>
      </c>
      <c r="K1421" s="38"/>
      <c r="L1421" s="18" t="s">
        <v>647</v>
      </c>
      <c r="M1421" s="18"/>
      <c r="N1421" s="35">
        <v>343.04</v>
      </c>
      <c r="O1421" s="35"/>
    </row>
    <row r="1422" spans="1:15" ht="45" customHeight="1">
      <c r="A1422" s="13" t="s">
        <v>1762</v>
      </c>
      <c r="B1422" s="36" t="s">
        <v>1780</v>
      </c>
      <c r="C1422" s="36"/>
      <c r="D1422" s="37">
        <f t="shared" si="22"/>
        <v>1</v>
      </c>
      <c r="E1422" s="37"/>
      <c r="F1422" s="37" t="s">
        <v>11</v>
      </c>
      <c r="G1422" s="37"/>
      <c r="H1422" s="38">
        <v>42882</v>
      </c>
      <c r="I1422" s="38"/>
      <c r="J1422" s="38">
        <v>42888</v>
      </c>
      <c r="K1422" s="38"/>
      <c r="L1422" s="18" t="s">
        <v>647</v>
      </c>
      <c r="M1422" s="18"/>
      <c r="N1422" s="35">
        <v>140</v>
      </c>
      <c r="O1422" s="35"/>
    </row>
    <row r="1423" spans="1:15" ht="45" customHeight="1">
      <c r="A1423" s="13" t="s">
        <v>1762</v>
      </c>
      <c r="B1423" s="36" t="s">
        <v>1779</v>
      </c>
      <c r="C1423" s="36"/>
      <c r="D1423" s="37">
        <f t="shared" si="22"/>
        <v>1</v>
      </c>
      <c r="E1423" s="37"/>
      <c r="F1423" s="37" t="s">
        <v>28</v>
      </c>
      <c r="G1423" s="37"/>
      <c r="H1423" s="38">
        <v>42878</v>
      </c>
      <c r="I1423" s="38"/>
      <c r="J1423" s="38">
        <v>42879</v>
      </c>
      <c r="K1423" s="38"/>
      <c r="L1423" s="18" t="s">
        <v>647</v>
      </c>
      <c r="M1423" s="18"/>
      <c r="N1423" s="35">
        <v>353.8</v>
      </c>
      <c r="O1423" s="35"/>
    </row>
    <row r="1424" spans="1:15" ht="45" customHeight="1">
      <c r="A1424" s="13" t="s">
        <v>1762</v>
      </c>
      <c r="B1424" s="36" t="s">
        <v>1781</v>
      </c>
      <c r="C1424" s="36"/>
      <c r="D1424" s="37">
        <f t="shared" si="22"/>
        <v>1</v>
      </c>
      <c r="E1424" s="37"/>
      <c r="F1424" s="37" t="s">
        <v>11</v>
      </c>
      <c r="G1424" s="37"/>
      <c r="H1424" s="38">
        <v>42923</v>
      </c>
      <c r="I1424" s="38"/>
      <c r="J1424" s="38">
        <v>42923</v>
      </c>
      <c r="K1424" s="38"/>
      <c r="L1424" s="18" t="s">
        <v>647</v>
      </c>
      <c r="M1424" s="18"/>
      <c r="N1424" s="35">
        <v>121</v>
      </c>
      <c r="O1424" s="35"/>
    </row>
    <row r="1425" spans="1:15" ht="45" customHeight="1">
      <c r="A1425" s="13" t="s">
        <v>1762</v>
      </c>
      <c r="B1425" s="36" t="s">
        <v>1781</v>
      </c>
      <c r="C1425" s="36"/>
      <c r="D1425" s="37">
        <f t="shared" si="22"/>
        <v>1</v>
      </c>
      <c r="E1425" s="37"/>
      <c r="F1425" s="37" t="s">
        <v>11</v>
      </c>
      <c r="G1425" s="37"/>
      <c r="H1425" s="38">
        <v>42929</v>
      </c>
      <c r="I1425" s="38"/>
      <c r="J1425" s="38">
        <v>42929</v>
      </c>
      <c r="K1425" s="38"/>
      <c r="L1425" s="18" t="s">
        <v>647</v>
      </c>
      <c r="M1425" s="18"/>
      <c r="N1425" s="35">
        <v>376</v>
      </c>
      <c r="O1425" s="35"/>
    </row>
    <row r="1426" spans="1:15" ht="45" customHeight="1">
      <c r="A1426" s="13" t="s">
        <v>1762</v>
      </c>
      <c r="B1426" s="36" t="s">
        <v>1744</v>
      </c>
      <c r="C1426" s="36"/>
      <c r="D1426" s="37">
        <f t="shared" si="22"/>
        <v>1</v>
      </c>
      <c r="E1426" s="37"/>
      <c r="F1426" s="37" t="s">
        <v>1347</v>
      </c>
      <c r="G1426" s="37"/>
      <c r="H1426" s="38">
        <v>42982</v>
      </c>
      <c r="I1426" s="38"/>
      <c r="J1426" s="38">
        <v>42989</v>
      </c>
      <c r="K1426" s="38"/>
      <c r="L1426" s="18" t="s">
        <v>647</v>
      </c>
      <c r="M1426" s="18"/>
      <c r="N1426" s="35">
        <v>1160</v>
      </c>
      <c r="O1426" s="35"/>
    </row>
    <row r="1427" spans="1:15" ht="45" customHeight="1">
      <c r="A1427" s="13" t="s">
        <v>1762</v>
      </c>
      <c r="B1427" s="36" t="s">
        <v>1745</v>
      </c>
      <c r="C1427" s="36"/>
      <c r="D1427" s="37">
        <f t="shared" si="22"/>
        <v>1</v>
      </c>
      <c r="E1427" s="37"/>
      <c r="F1427" s="37" t="s">
        <v>28</v>
      </c>
      <c r="G1427" s="37"/>
      <c r="H1427" s="38">
        <v>42997</v>
      </c>
      <c r="I1427" s="38"/>
      <c r="J1427" s="38">
        <v>42997</v>
      </c>
      <c r="K1427" s="38"/>
      <c r="L1427" s="18" t="s">
        <v>647</v>
      </c>
      <c r="M1427" s="18"/>
      <c r="N1427" s="35">
        <v>236</v>
      </c>
      <c r="O1427" s="35"/>
    </row>
    <row r="1428" spans="1:15" ht="45" customHeight="1">
      <c r="A1428" s="13" t="s">
        <v>1762</v>
      </c>
      <c r="B1428" s="36" t="s">
        <v>1744</v>
      </c>
      <c r="C1428" s="36"/>
      <c r="D1428" s="37">
        <f t="shared" si="22"/>
        <v>1</v>
      </c>
      <c r="E1428" s="37"/>
      <c r="F1428" s="37" t="s">
        <v>1347</v>
      </c>
      <c r="G1428" s="37"/>
      <c r="H1428" s="38">
        <v>42988</v>
      </c>
      <c r="I1428" s="38"/>
      <c r="J1428" s="38">
        <v>42990</v>
      </c>
      <c r="K1428" s="38"/>
      <c r="L1428" s="18" t="s">
        <v>647</v>
      </c>
      <c r="M1428" s="18"/>
      <c r="N1428" s="35">
        <v>2030</v>
      </c>
      <c r="O1428" s="35"/>
    </row>
    <row r="1429" spans="1:15" ht="45" customHeight="1">
      <c r="A1429" s="13" t="s">
        <v>1762</v>
      </c>
      <c r="B1429" s="36" t="s">
        <v>1782</v>
      </c>
      <c r="C1429" s="36"/>
      <c r="D1429" s="37">
        <f t="shared" si="22"/>
        <v>1</v>
      </c>
      <c r="E1429" s="37"/>
      <c r="F1429" s="37" t="s">
        <v>28</v>
      </c>
      <c r="G1429" s="37"/>
      <c r="H1429" s="38">
        <v>43014</v>
      </c>
      <c r="I1429" s="38"/>
      <c r="J1429" s="38">
        <v>43014</v>
      </c>
      <c r="K1429" s="38"/>
      <c r="L1429" s="18" t="s">
        <v>647</v>
      </c>
      <c r="M1429" s="18"/>
      <c r="N1429" s="35">
        <v>302</v>
      </c>
      <c r="O1429" s="35"/>
    </row>
    <row r="1430" spans="1:15" ht="45" customHeight="1">
      <c r="A1430" s="13" t="s">
        <v>1762</v>
      </c>
      <c r="B1430" s="36" t="s">
        <v>1744</v>
      </c>
      <c r="C1430" s="36"/>
      <c r="D1430" s="37">
        <f t="shared" si="22"/>
        <v>1</v>
      </c>
      <c r="E1430" s="37"/>
      <c r="F1430" s="37" t="s">
        <v>1347</v>
      </c>
      <c r="G1430" s="37"/>
      <c r="H1430" s="38">
        <v>42990</v>
      </c>
      <c r="I1430" s="38"/>
      <c r="J1430" s="38">
        <v>42990</v>
      </c>
      <c r="K1430" s="38"/>
      <c r="L1430" s="18" t="s">
        <v>647</v>
      </c>
      <c r="M1430" s="18"/>
      <c r="N1430" s="35">
        <v>65</v>
      </c>
      <c r="O1430" s="35"/>
    </row>
    <row r="1431" spans="1:15" ht="45" customHeight="1">
      <c r="A1431" s="13" t="s">
        <v>1762</v>
      </c>
      <c r="B1431" s="36" t="s">
        <v>1744</v>
      </c>
      <c r="C1431" s="36"/>
      <c r="D1431" s="37">
        <f t="shared" si="22"/>
        <v>1</v>
      </c>
      <c r="E1431" s="37"/>
      <c r="F1431" s="37" t="s">
        <v>1347</v>
      </c>
      <c r="G1431" s="37"/>
      <c r="H1431" s="38">
        <v>42983</v>
      </c>
      <c r="I1431" s="38"/>
      <c r="J1431" s="38">
        <v>42989</v>
      </c>
      <c r="K1431" s="38"/>
      <c r="L1431" s="18" t="s">
        <v>647</v>
      </c>
      <c r="M1431" s="18"/>
      <c r="N1431" s="35">
        <v>140</v>
      </c>
      <c r="O1431" s="35"/>
    </row>
    <row r="1432" spans="1:15" ht="45" customHeight="1">
      <c r="A1432" s="13" t="s">
        <v>1762</v>
      </c>
      <c r="B1432" s="36" t="s">
        <v>1783</v>
      </c>
      <c r="C1432" s="36"/>
      <c r="D1432" s="37">
        <f t="shared" si="22"/>
        <v>1</v>
      </c>
      <c r="E1432" s="37"/>
      <c r="F1432" s="37" t="s">
        <v>1347</v>
      </c>
      <c r="G1432" s="37"/>
      <c r="H1432" s="38">
        <v>42983</v>
      </c>
      <c r="I1432" s="38"/>
      <c r="J1432" s="38">
        <v>42989</v>
      </c>
      <c r="K1432" s="38"/>
      <c r="L1432" s="18" t="s">
        <v>647</v>
      </c>
      <c r="M1432" s="18"/>
      <c r="N1432" s="35">
        <v>140</v>
      </c>
      <c r="O1432" s="35"/>
    </row>
    <row r="1433" spans="1:15" ht="45" customHeight="1">
      <c r="A1433" s="13" t="s">
        <v>1762</v>
      </c>
      <c r="B1433" s="36" t="s">
        <v>1783</v>
      </c>
      <c r="C1433" s="36"/>
      <c r="D1433" s="37">
        <f t="shared" si="22"/>
        <v>1</v>
      </c>
      <c r="E1433" s="37"/>
      <c r="F1433" s="37" t="s">
        <v>1347</v>
      </c>
      <c r="G1433" s="37"/>
      <c r="H1433" s="38">
        <v>42983</v>
      </c>
      <c r="I1433" s="38"/>
      <c r="J1433" s="38">
        <v>42989</v>
      </c>
      <c r="K1433" s="38"/>
      <c r="L1433" s="18" t="s">
        <v>647</v>
      </c>
      <c r="M1433" s="18"/>
      <c r="N1433" s="35">
        <v>273.2</v>
      </c>
      <c r="O1433" s="35"/>
    </row>
    <row r="1434" spans="1:15" ht="45" customHeight="1">
      <c r="A1434" s="13" t="s">
        <v>1762</v>
      </c>
      <c r="B1434" s="36" t="s">
        <v>1784</v>
      </c>
      <c r="C1434" s="36"/>
      <c r="D1434" s="37">
        <f t="shared" si="22"/>
        <v>1</v>
      </c>
      <c r="E1434" s="37"/>
      <c r="F1434" s="37" t="s">
        <v>28</v>
      </c>
      <c r="G1434" s="37"/>
      <c r="H1434" s="38">
        <v>43021</v>
      </c>
      <c r="I1434" s="38"/>
      <c r="J1434" s="38">
        <v>43021</v>
      </c>
      <c r="K1434" s="38"/>
      <c r="L1434" s="18" t="s">
        <v>647</v>
      </c>
      <c r="M1434" s="18"/>
      <c r="N1434" s="35">
        <v>194</v>
      </c>
      <c r="O1434" s="35"/>
    </row>
    <row r="1435" spans="1:15" ht="45" customHeight="1">
      <c r="A1435" s="13" t="s">
        <v>1762</v>
      </c>
      <c r="B1435" s="36" t="s">
        <v>1746</v>
      </c>
      <c r="C1435" s="36"/>
      <c r="D1435" s="37">
        <f t="shared" si="22"/>
        <v>1</v>
      </c>
      <c r="E1435" s="37"/>
      <c r="F1435" s="37" t="s">
        <v>28</v>
      </c>
      <c r="G1435" s="37"/>
      <c r="H1435" s="38">
        <v>43046</v>
      </c>
      <c r="I1435" s="38"/>
      <c r="J1435" s="38">
        <v>43046</v>
      </c>
      <c r="K1435" s="38"/>
      <c r="L1435" s="18" t="s">
        <v>647</v>
      </c>
      <c r="M1435" s="18"/>
      <c r="N1435" s="35">
        <v>194</v>
      </c>
      <c r="O1435" s="35"/>
    </row>
    <row r="1436" spans="1:15" ht="45" customHeight="1">
      <c r="A1436" s="13" t="s">
        <v>1762</v>
      </c>
      <c r="B1436" s="36" t="s">
        <v>1747</v>
      </c>
      <c r="C1436" s="36"/>
      <c r="D1436" s="37">
        <f t="shared" si="22"/>
        <v>1</v>
      </c>
      <c r="E1436" s="37"/>
      <c r="F1436" s="37" t="s">
        <v>1748</v>
      </c>
      <c r="G1436" s="37"/>
      <c r="H1436" s="38">
        <v>43044</v>
      </c>
      <c r="I1436" s="38"/>
      <c r="J1436" s="38">
        <v>43045</v>
      </c>
      <c r="K1436" s="38"/>
      <c r="L1436" s="18" t="s">
        <v>647</v>
      </c>
      <c r="M1436" s="18"/>
      <c r="N1436" s="35">
        <v>624</v>
      </c>
      <c r="O1436" s="35"/>
    </row>
    <row r="1437" spans="1:15" ht="45" customHeight="1">
      <c r="A1437" s="13" t="s">
        <v>1762</v>
      </c>
      <c r="B1437" s="36" t="s">
        <v>1746</v>
      </c>
      <c r="C1437" s="36"/>
      <c r="D1437" s="37">
        <f t="shared" si="22"/>
        <v>1</v>
      </c>
      <c r="E1437" s="37"/>
      <c r="F1437" s="37" t="s">
        <v>28</v>
      </c>
      <c r="G1437" s="37"/>
      <c r="H1437" s="38">
        <v>43046</v>
      </c>
      <c r="I1437" s="38"/>
      <c r="J1437" s="38">
        <v>43046</v>
      </c>
      <c r="K1437" s="38"/>
      <c r="L1437" s="18" t="s">
        <v>647</v>
      </c>
      <c r="M1437" s="18"/>
      <c r="N1437" s="35">
        <v>333</v>
      </c>
      <c r="O1437" s="35"/>
    </row>
    <row r="1438" spans="1:15" ht="45" customHeight="1">
      <c r="A1438" s="13" t="s">
        <v>1762</v>
      </c>
      <c r="B1438" s="36" t="s">
        <v>1785</v>
      </c>
      <c r="C1438" s="36"/>
      <c r="D1438" s="37">
        <f t="shared" si="22"/>
        <v>1</v>
      </c>
      <c r="E1438" s="37"/>
      <c r="F1438" s="37" t="s">
        <v>1347</v>
      </c>
      <c r="G1438" s="37"/>
      <c r="H1438" s="38">
        <v>42935</v>
      </c>
      <c r="I1438" s="38"/>
      <c r="J1438" s="38">
        <v>42936</v>
      </c>
      <c r="K1438" s="38"/>
      <c r="L1438" s="18" t="s">
        <v>647</v>
      </c>
      <c r="M1438" s="18"/>
      <c r="N1438" s="35">
        <v>1972</v>
      </c>
      <c r="O1438" s="35"/>
    </row>
    <row r="1439" spans="1:15" ht="45" customHeight="1">
      <c r="A1439" s="13" t="s">
        <v>1762</v>
      </c>
      <c r="B1439" s="36" t="s">
        <v>1786</v>
      </c>
      <c r="C1439" s="36"/>
      <c r="D1439" s="37">
        <f t="shared" si="22"/>
        <v>1</v>
      </c>
      <c r="E1439" s="37"/>
      <c r="F1439" s="37" t="s">
        <v>28</v>
      </c>
      <c r="G1439" s="37"/>
      <c r="H1439" s="38">
        <v>42950</v>
      </c>
      <c r="I1439" s="38"/>
      <c r="J1439" s="38">
        <v>42950</v>
      </c>
      <c r="K1439" s="38"/>
      <c r="L1439" s="18" t="s">
        <v>647</v>
      </c>
      <c r="M1439" s="18"/>
      <c r="N1439" s="35">
        <v>458.42</v>
      </c>
      <c r="O1439" s="35"/>
    </row>
    <row r="1440" spans="1:15" ht="45" customHeight="1">
      <c r="A1440" s="13" t="s">
        <v>1762</v>
      </c>
      <c r="B1440" s="36" t="s">
        <v>1786</v>
      </c>
      <c r="C1440" s="36"/>
      <c r="D1440" s="37">
        <f t="shared" si="22"/>
        <v>1</v>
      </c>
      <c r="E1440" s="37"/>
      <c r="F1440" s="37" t="s">
        <v>28</v>
      </c>
      <c r="G1440" s="37"/>
      <c r="H1440" s="38">
        <v>42950</v>
      </c>
      <c r="I1440" s="38"/>
      <c r="J1440" s="38">
        <v>42950</v>
      </c>
      <c r="K1440" s="38"/>
      <c r="L1440" s="18" t="s">
        <v>647</v>
      </c>
      <c r="M1440" s="18"/>
      <c r="N1440" s="35">
        <v>194</v>
      </c>
      <c r="O1440" s="35"/>
    </row>
    <row r="1441" spans="1:15" ht="45" customHeight="1">
      <c r="A1441" s="13" t="s">
        <v>1762</v>
      </c>
      <c r="B1441" s="36" t="s">
        <v>1786</v>
      </c>
      <c r="C1441" s="36"/>
      <c r="D1441" s="37">
        <f t="shared" si="22"/>
        <v>1</v>
      </c>
      <c r="E1441" s="37"/>
      <c r="F1441" s="37" t="s">
        <v>28</v>
      </c>
      <c r="G1441" s="37"/>
      <c r="H1441" s="38">
        <v>42950</v>
      </c>
      <c r="I1441" s="38"/>
      <c r="J1441" s="38">
        <v>42950</v>
      </c>
      <c r="K1441" s="38"/>
      <c r="L1441" s="18" t="s">
        <v>647</v>
      </c>
      <c r="M1441" s="18"/>
      <c r="N1441" s="35">
        <v>597</v>
      </c>
      <c r="O1441" s="35"/>
    </row>
    <row r="1442" spans="1:15" ht="45" customHeight="1">
      <c r="A1442" s="13" t="s">
        <v>1762</v>
      </c>
      <c r="B1442" s="36" t="s">
        <v>1786</v>
      </c>
      <c r="C1442" s="36"/>
      <c r="D1442" s="37">
        <f t="shared" si="22"/>
        <v>1</v>
      </c>
      <c r="E1442" s="37"/>
      <c r="F1442" s="37" t="s">
        <v>28</v>
      </c>
      <c r="G1442" s="37"/>
      <c r="H1442" s="38">
        <v>42950</v>
      </c>
      <c r="I1442" s="38"/>
      <c r="J1442" s="38">
        <v>42950</v>
      </c>
      <c r="K1442" s="38"/>
      <c r="L1442" s="18" t="s">
        <v>647</v>
      </c>
      <c r="M1442" s="18"/>
      <c r="N1442" s="35">
        <v>194</v>
      </c>
      <c r="O1442" s="35"/>
    </row>
    <row r="1443" spans="1:15" ht="45" customHeight="1">
      <c r="A1443" s="13" t="s">
        <v>1762</v>
      </c>
      <c r="B1443" s="36" t="s">
        <v>1787</v>
      </c>
      <c r="C1443" s="36"/>
      <c r="D1443" s="37">
        <f t="shared" si="22"/>
        <v>1</v>
      </c>
      <c r="E1443" s="37"/>
      <c r="F1443" s="37" t="s">
        <v>1347</v>
      </c>
      <c r="G1443" s="37"/>
      <c r="H1443" s="38">
        <v>42954</v>
      </c>
      <c r="I1443" s="38"/>
      <c r="J1443" s="38">
        <v>42954</v>
      </c>
      <c r="K1443" s="38"/>
      <c r="L1443" s="18" t="s">
        <v>647</v>
      </c>
      <c r="M1443" s="18"/>
      <c r="N1443" s="35">
        <v>1400</v>
      </c>
      <c r="O1443" s="35"/>
    </row>
    <row r="1444" spans="1:15" ht="45" customHeight="1">
      <c r="A1444" s="13" t="s">
        <v>1762</v>
      </c>
      <c r="B1444" s="36" t="s">
        <v>1785</v>
      </c>
      <c r="C1444" s="36"/>
      <c r="D1444" s="37">
        <f t="shared" si="22"/>
        <v>1</v>
      </c>
      <c r="E1444" s="37"/>
      <c r="F1444" s="37" t="s">
        <v>1347</v>
      </c>
      <c r="G1444" s="37"/>
      <c r="H1444" s="38">
        <v>42935</v>
      </c>
      <c r="I1444" s="38"/>
      <c r="J1444" s="38">
        <v>42936</v>
      </c>
      <c r="K1444" s="38"/>
      <c r="L1444" s="18" t="s">
        <v>647</v>
      </c>
      <c r="M1444" s="18"/>
      <c r="N1444" s="35">
        <v>289</v>
      </c>
      <c r="O1444" s="35"/>
    </row>
    <row r="1445" spans="1:15" ht="45" customHeight="1">
      <c r="A1445" s="13" t="s">
        <v>1762</v>
      </c>
      <c r="B1445" s="36" t="s">
        <v>1788</v>
      </c>
      <c r="C1445" s="36"/>
      <c r="D1445" s="37">
        <f t="shared" si="22"/>
        <v>1</v>
      </c>
      <c r="E1445" s="37"/>
      <c r="F1445" s="37" t="s">
        <v>1347</v>
      </c>
      <c r="G1445" s="37"/>
      <c r="H1445" s="38">
        <v>42926</v>
      </c>
      <c r="I1445" s="38"/>
      <c r="J1445" s="38">
        <v>42926</v>
      </c>
      <c r="K1445" s="38"/>
      <c r="L1445" s="18" t="s">
        <v>647</v>
      </c>
      <c r="M1445" s="18"/>
      <c r="N1445" s="35">
        <v>150</v>
      </c>
      <c r="O1445" s="35"/>
    </row>
    <row r="1446" spans="1:15" ht="45" customHeight="1">
      <c r="A1446" s="13" t="s">
        <v>1762</v>
      </c>
      <c r="B1446" s="36" t="s">
        <v>1786</v>
      </c>
      <c r="C1446" s="36"/>
      <c r="D1446" s="37">
        <f t="shared" si="22"/>
        <v>1</v>
      </c>
      <c r="E1446" s="37"/>
      <c r="F1446" s="37" t="s">
        <v>28</v>
      </c>
      <c r="G1446" s="37"/>
      <c r="H1446" s="38">
        <v>42950</v>
      </c>
      <c r="I1446" s="38"/>
      <c r="J1446" s="38">
        <v>42950</v>
      </c>
      <c r="K1446" s="38"/>
      <c r="L1446" s="18" t="s">
        <v>647</v>
      </c>
      <c r="M1446" s="18"/>
      <c r="N1446" s="35">
        <v>71</v>
      </c>
      <c r="O1446" s="35"/>
    </row>
    <row r="1447" spans="1:15" ht="45" customHeight="1">
      <c r="A1447" s="13" t="s">
        <v>1762</v>
      </c>
      <c r="B1447" s="36" t="s">
        <v>1787</v>
      </c>
      <c r="C1447" s="36"/>
      <c r="D1447" s="37">
        <f t="shared" si="22"/>
        <v>1</v>
      </c>
      <c r="E1447" s="37"/>
      <c r="F1447" s="37" t="s">
        <v>1347</v>
      </c>
      <c r="G1447" s="37"/>
      <c r="H1447" s="38">
        <v>42954</v>
      </c>
      <c r="I1447" s="38"/>
      <c r="J1447" s="38">
        <v>42954</v>
      </c>
      <c r="K1447" s="38"/>
      <c r="L1447" s="18" t="s">
        <v>647</v>
      </c>
      <c r="M1447" s="18"/>
      <c r="N1447" s="35">
        <v>30</v>
      </c>
      <c r="O1447" s="35"/>
    </row>
    <row r="1448" spans="1:15" ht="45" customHeight="1">
      <c r="A1448" s="13" t="s">
        <v>1762</v>
      </c>
      <c r="B1448" s="36" t="s">
        <v>1789</v>
      </c>
      <c r="C1448" s="36"/>
      <c r="D1448" s="37">
        <f t="shared" si="22"/>
        <v>1</v>
      </c>
      <c r="E1448" s="37"/>
      <c r="F1448" s="37" t="s">
        <v>11</v>
      </c>
      <c r="G1448" s="37"/>
      <c r="H1448" s="38">
        <v>42967</v>
      </c>
      <c r="I1448" s="38"/>
      <c r="J1448" s="38">
        <v>42975</v>
      </c>
      <c r="K1448" s="38"/>
      <c r="L1448" s="18" t="s">
        <v>647</v>
      </c>
      <c r="M1448" s="18"/>
      <c r="N1448" s="35">
        <v>1350</v>
      </c>
      <c r="O1448" s="35"/>
    </row>
    <row r="1449" spans="1:15" ht="45" customHeight="1">
      <c r="A1449" s="13" t="s">
        <v>1762</v>
      </c>
      <c r="B1449" s="36" t="s">
        <v>1790</v>
      </c>
      <c r="C1449" s="36"/>
      <c r="D1449" s="37">
        <f t="shared" si="22"/>
        <v>1</v>
      </c>
      <c r="E1449" s="37"/>
      <c r="F1449" s="37" t="s">
        <v>11</v>
      </c>
      <c r="G1449" s="37"/>
      <c r="H1449" s="38">
        <v>42975</v>
      </c>
      <c r="I1449" s="38"/>
      <c r="J1449" s="38">
        <v>42982</v>
      </c>
      <c r="K1449" s="38"/>
      <c r="L1449" s="18" t="s">
        <v>647</v>
      </c>
      <c r="M1449" s="18"/>
      <c r="N1449" s="35">
        <v>1355</v>
      </c>
      <c r="O1449" s="35"/>
    </row>
    <row r="1450" spans="1:15" ht="45" customHeight="1">
      <c r="A1450" s="13" t="s">
        <v>1762</v>
      </c>
      <c r="B1450" s="36" t="s">
        <v>1790</v>
      </c>
      <c r="C1450" s="36"/>
      <c r="D1450" s="37">
        <f t="shared" si="22"/>
        <v>1</v>
      </c>
      <c r="E1450" s="37"/>
      <c r="F1450" s="37" t="s">
        <v>11</v>
      </c>
      <c r="G1450" s="37"/>
      <c r="H1450" s="38">
        <v>42975</v>
      </c>
      <c r="I1450" s="38"/>
      <c r="J1450" s="38">
        <v>42982</v>
      </c>
      <c r="K1450" s="38"/>
      <c r="L1450" s="18" t="s">
        <v>647</v>
      </c>
      <c r="M1450" s="18"/>
      <c r="N1450" s="35">
        <v>455</v>
      </c>
      <c r="O1450" s="35"/>
    </row>
    <row r="1451" spans="1:15" ht="45" customHeight="1">
      <c r="A1451" s="13" t="s">
        <v>1762</v>
      </c>
      <c r="B1451" s="36" t="s">
        <v>1791</v>
      </c>
      <c r="C1451" s="36"/>
      <c r="D1451" s="37">
        <f t="shared" si="22"/>
        <v>1</v>
      </c>
      <c r="E1451" s="37"/>
      <c r="F1451" s="37" t="s">
        <v>28</v>
      </c>
      <c r="G1451" s="37"/>
      <c r="H1451" s="38">
        <v>42991</v>
      </c>
      <c r="I1451" s="38"/>
      <c r="J1451" s="38">
        <v>42991</v>
      </c>
      <c r="K1451" s="38"/>
      <c r="L1451" s="18" t="s">
        <v>647</v>
      </c>
      <c r="M1451" s="18"/>
      <c r="N1451" s="35">
        <v>694</v>
      </c>
      <c r="O1451" s="35"/>
    </row>
    <row r="1452" spans="1:15" ht="45" customHeight="1">
      <c r="A1452" s="13" t="s">
        <v>1762</v>
      </c>
      <c r="B1452" s="36" t="s">
        <v>1792</v>
      </c>
      <c r="C1452" s="36"/>
      <c r="D1452" s="37">
        <f t="shared" si="22"/>
        <v>1</v>
      </c>
      <c r="E1452" s="37"/>
      <c r="F1452" s="37" t="s">
        <v>28</v>
      </c>
      <c r="G1452" s="37"/>
      <c r="H1452" s="38">
        <v>42983</v>
      </c>
      <c r="I1452" s="38"/>
      <c r="J1452" s="38">
        <v>42983</v>
      </c>
      <c r="K1452" s="38"/>
      <c r="L1452" s="18" t="s">
        <v>647</v>
      </c>
      <c r="M1452" s="18"/>
      <c r="N1452" s="35">
        <v>652</v>
      </c>
      <c r="O1452" s="35"/>
    </row>
    <row r="1453" spans="1:15" ht="45" customHeight="1">
      <c r="A1453" s="13" t="s">
        <v>1762</v>
      </c>
      <c r="B1453" s="36" t="s">
        <v>1790</v>
      </c>
      <c r="C1453" s="36"/>
      <c r="D1453" s="37">
        <f t="shared" si="22"/>
        <v>1</v>
      </c>
      <c r="E1453" s="37"/>
      <c r="F1453" s="37" t="s">
        <v>11</v>
      </c>
      <c r="G1453" s="37"/>
      <c r="H1453" s="38">
        <v>42975</v>
      </c>
      <c r="I1453" s="38"/>
      <c r="J1453" s="38">
        <v>42982</v>
      </c>
      <c r="K1453" s="38"/>
      <c r="L1453" s="18" t="s">
        <v>647</v>
      </c>
      <c r="M1453" s="18"/>
      <c r="N1453" s="35">
        <v>140</v>
      </c>
      <c r="O1453" s="35"/>
    </row>
    <row r="1454" spans="1:15" ht="45" customHeight="1">
      <c r="A1454" s="13" t="s">
        <v>1762</v>
      </c>
      <c r="B1454" s="36" t="s">
        <v>1789</v>
      </c>
      <c r="C1454" s="36"/>
      <c r="D1454" s="37">
        <f t="shared" si="22"/>
        <v>1</v>
      </c>
      <c r="E1454" s="37"/>
      <c r="F1454" s="37" t="s">
        <v>11</v>
      </c>
      <c r="G1454" s="37"/>
      <c r="H1454" s="38">
        <v>42967</v>
      </c>
      <c r="I1454" s="38"/>
      <c r="J1454" s="38">
        <v>42975</v>
      </c>
      <c r="K1454" s="38"/>
      <c r="L1454" s="18" t="s">
        <v>647</v>
      </c>
      <c r="M1454" s="18"/>
      <c r="N1454" s="35">
        <v>285.01</v>
      </c>
      <c r="O1454" s="35"/>
    </row>
    <row r="1455" spans="1:15" ht="45" customHeight="1">
      <c r="A1455" s="13" t="s">
        <v>1762</v>
      </c>
      <c r="B1455" s="36" t="s">
        <v>1791</v>
      </c>
      <c r="C1455" s="36"/>
      <c r="D1455" s="37">
        <f t="shared" si="22"/>
        <v>1</v>
      </c>
      <c r="E1455" s="37"/>
      <c r="F1455" s="37" t="s">
        <v>28</v>
      </c>
      <c r="G1455" s="37"/>
      <c r="H1455" s="38">
        <v>42991</v>
      </c>
      <c r="I1455" s="38"/>
      <c r="J1455" s="38">
        <v>42991</v>
      </c>
      <c r="K1455" s="38"/>
      <c r="L1455" s="18" t="s">
        <v>647</v>
      </c>
      <c r="M1455" s="18"/>
      <c r="N1455" s="35">
        <v>406</v>
      </c>
      <c r="O1455" s="35"/>
    </row>
    <row r="1456" spans="1:15" ht="45" customHeight="1">
      <c r="A1456" s="13" t="s">
        <v>1762</v>
      </c>
      <c r="B1456" s="36" t="s">
        <v>1751</v>
      </c>
      <c r="C1456" s="36"/>
      <c r="D1456" s="37">
        <f t="shared" si="22"/>
        <v>1</v>
      </c>
      <c r="E1456" s="37"/>
      <c r="F1456" s="37" t="s">
        <v>28</v>
      </c>
      <c r="G1456" s="37"/>
      <c r="H1456" s="38">
        <v>42951</v>
      </c>
      <c r="I1456" s="38"/>
      <c r="J1456" s="38">
        <v>42951</v>
      </c>
      <c r="K1456" s="38"/>
      <c r="L1456" s="18" t="s">
        <v>647</v>
      </c>
      <c r="M1456" s="18"/>
      <c r="N1456" s="35">
        <v>245</v>
      </c>
      <c r="O1456" s="35"/>
    </row>
    <row r="1457" spans="1:15" ht="45" customHeight="1">
      <c r="A1457" s="13" t="s">
        <v>1762</v>
      </c>
      <c r="B1457" s="36" t="s">
        <v>1752</v>
      </c>
      <c r="C1457" s="36"/>
      <c r="D1457" s="37">
        <f t="shared" si="22"/>
        <v>1</v>
      </c>
      <c r="E1457" s="37"/>
      <c r="F1457" s="37" t="s">
        <v>28</v>
      </c>
      <c r="G1457" s="37"/>
      <c r="H1457" s="38">
        <v>42949</v>
      </c>
      <c r="I1457" s="38"/>
      <c r="J1457" s="38">
        <v>42949</v>
      </c>
      <c r="K1457" s="38"/>
      <c r="L1457" s="18" t="s">
        <v>647</v>
      </c>
      <c r="M1457" s="18"/>
      <c r="N1457" s="35">
        <v>222</v>
      </c>
      <c r="O1457" s="35"/>
    </row>
    <row r="1458" spans="1:15" ht="45" customHeight="1">
      <c r="A1458" s="13" t="s">
        <v>1762</v>
      </c>
      <c r="B1458" s="36" t="s">
        <v>1793</v>
      </c>
      <c r="C1458" s="36"/>
      <c r="D1458" s="37">
        <f t="shared" si="22"/>
        <v>1</v>
      </c>
      <c r="E1458" s="37"/>
      <c r="F1458" s="37" t="s">
        <v>11</v>
      </c>
      <c r="G1458" s="37"/>
      <c r="H1458" s="38">
        <v>42964</v>
      </c>
      <c r="I1458" s="38"/>
      <c r="J1458" s="38">
        <v>42964</v>
      </c>
      <c r="K1458" s="38"/>
      <c r="L1458" s="18" t="s">
        <v>647</v>
      </c>
      <c r="M1458" s="18"/>
      <c r="N1458" s="35">
        <v>1160</v>
      </c>
      <c r="O1458" s="35"/>
    </row>
    <row r="1459" spans="1:15" ht="45" customHeight="1">
      <c r="A1459" s="13" t="s">
        <v>1762</v>
      </c>
      <c r="B1459" s="36" t="s">
        <v>1742</v>
      </c>
      <c r="C1459" s="36"/>
      <c r="D1459" s="37">
        <f t="shared" si="22"/>
        <v>1</v>
      </c>
      <c r="E1459" s="37"/>
      <c r="F1459" s="37" t="s">
        <v>28</v>
      </c>
      <c r="G1459" s="37"/>
      <c r="H1459" s="38">
        <v>42962</v>
      </c>
      <c r="I1459" s="38"/>
      <c r="J1459" s="38">
        <v>42962</v>
      </c>
      <c r="K1459" s="38"/>
      <c r="L1459" s="18" t="s">
        <v>647</v>
      </c>
      <c r="M1459" s="18"/>
      <c r="N1459" s="35">
        <v>288</v>
      </c>
      <c r="O1459" s="35"/>
    </row>
    <row r="1460" spans="1:15" ht="45" customHeight="1">
      <c r="A1460" s="13" t="s">
        <v>1762</v>
      </c>
      <c r="B1460" s="36" t="s">
        <v>1751</v>
      </c>
      <c r="C1460" s="36"/>
      <c r="D1460" s="37">
        <f t="shared" si="22"/>
        <v>1</v>
      </c>
      <c r="E1460" s="37"/>
      <c r="F1460" s="37" t="s">
        <v>28</v>
      </c>
      <c r="G1460" s="37"/>
      <c r="H1460" s="38">
        <v>42951</v>
      </c>
      <c r="I1460" s="38"/>
      <c r="J1460" s="38">
        <v>42951</v>
      </c>
      <c r="K1460" s="38"/>
      <c r="L1460" s="18" t="s">
        <v>647</v>
      </c>
      <c r="M1460" s="18"/>
      <c r="N1460" s="35">
        <v>77</v>
      </c>
      <c r="O1460" s="35"/>
    </row>
    <row r="1461" spans="1:15" ht="45" customHeight="1">
      <c r="A1461" s="13" t="s">
        <v>1762</v>
      </c>
      <c r="B1461" s="36" t="s">
        <v>1752</v>
      </c>
      <c r="C1461" s="36"/>
      <c r="D1461" s="37">
        <f t="shared" si="22"/>
        <v>1</v>
      </c>
      <c r="E1461" s="37"/>
      <c r="F1461" s="37" t="s">
        <v>28</v>
      </c>
      <c r="G1461" s="37"/>
      <c r="H1461" s="38">
        <v>42949</v>
      </c>
      <c r="I1461" s="38"/>
      <c r="J1461" s="38">
        <v>42949</v>
      </c>
      <c r="K1461" s="38"/>
      <c r="L1461" s="18" t="s">
        <v>647</v>
      </c>
      <c r="M1461" s="18"/>
      <c r="N1461" s="35">
        <v>111</v>
      </c>
      <c r="O1461" s="35"/>
    </row>
    <row r="1462" spans="1:15" ht="45" customHeight="1">
      <c r="A1462" s="13" t="s">
        <v>1762</v>
      </c>
      <c r="B1462" s="36" t="s">
        <v>1794</v>
      </c>
      <c r="C1462" s="36"/>
      <c r="D1462" s="37">
        <f t="shared" si="22"/>
        <v>1</v>
      </c>
      <c r="E1462" s="37"/>
      <c r="F1462" s="37" t="s">
        <v>28</v>
      </c>
      <c r="G1462" s="37"/>
      <c r="H1462" s="38">
        <v>43063</v>
      </c>
      <c r="I1462" s="38"/>
      <c r="J1462" s="38">
        <v>43063</v>
      </c>
      <c r="K1462" s="38"/>
      <c r="L1462" s="18" t="s">
        <v>647</v>
      </c>
      <c r="M1462" s="18"/>
      <c r="N1462" s="35">
        <v>374</v>
      </c>
      <c r="O1462" s="35"/>
    </row>
    <row r="1463" spans="1:15" ht="45" customHeight="1">
      <c r="A1463" s="13" t="s">
        <v>571</v>
      </c>
      <c r="B1463" s="36" t="s">
        <v>13</v>
      </c>
      <c r="C1463" s="36"/>
      <c r="D1463" s="37">
        <f t="shared" si="22"/>
        <v>1</v>
      </c>
      <c r="E1463" s="37"/>
      <c r="F1463" s="37" t="s">
        <v>14</v>
      </c>
      <c r="G1463" s="37"/>
      <c r="H1463" s="38">
        <v>42761</v>
      </c>
      <c r="I1463" s="38"/>
      <c r="J1463" s="38">
        <v>42766</v>
      </c>
      <c r="K1463" s="38"/>
      <c r="L1463" s="18" t="s">
        <v>647</v>
      </c>
      <c r="M1463" s="18"/>
      <c r="N1463" s="35">
        <v>1630</v>
      </c>
      <c r="O1463" s="35"/>
    </row>
    <row r="1464" spans="1:15" ht="45" customHeight="1">
      <c r="A1464" s="13" t="s">
        <v>571</v>
      </c>
      <c r="B1464" s="36" t="s">
        <v>13</v>
      </c>
      <c r="C1464" s="36"/>
      <c r="D1464" s="37">
        <f t="shared" si="22"/>
        <v>1</v>
      </c>
      <c r="E1464" s="37"/>
      <c r="F1464" s="37" t="s">
        <v>14</v>
      </c>
      <c r="G1464" s="37"/>
      <c r="H1464" s="38">
        <v>42786</v>
      </c>
      <c r="I1464" s="38"/>
      <c r="J1464" s="38">
        <v>42786</v>
      </c>
      <c r="K1464" s="38"/>
      <c r="L1464" s="18" t="s">
        <v>647</v>
      </c>
      <c r="M1464" s="18"/>
      <c r="N1464" s="35">
        <v>200</v>
      </c>
      <c r="O1464" s="35"/>
    </row>
    <row r="1465" spans="1:15" ht="45" customHeight="1">
      <c r="A1465" s="13" t="s">
        <v>571</v>
      </c>
      <c r="B1465" s="36" t="s">
        <v>13</v>
      </c>
      <c r="C1465" s="36"/>
      <c r="D1465" s="37">
        <f t="shared" si="22"/>
        <v>1</v>
      </c>
      <c r="E1465" s="37"/>
      <c r="F1465" s="37" t="s">
        <v>14</v>
      </c>
      <c r="G1465" s="37"/>
      <c r="H1465" s="38">
        <v>42788</v>
      </c>
      <c r="I1465" s="38"/>
      <c r="J1465" s="38">
        <v>42797</v>
      </c>
      <c r="K1465" s="38"/>
      <c r="L1465" s="18" t="s">
        <v>647</v>
      </c>
      <c r="M1465" s="18"/>
      <c r="N1465" s="35">
        <v>2320</v>
      </c>
      <c r="O1465" s="35"/>
    </row>
    <row r="1466" spans="1:15" ht="45" customHeight="1">
      <c r="A1466" s="13" t="s">
        <v>571</v>
      </c>
      <c r="B1466" s="36" t="s">
        <v>13</v>
      </c>
      <c r="C1466" s="36"/>
      <c r="D1466" s="37">
        <f t="shared" si="22"/>
        <v>1</v>
      </c>
      <c r="E1466" s="37"/>
      <c r="F1466" s="37" t="s">
        <v>14</v>
      </c>
      <c r="G1466" s="37"/>
      <c r="H1466" s="38">
        <v>42849</v>
      </c>
      <c r="I1466" s="38"/>
      <c r="J1466" s="38">
        <v>42853</v>
      </c>
      <c r="K1466" s="38"/>
      <c r="L1466" s="18" t="s">
        <v>647</v>
      </c>
      <c r="M1466" s="18"/>
      <c r="N1466" s="35">
        <v>2220</v>
      </c>
      <c r="O1466" s="35"/>
    </row>
    <row r="1467" spans="1:15" ht="45" customHeight="1">
      <c r="A1467" s="13" t="s">
        <v>571</v>
      </c>
      <c r="B1467" s="36" t="s">
        <v>13</v>
      </c>
      <c r="C1467" s="36"/>
      <c r="D1467" s="37">
        <f t="shared" si="22"/>
        <v>1</v>
      </c>
      <c r="E1467" s="37"/>
      <c r="F1467" s="37" t="s">
        <v>14</v>
      </c>
      <c r="G1467" s="37"/>
      <c r="H1467" s="38">
        <v>42881</v>
      </c>
      <c r="I1467" s="38"/>
      <c r="J1467" s="38">
        <v>42881</v>
      </c>
      <c r="K1467" s="38"/>
      <c r="L1467" s="18" t="s">
        <v>647</v>
      </c>
      <c r="M1467" s="18"/>
      <c r="N1467" s="35">
        <v>3430</v>
      </c>
      <c r="O1467" s="35"/>
    </row>
    <row r="1468" spans="1:15" ht="45" customHeight="1">
      <c r="A1468" s="13" t="s">
        <v>571</v>
      </c>
      <c r="B1468" s="36" t="s">
        <v>13</v>
      </c>
      <c r="C1468" s="36"/>
      <c r="D1468" s="37">
        <f t="shared" si="22"/>
        <v>1</v>
      </c>
      <c r="E1468" s="37"/>
      <c r="F1468" s="37" t="s">
        <v>14</v>
      </c>
      <c r="G1468" s="37"/>
      <c r="H1468" s="38">
        <v>42837</v>
      </c>
      <c r="I1468" s="38"/>
      <c r="J1468" s="38">
        <v>42846</v>
      </c>
      <c r="K1468" s="38"/>
      <c r="L1468" s="18" t="s">
        <v>647</v>
      </c>
      <c r="M1468" s="18"/>
      <c r="N1468" s="35">
        <v>2220</v>
      </c>
      <c r="O1468" s="35"/>
    </row>
    <row r="1469" spans="1:15" ht="45" customHeight="1">
      <c r="A1469" s="13" t="s">
        <v>571</v>
      </c>
      <c r="B1469" s="36" t="s">
        <v>13</v>
      </c>
      <c r="C1469" s="36"/>
      <c r="D1469" s="37">
        <f t="shared" si="22"/>
        <v>1</v>
      </c>
      <c r="E1469" s="37"/>
      <c r="F1469" s="37" t="s">
        <v>14</v>
      </c>
      <c r="G1469" s="37"/>
      <c r="H1469" s="38">
        <v>42866</v>
      </c>
      <c r="I1469" s="38"/>
      <c r="J1469" s="38">
        <v>42872</v>
      </c>
      <c r="K1469" s="38"/>
      <c r="L1469" s="18" t="s">
        <v>647</v>
      </c>
      <c r="M1469" s="18"/>
      <c r="N1469" s="35">
        <v>1850</v>
      </c>
      <c r="O1469" s="35"/>
    </row>
    <row r="1470" spans="1:15" ht="45" customHeight="1">
      <c r="A1470" s="13" t="s">
        <v>571</v>
      </c>
      <c r="B1470" s="36" t="s">
        <v>13</v>
      </c>
      <c r="C1470" s="36"/>
      <c r="D1470" s="37">
        <f t="shared" si="22"/>
        <v>1</v>
      </c>
      <c r="E1470" s="37"/>
      <c r="F1470" s="37" t="s">
        <v>14</v>
      </c>
      <c r="G1470" s="37"/>
      <c r="H1470" s="38">
        <v>42926</v>
      </c>
      <c r="I1470" s="38"/>
      <c r="J1470" s="38">
        <v>42930</v>
      </c>
      <c r="K1470" s="38"/>
      <c r="L1470" s="18" t="s">
        <v>647</v>
      </c>
      <c r="M1470" s="18"/>
      <c r="N1470" s="35">
        <v>1950</v>
      </c>
      <c r="O1470" s="35"/>
    </row>
    <row r="1471" spans="1:15" ht="45" customHeight="1">
      <c r="A1471" s="13" t="s">
        <v>571</v>
      </c>
      <c r="B1471" s="36" t="s">
        <v>13</v>
      </c>
      <c r="C1471" s="36"/>
      <c r="D1471" s="37">
        <f t="shared" si="22"/>
        <v>1</v>
      </c>
      <c r="E1471" s="37"/>
      <c r="F1471" s="37" t="s">
        <v>14</v>
      </c>
      <c r="G1471" s="37"/>
      <c r="H1471" s="38">
        <v>42879</v>
      </c>
      <c r="I1471" s="38"/>
      <c r="J1471" s="38">
        <v>42886</v>
      </c>
      <c r="K1471" s="38"/>
      <c r="L1471" s="18" t="s">
        <v>647</v>
      </c>
      <c r="M1471" s="18"/>
      <c r="N1471" s="35">
        <v>2320</v>
      </c>
      <c r="O1471" s="35"/>
    </row>
    <row r="1472" spans="1:15" ht="45" customHeight="1">
      <c r="A1472" s="13" t="s">
        <v>571</v>
      </c>
      <c r="B1472" s="36" t="s">
        <v>13</v>
      </c>
      <c r="C1472" s="36"/>
      <c r="D1472" s="37">
        <f t="shared" si="22"/>
        <v>1</v>
      </c>
      <c r="E1472" s="37"/>
      <c r="F1472" s="37" t="s">
        <v>14</v>
      </c>
      <c r="G1472" s="37"/>
      <c r="H1472" s="38">
        <v>42898</v>
      </c>
      <c r="I1472" s="38"/>
      <c r="J1472" s="38">
        <v>42902</v>
      </c>
      <c r="K1472" s="38"/>
      <c r="L1472" s="18" t="s">
        <v>647</v>
      </c>
      <c r="M1472" s="18"/>
      <c r="N1472" s="35">
        <v>1850</v>
      </c>
      <c r="O1472" s="35"/>
    </row>
    <row r="1473" spans="1:15" ht="45" customHeight="1">
      <c r="A1473" s="13" t="s">
        <v>571</v>
      </c>
      <c r="B1473" s="36" t="s">
        <v>13</v>
      </c>
      <c r="C1473" s="36"/>
      <c r="D1473" s="37">
        <f t="shared" si="22"/>
        <v>1</v>
      </c>
      <c r="E1473" s="37"/>
      <c r="F1473" s="37" t="s">
        <v>14</v>
      </c>
      <c r="G1473" s="37"/>
      <c r="H1473" s="38">
        <v>42940</v>
      </c>
      <c r="I1473" s="38"/>
      <c r="J1473" s="38">
        <v>42951</v>
      </c>
      <c r="K1473" s="38"/>
      <c r="L1473" s="18" t="s">
        <v>647</v>
      </c>
      <c r="M1473" s="18"/>
      <c r="N1473" s="35">
        <v>4150</v>
      </c>
      <c r="O1473" s="35"/>
    </row>
    <row r="1474" spans="1:15" ht="45" customHeight="1">
      <c r="A1474" s="13" t="s">
        <v>571</v>
      </c>
      <c r="B1474" s="36" t="s">
        <v>13</v>
      </c>
      <c r="C1474" s="36"/>
      <c r="D1474" s="37">
        <f t="shared" si="22"/>
        <v>1</v>
      </c>
      <c r="E1474" s="37"/>
      <c r="F1474" s="37" t="s">
        <v>14</v>
      </c>
      <c r="G1474" s="37"/>
      <c r="H1474" s="38">
        <v>42970</v>
      </c>
      <c r="I1474" s="38"/>
      <c r="J1474" s="38">
        <v>42978</v>
      </c>
      <c r="K1474" s="38"/>
      <c r="L1474" s="18" t="s">
        <v>647</v>
      </c>
      <c r="M1474" s="18"/>
      <c r="N1474" s="35">
        <v>5540</v>
      </c>
      <c r="O1474" s="35"/>
    </row>
    <row r="1475" spans="1:15" ht="45" customHeight="1">
      <c r="A1475" s="13" t="s">
        <v>571</v>
      </c>
      <c r="B1475" s="36" t="s">
        <v>13</v>
      </c>
      <c r="C1475" s="36"/>
      <c r="D1475" s="37">
        <f t="shared" si="22"/>
        <v>1</v>
      </c>
      <c r="E1475" s="37"/>
      <c r="F1475" s="37" t="s">
        <v>14</v>
      </c>
      <c r="G1475" s="37"/>
      <c r="H1475" s="38">
        <v>42914</v>
      </c>
      <c r="I1475" s="38"/>
      <c r="J1475" s="38">
        <v>42921</v>
      </c>
      <c r="K1475" s="38"/>
      <c r="L1475" s="18" t="s">
        <v>647</v>
      </c>
      <c r="M1475" s="18"/>
      <c r="N1475" s="35">
        <v>2220</v>
      </c>
      <c r="O1475" s="35"/>
    </row>
    <row r="1476" spans="1:15" ht="45" customHeight="1">
      <c r="A1476" s="13" t="s">
        <v>571</v>
      </c>
      <c r="B1476" s="36" t="s">
        <v>13</v>
      </c>
      <c r="C1476" s="36"/>
      <c r="D1476" s="37">
        <f t="shared" si="22"/>
        <v>1</v>
      </c>
      <c r="E1476" s="37"/>
      <c r="F1476" s="37" t="s">
        <v>14</v>
      </c>
      <c r="G1476" s="37"/>
      <c r="H1476" s="38">
        <v>43018</v>
      </c>
      <c r="I1476" s="38"/>
      <c r="J1476" s="38">
        <v>43018</v>
      </c>
      <c r="K1476" s="38"/>
      <c r="L1476" s="18" t="s">
        <v>647</v>
      </c>
      <c r="M1476" s="18"/>
      <c r="N1476" s="35">
        <v>100</v>
      </c>
      <c r="O1476" s="35"/>
    </row>
    <row r="1477" spans="1:15" ht="45" customHeight="1">
      <c r="A1477" s="13" t="s">
        <v>571</v>
      </c>
      <c r="B1477" s="36" t="s">
        <v>13</v>
      </c>
      <c r="C1477" s="36"/>
      <c r="D1477" s="37">
        <f t="shared" si="22"/>
        <v>1</v>
      </c>
      <c r="E1477" s="37"/>
      <c r="F1477" s="37" t="s">
        <v>14</v>
      </c>
      <c r="G1477" s="37"/>
      <c r="H1477" s="38">
        <v>43031</v>
      </c>
      <c r="I1477" s="38"/>
      <c r="J1477" s="38">
        <v>43042</v>
      </c>
      <c r="K1477" s="38"/>
      <c r="L1477" s="18" t="s">
        <v>647</v>
      </c>
      <c r="M1477" s="18"/>
      <c r="N1477" s="35">
        <v>3280</v>
      </c>
      <c r="O1477" s="35"/>
    </row>
    <row r="1478" spans="1:15" ht="45" customHeight="1">
      <c r="A1478" s="13" t="s">
        <v>571</v>
      </c>
      <c r="B1478" s="36" t="s">
        <v>13</v>
      </c>
      <c r="C1478" s="36"/>
      <c r="D1478" s="37">
        <f t="shared" si="22"/>
        <v>1</v>
      </c>
      <c r="E1478" s="37"/>
      <c r="F1478" s="37" t="s">
        <v>14</v>
      </c>
      <c r="G1478" s="37"/>
      <c r="H1478" s="38">
        <v>43049</v>
      </c>
      <c r="I1478" s="38"/>
      <c r="J1478" s="38">
        <v>43049</v>
      </c>
      <c r="K1478" s="38"/>
      <c r="L1478" s="18" t="s">
        <v>647</v>
      </c>
      <c r="M1478" s="18"/>
      <c r="N1478" s="35">
        <v>100</v>
      </c>
      <c r="O1478" s="35"/>
    </row>
    <row r="1479" spans="1:15" ht="45" customHeight="1">
      <c r="A1479" s="13" t="s">
        <v>571</v>
      </c>
      <c r="B1479" s="36" t="s">
        <v>13</v>
      </c>
      <c r="C1479" s="36"/>
      <c r="D1479" s="37">
        <f t="shared" si="22"/>
        <v>1</v>
      </c>
      <c r="E1479" s="37"/>
      <c r="F1479" s="37" t="s">
        <v>14</v>
      </c>
      <c r="G1479" s="37"/>
      <c r="H1479" s="38">
        <v>42988</v>
      </c>
      <c r="I1479" s="38"/>
      <c r="J1479" s="38">
        <v>42998</v>
      </c>
      <c r="K1479" s="38"/>
      <c r="L1479" s="18" t="s">
        <v>647</v>
      </c>
      <c r="M1479" s="18"/>
      <c r="N1479" s="35">
        <v>9700</v>
      </c>
      <c r="O1479" s="35"/>
    </row>
    <row r="1480" spans="1:15" ht="45" customHeight="1">
      <c r="A1480" s="13" t="s">
        <v>571</v>
      </c>
      <c r="B1480" s="36" t="s">
        <v>13</v>
      </c>
      <c r="C1480" s="36"/>
      <c r="D1480" s="37">
        <f t="shared" si="22"/>
        <v>1</v>
      </c>
      <c r="E1480" s="37"/>
      <c r="F1480" s="37" t="s">
        <v>14</v>
      </c>
      <c r="G1480" s="37"/>
      <c r="H1480" s="38">
        <v>43047</v>
      </c>
      <c r="I1480" s="38"/>
      <c r="J1480" s="38">
        <v>42765</v>
      </c>
      <c r="K1480" s="38"/>
      <c r="L1480" s="18" t="s">
        <v>647</v>
      </c>
      <c r="M1480" s="18"/>
      <c r="N1480" s="35">
        <v>7040</v>
      </c>
      <c r="O1480" s="35"/>
    </row>
    <row r="1481" spans="1:15" ht="45" customHeight="1">
      <c r="A1481" s="13" t="s">
        <v>571</v>
      </c>
      <c r="B1481" s="36" t="s">
        <v>13</v>
      </c>
      <c r="C1481" s="36"/>
      <c r="D1481" s="37">
        <f t="shared" si="22"/>
        <v>1</v>
      </c>
      <c r="E1481" s="37"/>
      <c r="F1481" s="37" t="s">
        <v>14</v>
      </c>
      <c r="G1481" s="37"/>
      <c r="H1481" s="38">
        <v>43047</v>
      </c>
      <c r="I1481" s="38"/>
      <c r="J1481" s="38">
        <v>42765</v>
      </c>
      <c r="K1481" s="38"/>
      <c r="L1481" s="18" t="s">
        <v>647</v>
      </c>
      <c r="M1481" s="18"/>
      <c r="N1481" s="35">
        <v>100</v>
      </c>
      <c r="O1481" s="35"/>
    </row>
    <row r="1482" spans="1:15" ht="45" customHeight="1">
      <c r="A1482" s="13" t="s">
        <v>571</v>
      </c>
      <c r="B1482" s="36" t="s">
        <v>13</v>
      </c>
      <c r="C1482" s="36"/>
      <c r="D1482" s="37">
        <f t="shared" si="22"/>
        <v>1</v>
      </c>
      <c r="E1482" s="37"/>
      <c r="F1482" s="37" t="s">
        <v>14</v>
      </c>
      <c r="G1482" s="37"/>
      <c r="H1482" s="38">
        <v>43070</v>
      </c>
      <c r="I1482" s="38"/>
      <c r="J1482" s="38">
        <v>43089</v>
      </c>
      <c r="K1482" s="38"/>
      <c r="L1482" s="18" t="s">
        <v>647</v>
      </c>
      <c r="M1482" s="18"/>
      <c r="N1482" s="35">
        <v>6800</v>
      </c>
      <c r="O1482" s="35"/>
    </row>
    <row r="1483" spans="1:15" ht="45" customHeight="1">
      <c r="A1483" s="13" t="s">
        <v>576</v>
      </c>
      <c r="B1483" s="36" t="s">
        <v>13</v>
      </c>
      <c r="C1483" s="36"/>
      <c r="D1483" s="37">
        <f t="shared" si="22"/>
        <v>1</v>
      </c>
      <c r="E1483" s="37"/>
      <c r="F1483" s="37" t="s">
        <v>14</v>
      </c>
      <c r="G1483" s="37"/>
      <c r="H1483" s="38">
        <v>42736</v>
      </c>
      <c r="I1483" s="38"/>
      <c r="J1483" s="38">
        <v>42766</v>
      </c>
      <c r="K1483" s="38"/>
      <c r="L1483" s="18" t="s">
        <v>647</v>
      </c>
      <c r="M1483" s="18"/>
      <c r="N1483" s="35">
        <v>15066</v>
      </c>
      <c r="O1483" s="35"/>
    </row>
    <row r="1484" spans="1:15" ht="45" customHeight="1">
      <c r="A1484" s="13" t="s">
        <v>576</v>
      </c>
      <c r="B1484" s="36" t="s">
        <v>13</v>
      </c>
      <c r="C1484" s="36"/>
      <c r="D1484" s="37">
        <f t="shared" si="22"/>
        <v>1</v>
      </c>
      <c r="E1484" s="37"/>
      <c r="F1484" s="37" t="s">
        <v>14</v>
      </c>
      <c r="G1484" s="37"/>
      <c r="H1484" s="38">
        <v>42795</v>
      </c>
      <c r="I1484" s="38"/>
      <c r="J1484" s="38">
        <v>42825</v>
      </c>
      <c r="K1484" s="38"/>
      <c r="L1484" s="18" t="s">
        <v>647</v>
      </c>
      <c r="M1484" s="18"/>
      <c r="N1484" s="35">
        <v>15066</v>
      </c>
      <c r="O1484" s="35"/>
    </row>
    <row r="1485" spans="1:15" ht="45" customHeight="1">
      <c r="A1485" s="13" t="s">
        <v>576</v>
      </c>
      <c r="B1485" s="36" t="s">
        <v>13</v>
      </c>
      <c r="C1485" s="36"/>
      <c r="D1485" s="37">
        <f t="shared" ref="D1485:D1548" si="23">C1485+1</f>
        <v>1</v>
      </c>
      <c r="E1485" s="37"/>
      <c r="F1485" s="37" t="s">
        <v>14</v>
      </c>
      <c r="G1485" s="37"/>
      <c r="H1485" s="38">
        <v>42767</v>
      </c>
      <c r="I1485" s="38"/>
      <c r="J1485" s="38">
        <v>42794</v>
      </c>
      <c r="K1485" s="38"/>
      <c r="L1485" s="18" t="s">
        <v>647</v>
      </c>
      <c r="M1485" s="18"/>
      <c r="N1485" s="35">
        <v>13572</v>
      </c>
      <c r="O1485" s="35"/>
    </row>
    <row r="1486" spans="1:15" ht="45" customHeight="1">
      <c r="A1486" s="13" t="s">
        <v>576</v>
      </c>
      <c r="B1486" s="36" t="s">
        <v>13</v>
      </c>
      <c r="C1486" s="36"/>
      <c r="D1486" s="37">
        <f t="shared" si="23"/>
        <v>1</v>
      </c>
      <c r="E1486" s="37"/>
      <c r="F1486" s="37" t="s">
        <v>14</v>
      </c>
      <c r="G1486" s="37"/>
      <c r="H1486" s="38">
        <v>42856</v>
      </c>
      <c r="I1486" s="38"/>
      <c r="J1486" s="38">
        <v>42886</v>
      </c>
      <c r="K1486" s="38"/>
      <c r="L1486" s="18" t="s">
        <v>647</v>
      </c>
      <c r="M1486" s="18"/>
      <c r="N1486" s="35">
        <v>15534</v>
      </c>
      <c r="O1486" s="35"/>
    </row>
    <row r="1487" spans="1:15" ht="45" customHeight="1">
      <c r="A1487" s="13" t="s">
        <v>576</v>
      </c>
      <c r="B1487" s="36" t="s">
        <v>13</v>
      </c>
      <c r="C1487" s="36"/>
      <c r="D1487" s="37">
        <f t="shared" si="23"/>
        <v>1</v>
      </c>
      <c r="E1487" s="37"/>
      <c r="F1487" s="37" t="s">
        <v>14</v>
      </c>
      <c r="G1487" s="37"/>
      <c r="H1487" s="38">
        <v>42826</v>
      </c>
      <c r="I1487" s="38"/>
      <c r="J1487" s="38">
        <v>42855</v>
      </c>
      <c r="K1487" s="38"/>
      <c r="L1487" s="18" t="s">
        <v>647</v>
      </c>
      <c r="M1487" s="18"/>
      <c r="N1487" s="35">
        <v>15480</v>
      </c>
      <c r="O1487" s="35"/>
    </row>
    <row r="1488" spans="1:15" ht="45" customHeight="1">
      <c r="A1488" s="13" t="s">
        <v>576</v>
      </c>
      <c r="B1488" s="36" t="s">
        <v>13</v>
      </c>
      <c r="C1488" s="36"/>
      <c r="D1488" s="37">
        <f t="shared" si="23"/>
        <v>1</v>
      </c>
      <c r="E1488" s="37"/>
      <c r="F1488" s="37" t="s">
        <v>14</v>
      </c>
      <c r="G1488" s="37"/>
      <c r="H1488" s="38">
        <v>42887</v>
      </c>
      <c r="I1488" s="38"/>
      <c r="J1488" s="38">
        <v>42887</v>
      </c>
      <c r="K1488" s="38"/>
      <c r="L1488" s="18" t="s">
        <v>647</v>
      </c>
      <c r="M1488" s="18"/>
      <c r="N1488" s="35">
        <v>16200</v>
      </c>
      <c r="O1488" s="35"/>
    </row>
    <row r="1489" spans="1:15" ht="45" customHeight="1">
      <c r="A1489" s="13" t="s">
        <v>576</v>
      </c>
      <c r="B1489" s="36" t="s">
        <v>13</v>
      </c>
      <c r="C1489" s="36"/>
      <c r="D1489" s="37">
        <f t="shared" si="23"/>
        <v>1</v>
      </c>
      <c r="E1489" s="37"/>
      <c r="F1489" s="37" t="s">
        <v>14</v>
      </c>
      <c r="G1489" s="37"/>
      <c r="H1489" s="38">
        <v>42917</v>
      </c>
      <c r="I1489" s="38"/>
      <c r="J1489" s="38">
        <v>42947</v>
      </c>
      <c r="K1489" s="38"/>
      <c r="L1489" s="18" t="s">
        <v>647</v>
      </c>
      <c r="M1489" s="18"/>
      <c r="N1489" s="35">
        <v>16740</v>
      </c>
      <c r="O1489" s="35"/>
    </row>
    <row r="1490" spans="1:15" ht="45" customHeight="1">
      <c r="A1490" s="13" t="s">
        <v>576</v>
      </c>
      <c r="B1490" s="36" t="s">
        <v>13</v>
      </c>
      <c r="C1490" s="36"/>
      <c r="D1490" s="37">
        <f t="shared" si="23"/>
        <v>1</v>
      </c>
      <c r="E1490" s="37"/>
      <c r="F1490" s="37" t="s">
        <v>14</v>
      </c>
      <c r="G1490" s="37"/>
      <c r="H1490" s="38">
        <v>42948</v>
      </c>
      <c r="I1490" s="38"/>
      <c r="J1490" s="38">
        <v>42978</v>
      </c>
      <c r="K1490" s="38"/>
      <c r="L1490" s="18" t="s">
        <v>647</v>
      </c>
      <c r="M1490" s="18"/>
      <c r="N1490" s="35">
        <v>17298</v>
      </c>
      <c r="O1490" s="35"/>
    </row>
    <row r="1491" spans="1:15" ht="45" customHeight="1">
      <c r="A1491" s="13" t="s">
        <v>576</v>
      </c>
      <c r="B1491" s="36" t="s">
        <v>13</v>
      </c>
      <c r="C1491" s="36"/>
      <c r="D1491" s="37">
        <f t="shared" si="23"/>
        <v>1</v>
      </c>
      <c r="E1491" s="37"/>
      <c r="F1491" s="37" t="s">
        <v>14</v>
      </c>
      <c r="G1491" s="37"/>
      <c r="H1491" s="38">
        <v>42979</v>
      </c>
      <c r="I1491" s="38"/>
      <c r="J1491" s="38">
        <v>43008</v>
      </c>
      <c r="K1491" s="38"/>
      <c r="L1491" s="18" t="s">
        <v>647</v>
      </c>
      <c r="M1491" s="18"/>
      <c r="N1491" s="35">
        <v>16740</v>
      </c>
      <c r="O1491" s="35"/>
    </row>
    <row r="1492" spans="1:15" ht="45" customHeight="1">
      <c r="A1492" s="13" t="s">
        <v>576</v>
      </c>
      <c r="B1492" s="36" t="s">
        <v>13</v>
      </c>
      <c r="C1492" s="36"/>
      <c r="D1492" s="37">
        <f t="shared" si="23"/>
        <v>1</v>
      </c>
      <c r="E1492" s="37"/>
      <c r="F1492" s="37" t="s">
        <v>14</v>
      </c>
      <c r="G1492" s="37"/>
      <c r="H1492" s="38">
        <v>43009</v>
      </c>
      <c r="I1492" s="38"/>
      <c r="J1492" s="38">
        <v>43069</v>
      </c>
      <c r="K1492" s="38"/>
      <c r="L1492" s="18" t="s">
        <v>647</v>
      </c>
      <c r="M1492" s="18"/>
      <c r="N1492" s="35">
        <v>16794</v>
      </c>
      <c r="O1492" s="35"/>
    </row>
    <row r="1493" spans="1:15" ht="45" customHeight="1">
      <c r="A1493" s="13" t="s">
        <v>576</v>
      </c>
      <c r="B1493" s="36" t="s">
        <v>13</v>
      </c>
      <c r="C1493" s="36"/>
      <c r="D1493" s="37">
        <f t="shared" si="23"/>
        <v>1</v>
      </c>
      <c r="E1493" s="37"/>
      <c r="F1493" s="37" t="s">
        <v>14</v>
      </c>
      <c r="G1493" s="37"/>
      <c r="H1493" s="38">
        <v>43040</v>
      </c>
      <c r="I1493" s="38"/>
      <c r="J1493" s="38">
        <v>43069</v>
      </c>
      <c r="K1493" s="38"/>
      <c r="L1493" s="18" t="s">
        <v>647</v>
      </c>
      <c r="M1493" s="18"/>
      <c r="N1493" s="35">
        <v>16740</v>
      </c>
      <c r="O1493" s="35"/>
    </row>
    <row r="1494" spans="1:15" ht="45" customHeight="1">
      <c r="A1494" s="13" t="s">
        <v>576</v>
      </c>
      <c r="B1494" s="36" t="s">
        <v>13</v>
      </c>
      <c r="C1494" s="36"/>
      <c r="D1494" s="37">
        <f t="shared" si="23"/>
        <v>1</v>
      </c>
      <c r="E1494" s="37"/>
      <c r="F1494" s="37" t="s">
        <v>14</v>
      </c>
      <c r="G1494" s="37"/>
      <c r="H1494" s="38">
        <v>43040</v>
      </c>
      <c r="I1494" s="38"/>
      <c r="J1494" s="38">
        <v>43069</v>
      </c>
      <c r="K1494" s="38"/>
      <c r="L1494" s="18" t="s">
        <v>647</v>
      </c>
      <c r="M1494" s="18"/>
      <c r="N1494" s="35">
        <v>16182</v>
      </c>
      <c r="O1494" s="35"/>
    </row>
    <row r="1495" spans="1:15" ht="45" customHeight="1">
      <c r="A1495" s="13" t="s">
        <v>1795</v>
      </c>
      <c r="B1495" s="36" t="s">
        <v>1796</v>
      </c>
      <c r="C1495" s="36"/>
      <c r="D1495" s="37">
        <f t="shared" si="23"/>
        <v>1</v>
      </c>
      <c r="E1495" s="37"/>
      <c r="F1495" s="37" t="s">
        <v>14</v>
      </c>
      <c r="G1495" s="37"/>
      <c r="H1495" s="38">
        <v>42930</v>
      </c>
      <c r="I1495" s="38"/>
      <c r="J1495" s="38">
        <v>42930</v>
      </c>
      <c r="K1495" s="38"/>
      <c r="L1495" s="18" t="s">
        <v>647</v>
      </c>
      <c r="M1495" s="18"/>
      <c r="N1495" s="35">
        <v>448.8</v>
      </c>
      <c r="O1495" s="35"/>
    </row>
    <row r="1496" spans="1:15" ht="45" customHeight="1">
      <c r="A1496" s="13" t="s">
        <v>577</v>
      </c>
      <c r="B1496" s="36" t="s">
        <v>528</v>
      </c>
      <c r="C1496" s="36"/>
      <c r="D1496" s="37">
        <f t="shared" si="23"/>
        <v>1</v>
      </c>
      <c r="E1496" s="37"/>
      <c r="F1496" s="37" t="s">
        <v>28</v>
      </c>
      <c r="G1496" s="37"/>
      <c r="H1496" s="38">
        <v>42788</v>
      </c>
      <c r="I1496" s="38"/>
      <c r="J1496" s="38">
        <v>42788</v>
      </c>
      <c r="K1496" s="38"/>
      <c r="L1496" s="18" t="s">
        <v>647</v>
      </c>
      <c r="M1496" s="18"/>
      <c r="N1496" s="35">
        <v>194</v>
      </c>
      <c r="O1496" s="35"/>
    </row>
    <row r="1497" spans="1:15" ht="45" customHeight="1">
      <c r="A1497" s="13" t="s">
        <v>577</v>
      </c>
      <c r="B1497" s="36" t="s">
        <v>13</v>
      </c>
      <c r="C1497" s="36"/>
      <c r="D1497" s="37">
        <f t="shared" si="23"/>
        <v>1</v>
      </c>
      <c r="E1497" s="37"/>
      <c r="F1497" s="37" t="s">
        <v>14</v>
      </c>
      <c r="G1497" s="37"/>
      <c r="H1497" s="38">
        <v>42755</v>
      </c>
      <c r="I1497" s="38"/>
      <c r="J1497" s="38">
        <v>42755</v>
      </c>
      <c r="K1497" s="38"/>
      <c r="L1497" s="18" t="s">
        <v>647</v>
      </c>
      <c r="M1497" s="18"/>
      <c r="N1497" s="35">
        <v>200</v>
      </c>
      <c r="O1497" s="35"/>
    </row>
    <row r="1498" spans="1:15" ht="45" customHeight="1">
      <c r="A1498" s="13" t="s">
        <v>577</v>
      </c>
      <c r="B1498" s="36" t="s">
        <v>488</v>
      </c>
      <c r="C1498" s="36"/>
      <c r="D1498" s="37">
        <f t="shared" si="23"/>
        <v>1</v>
      </c>
      <c r="E1498" s="37"/>
      <c r="F1498" s="37" t="s">
        <v>28</v>
      </c>
      <c r="G1498" s="37"/>
      <c r="H1498" s="38">
        <v>42845</v>
      </c>
      <c r="I1498" s="38"/>
      <c r="J1498" s="38">
        <v>42845</v>
      </c>
      <c r="K1498" s="38"/>
      <c r="L1498" s="18" t="s">
        <v>647</v>
      </c>
      <c r="M1498" s="18"/>
      <c r="N1498" s="35">
        <v>194</v>
      </c>
      <c r="O1498" s="35"/>
    </row>
    <row r="1499" spans="1:15" ht="45" customHeight="1">
      <c r="A1499" s="13" t="s">
        <v>577</v>
      </c>
      <c r="B1499" s="36" t="s">
        <v>488</v>
      </c>
      <c r="C1499" s="36"/>
      <c r="D1499" s="37">
        <f t="shared" si="23"/>
        <v>1</v>
      </c>
      <c r="E1499" s="37"/>
      <c r="F1499" s="37" t="s">
        <v>28</v>
      </c>
      <c r="G1499" s="37"/>
      <c r="H1499" s="38">
        <v>42843</v>
      </c>
      <c r="I1499" s="38"/>
      <c r="J1499" s="38">
        <v>42843</v>
      </c>
      <c r="K1499" s="38"/>
      <c r="L1499" s="18" t="s">
        <v>647</v>
      </c>
      <c r="M1499" s="18"/>
      <c r="N1499" s="35">
        <v>194</v>
      </c>
      <c r="O1499" s="35"/>
    </row>
    <row r="1500" spans="1:15" ht="45" customHeight="1">
      <c r="A1500" s="13" t="s">
        <v>577</v>
      </c>
      <c r="B1500" s="36" t="s">
        <v>488</v>
      </c>
      <c r="C1500" s="36"/>
      <c r="D1500" s="37">
        <f t="shared" si="23"/>
        <v>1</v>
      </c>
      <c r="E1500" s="37"/>
      <c r="F1500" s="37" t="s">
        <v>28</v>
      </c>
      <c r="G1500" s="37"/>
      <c r="H1500" s="38">
        <v>42843</v>
      </c>
      <c r="I1500" s="38"/>
      <c r="J1500" s="38">
        <v>42843</v>
      </c>
      <c r="K1500" s="38"/>
      <c r="L1500" s="18" t="s">
        <v>647</v>
      </c>
      <c r="M1500" s="18"/>
      <c r="N1500" s="35">
        <v>80</v>
      </c>
      <c r="O1500" s="35"/>
    </row>
    <row r="1501" spans="1:15" ht="45" customHeight="1">
      <c r="A1501" s="13" t="s">
        <v>577</v>
      </c>
      <c r="B1501" s="36" t="s">
        <v>488</v>
      </c>
      <c r="C1501" s="36"/>
      <c r="D1501" s="37">
        <f t="shared" si="23"/>
        <v>1</v>
      </c>
      <c r="E1501" s="37"/>
      <c r="F1501" s="37" t="s">
        <v>28</v>
      </c>
      <c r="G1501" s="37"/>
      <c r="H1501" s="38">
        <v>42825</v>
      </c>
      <c r="I1501" s="38"/>
      <c r="J1501" s="38">
        <v>42825</v>
      </c>
      <c r="K1501" s="38"/>
      <c r="L1501" s="18" t="s">
        <v>647</v>
      </c>
      <c r="M1501" s="18"/>
      <c r="N1501" s="35">
        <v>575</v>
      </c>
      <c r="O1501" s="35"/>
    </row>
    <row r="1502" spans="1:15" ht="45" customHeight="1">
      <c r="A1502" s="13" t="s">
        <v>577</v>
      </c>
      <c r="B1502" s="36" t="s">
        <v>13</v>
      </c>
      <c r="C1502" s="36"/>
      <c r="D1502" s="37">
        <f t="shared" si="23"/>
        <v>1</v>
      </c>
      <c r="E1502" s="37"/>
      <c r="F1502" s="37" t="s">
        <v>14</v>
      </c>
      <c r="G1502" s="37"/>
      <c r="H1502" s="38">
        <v>42824</v>
      </c>
      <c r="I1502" s="38"/>
      <c r="J1502" s="38">
        <v>42846</v>
      </c>
      <c r="K1502" s="38"/>
      <c r="L1502" s="18" t="s">
        <v>647</v>
      </c>
      <c r="M1502" s="18"/>
      <c r="N1502" s="35">
        <v>500</v>
      </c>
      <c r="O1502" s="35"/>
    </row>
    <row r="1503" spans="1:15" ht="45" customHeight="1">
      <c r="A1503" s="13" t="s">
        <v>577</v>
      </c>
      <c r="B1503" s="36" t="s">
        <v>488</v>
      </c>
      <c r="C1503" s="36"/>
      <c r="D1503" s="37">
        <f t="shared" si="23"/>
        <v>1</v>
      </c>
      <c r="E1503" s="37"/>
      <c r="F1503" s="37" t="s">
        <v>28</v>
      </c>
      <c r="G1503" s="37"/>
      <c r="H1503" s="38">
        <v>42825</v>
      </c>
      <c r="I1503" s="38"/>
      <c r="J1503" s="38">
        <v>42825</v>
      </c>
      <c r="K1503" s="38"/>
      <c r="L1503" s="18" t="s">
        <v>647</v>
      </c>
      <c r="M1503" s="18"/>
      <c r="N1503" s="35">
        <v>437</v>
      </c>
      <c r="O1503" s="35"/>
    </row>
    <row r="1504" spans="1:15" ht="45" customHeight="1">
      <c r="A1504" s="13" t="s">
        <v>577</v>
      </c>
      <c r="B1504" s="36" t="s">
        <v>1366</v>
      </c>
      <c r="C1504" s="36"/>
      <c r="D1504" s="37">
        <f t="shared" si="23"/>
        <v>1</v>
      </c>
      <c r="E1504" s="37"/>
      <c r="F1504" s="37" t="s">
        <v>28</v>
      </c>
      <c r="G1504" s="37"/>
      <c r="H1504" s="38">
        <v>42809</v>
      </c>
      <c r="I1504" s="38"/>
      <c r="J1504" s="38">
        <v>42809</v>
      </c>
      <c r="K1504" s="38"/>
      <c r="L1504" s="18" t="s">
        <v>647</v>
      </c>
      <c r="M1504" s="18"/>
      <c r="N1504" s="35">
        <v>194</v>
      </c>
      <c r="O1504" s="35"/>
    </row>
    <row r="1505" spans="1:15" ht="45" customHeight="1">
      <c r="A1505" s="13" t="s">
        <v>577</v>
      </c>
      <c r="B1505" s="36" t="s">
        <v>1366</v>
      </c>
      <c r="C1505" s="36"/>
      <c r="D1505" s="37">
        <f t="shared" si="23"/>
        <v>1</v>
      </c>
      <c r="E1505" s="37"/>
      <c r="F1505" s="37" t="s">
        <v>28</v>
      </c>
      <c r="G1505" s="37"/>
      <c r="H1505" s="38">
        <v>42831</v>
      </c>
      <c r="I1505" s="38"/>
      <c r="J1505" s="38">
        <v>42831</v>
      </c>
      <c r="K1505" s="38"/>
      <c r="L1505" s="18" t="s">
        <v>647</v>
      </c>
      <c r="M1505" s="18"/>
      <c r="N1505" s="35">
        <v>194</v>
      </c>
      <c r="O1505" s="35"/>
    </row>
    <row r="1506" spans="1:15" ht="45" customHeight="1">
      <c r="A1506" s="13" t="s">
        <v>577</v>
      </c>
      <c r="B1506" s="36" t="s">
        <v>1366</v>
      </c>
      <c r="C1506" s="36"/>
      <c r="D1506" s="37">
        <f t="shared" si="23"/>
        <v>1</v>
      </c>
      <c r="E1506" s="37"/>
      <c r="F1506" s="37" t="s">
        <v>28</v>
      </c>
      <c r="G1506" s="37"/>
      <c r="H1506" s="38">
        <v>42818</v>
      </c>
      <c r="I1506" s="38"/>
      <c r="J1506" s="38">
        <v>42818</v>
      </c>
      <c r="K1506" s="38"/>
      <c r="L1506" s="18" t="s">
        <v>647</v>
      </c>
      <c r="M1506" s="18"/>
      <c r="N1506" s="35">
        <v>194</v>
      </c>
      <c r="O1506" s="35"/>
    </row>
    <row r="1507" spans="1:15" ht="45" customHeight="1">
      <c r="A1507" s="13" t="s">
        <v>577</v>
      </c>
      <c r="B1507" s="36" t="s">
        <v>13</v>
      </c>
      <c r="C1507" s="36"/>
      <c r="D1507" s="37">
        <f t="shared" si="23"/>
        <v>1</v>
      </c>
      <c r="E1507" s="37"/>
      <c r="F1507" s="37" t="s">
        <v>14</v>
      </c>
      <c r="G1507" s="37"/>
      <c r="H1507" s="38">
        <v>42737</v>
      </c>
      <c r="I1507" s="38"/>
      <c r="J1507" s="38">
        <v>42804</v>
      </c>
      <c r="K1507" s="38"/>
      <c r="L1507" s="18" t="s">
        <v>647</v>
      </c>
      <c r="M1507" s="18"/>
      <c r="N1507" s="35">
        <v>500</v>
      </c>
      <c r="O1507" s="35"/>
    </row>
    <row r="1508" spans="1:15" ht="45" customHeight="1">
      <c r="A1508" s="13" t="s">
        <v>577</v>
      </c>
      <c r="B1508" s="36" t="s">
        <v>107</v>
      </c>
      <c r="C1508" s="36"/>
      <c r="D1508" s="37">
        <f t="shared" si="23"/>
        <v>1</v>
      </c>
      <c r="E1508" s="37"/>
      <c r="F1508" s="37" t="s">
        <v>28</v>
      </c>
      <c r="G1508" s="37"/>
      <c r="H1508" s="38">
        <v>42865</v>
      </c>
      <c r="I1508" s="38"/>
      <c r="J1508" s="38">
        <v>42865</v>
      </c>
      <c r="K1508" s="38"/>
      <c r="L1508" s="18" t="s">
        <v>647</v>
      </c>
      <c r="M1508" s="18"/>
      <c r="N1508" s="35">
        <v>194</v>
      </c>
      <c r="O1508" s="35"/>
    </row>
    <row r="1509" spans="1:15" ht="45" customHeight="1">
      <c r="A1509" s="13" t="s">
        <v>577</v>
      </c>
      <c r="B1509" s="36" t="s">
        <v>13</v>
      </c>
      <c r="C1509" s="36"/>
      <c r="D1509" s="37">
        <f t="shared" si="23"/>
        <v>1</v>
      </c>
      <c r="E1509" s="37"/>
      <c r="F1509" s="37" t="s">
        <v>14</v>
      </c>
      <c r="G1509" s="37"/>
      <c r="H1509" s="38">
        <v>42769</v>
      </c>
      <c r="I1509" s="38"/>
      <c r="J1509" s="38">
        <v>42781</v>
      </c>
      <c r="K1509" s="38"/>
      <c r="L1509" s="18" t="s">
        <v>647</v>
      </c>
      <c r="M1509" s="18"/>
      <c r="N1509" s="35">
        <v>300</v>
      </c>
      <c r="O1509" s="35"/>
    </row>
    <row r="1510" spans="1:15" ht="45" customHeight="1">
      <c r="A1510" s="13" t="s">
        <v>577</v>
      </c>
      <c r="B1510" s="36" t="s">
        <v>13</v>
      </c>
      <c r="C1510" s="36"/>
      <c r="D1510" s="37">
        <f t="shared" si="23"/>
        <v>1</v>
      </c>
      <c r="E1510" s="37"/>
      <c r="F1510" s="37" t="s">
        <v>14</v>
      </c>
      <c r="G1510" s="37"/>
      <c r="H1510" s="38">
        <v>42866</v>
      </c>
      <c r="I1510" s="38"/>
      <c r="J1510" s="38">
        <v>42881</v>
      </c>
      <c r="K1510" s="38"/>
      <c r="L1510" s="18" t="s">
        <v>647</v>
      </c>
      <c r="M1510" s="18"/>
      <c r="N1510" s="35">
        <v>600</v>
      </c>
      <c r="O1510" s="35"/>
    </row>
    <row r="1511" spans="1:15" ht="45" customHeight="1">
      <c r="A1511" s="13" t="s">
        <v>577</v>
      </c>
      <c r="B1511" s="36" t="s">
        <v>1797</v>
      </c>
      <c r="C1511" s="36"/>
      <c r="D1511" s="37">
        <f t="shared" si="23"/>
        <v>1</v>
      </c>
      <c r="E1511" s="37"/>
      <c r="F1511" s="37" t="s">
        <v>28</v>
      </c>
      <c r="G1511" s="37"/>
      <c r="H1511" s="38">
        <v>42872</v>
      </c>
      <c r="I1511" s="38"/>
      <c r="J1511" s="38">
        <v>42872</v>
      </c>
      <c r="K1511" s="38"/>
      <c r="L1511" s="18" t="s">
        <v>647</v>
      </c>
      <c r="M1511" s="18"/>
      <c r="N1511" s="35">
        <v>651.75</v>
      </c>
      <c r="O1511" s="35"/>
    </row>
    <row r="1512" spans="1:15" ht="45" customHeight="1">
      <c r="A1512" s="13" t="s">
        <v>577</v>
      </c>
      <c r="B1512" s="36" t="s">
        <v>1797</v>
      </c>
      <c r="C1512" s="36"/>
      <c r="D1512" s="37">
        <f t="shared" si="23"/>
        <v>1</v>
      </c>
      <c r="E1512" s="37"/>
      <c r="F1512" s="37" t="s">
        <v>28</v>
      </c>
      <c r="G1512" s="37"/>
      <c r="H1512" s="38">
        <v>42872</v>
      </c>
      <c r="I1512" s="38"/>
      <c r="J1512" s="38">
        <v>42872</v>
      </c>
      <c r="K1512" s="38"/>
      <c r="L1512" s="18" t="s">
        <v>647</v>
      </c>
      <c r="M1512" s="18"/>
      <c r="N1512" s="35">
        <v>818</v>
      </c>
      <c r="O1512" s="35"/>
    </row>
    <row r="1513" spans="1:15" ht="45" customHeight="1">
      <c r="A1513" s="13" t="s">
        <v>577</v>
      </c>
      <c r="B1513" s="36" t="s">
        <v>1437</v>
      </c>
      <c r="C1513" s="36"/>
      <c r="D1513" s="37">
        <f t="shared" si="23"/>
        <v>1</v>
      </c>
      <c r="E1513" s="37"/>
      <c r="F1513" s="37" t="s">
        <v>28</v>
      </c>
      <c r="G1513" s="37"/>
      <c r="H1513" s="38">
        <v>42934</v>
      </c>
      <c r="I1513" s="38"/>
      <c r="J1513" s="38">
        <v>42934</v>
      </c>
      <c r="K1513" s="38"/>
      <c r="L1513" s="18" t="s">
        <v>647</v>
      </c>
      <c r="M1513" s="18"/>
      <c r="N1513" s="35">
        <v>194</v>
      </c>
      <c r="O1513" s="35"/>
    </row>
    <row r="1514" spans="1:15" ht="45" customHeight="1">
      <c r="A1514" s="13" t="s">
        <v>577</v>
      </c>
      <c r="B1514" s="36" t="s">
        <v>1437</v>
      </c>
      <c r="C1514" s="36"/>
      <c r="D1514" s="37">
        <f t="shared" si="23"/>
        <v>1</v>
      </c>
      <c r="E1514" s="37"/>
      <c r="F1514" s="37" t="s">
        <v>28</v>
      </c>
      <c r="G1514" s="37"/>
      <c r="H1514" s="38">
        <v>42930</v>
      </c>
      <c r="I1514" s="38"/>
      <c r="J1514" s="38">
        <v>42930</v>
      </c>
      <c r="K1514" s="38"/>
      <c r="L1514" s="18" t="s">
        <v>647</v>
      </c>
      <c r="M1514" s="18"/>
      <c r="N1514" s="35">
        <v>194</v>
      </c>
      <c r="O1514" s="35"/>
    </row>
    <row r="1515" spans="1:15" ht="45" customHeight="1">
      <c r="A1515" s="13" t="s">
        <v>577</v>
      </c>
      <c r="B1515" s="36" t="s">
        <v>13</v>
      </c>
      <c r="C1515" s="36"/>
      <c r="D1515" s="37">
        <f t="shared" si="23"/>
        <v>1</v>
      </c>
      <c r="E1515" s="37"/>
      <c r="F1515" s="37" t="s">
        <v>14</v>
      </c>
      <c r="G1515" s="37"/>
      <c r="H1515" s="38">
        <v>42879</v>
      </c>
      <c r="I1515" s="38"/>
      <c r="J1515" s="38">
        <v>42881</v>
      </c>
      <c r="K1515" s="38"/>
      <c r="L1515" s="18" t="s">
        <v>647</v>
      </c>
      <c r="M1515" s="18"/>
      <c r="N1515" s="35">
        <v>600</v>
      </c>
      <c r="O1515" s="35"/>
    </row>
    <row r="1516" spans="1:15" ht="45" customHeight="1">
      <c r="A1516" s="13" t="s">
        <v>577</v>
      </c>
      <c r="B1516" s="36" t="s">
        <v>1640</v>
      </c>
      <c r="C1516" s="36"/>
      <c r="D1516" s="37">
        <f t="shared" si="23"/>
        <v>1</v>
      </c>
      <c r="E1516" s="37"/>
      <c r="F1516" s="37" t="s">
        <v>28</v>
      </c>
      <c r="G1516" s="37"/>
      <c r="H1516" s="38">
        <v>42950</v>
      </c>
      <c r="I1516" s="38"/>
      <c r="J1516" s="38">
        <v>42950</v>
      </c>
      <c r="K1516" s="38"/>
      <c r="L1516" s="18" t="s">
        <v>647</v>
      </c>
      <c r="M1516" s="18"/>
      <c r="N1516" s="35">
        <v>194</v>
      </c>
      <c r="O1516" s="35"/>
    </row>
    <row r="1517" spans="1:15" ht="45" customHeight="1">
      <c r="A1517" s="13" t="s">
        <v>577</v>
      </c>
      <c r="B1517" s="36" t="s">
        <v>13</v>
      </c>
      <c r="C1517" s="36"/>
      <c r="D1517" s="37">
        <f t="shared" si="23"/>
        <v>1</v>
      </c>
      <c r="E1517" s="37"/>
      <c r="F1517" s="37" t="s">
        <v>14</v>
      </c>
      <c r="G1517" s="37"/>
      <c r="H1517" s="38">
        <v>42944</v>
      </c>
      <c r="I1517" s="38"/>
      <c r="J1517" s="38">
        <v>42954</v>
      </c>
      <c r="K1517" s="38"/>
      <c r="L1517" s="18" t="s">
        <v>647</v>
      </c>
      <c r="M1517" s="18"/>
      <c r="N1517" s="35">
        <v>300</v>
      </c>
      <c r="O1517" s="35"/>
    </row>
    <row r="1518" spans="1:15" ht="45" customHeight="1">
      <c r="A1518" s="13" t="s">
        <v>577</v>
      </c>
      <c r="B1518" s="36" t="s">
        <v>1798</v>
      </c>
      <c r="C1518" s="36"/>
      <c r="D1518" s="37">
        <f t="shared" si="23"/>
        <v>1</v>
      </c>
      <c r="E1518" s="37"/>
      <c r="F1518" s="37" t="s">
        <v>28</v>
      </c>
      <c r="G1518" s="37"/>
      <c r="H1518" s="38">
        <v>42984</v>
      </c>
      <c r="I1518" s="38"/>
      <c r="J1518" s="38">
        <v>42984</v>
      </c>
      <c r="K1518" s="38"/>
      <c r="L1518" s="18" t="s">
        <v>647</v>
      </c>
      <c r="M1518" s="18"/>
      <c r="N1518" s="35">
        <v>194</v>
      </c>
      <c r="O1518" s="35"/>
    </row>
    <row r="1519" spans="1:15" ht="45" customHeight="1">
      <c r="A1519" s="13" t="s">
        <v>577</v>
      </c>
      <c r="B1519" s="36" t="s">
        <v>1798</v>
      </c>
      <c r="C1519" s="36"/>
      <c r="D1519" s="37">
        <f t="shared" si="23"/>
        <v>1</v>
      </c>
      <c r="E1519" s="37"/>
      <c r="F1519" s="37" t="s">
        <v>28</v>
      </c>
      <c r="G1519" s="37"/>
      <c r="H1519" s="38">
        <v>42965</v>
      </c>
      <c r="I1519" s="38"/>
      <c r="J1519" s="38">
        <v>42965</v>
      </c>
      <c r="K1519" s="38"/>
      <c r="L1519" s="18" t="s">
        <v>647</v>
      </c>
      <c r="M1519" s="18"/>
      <c r="N1519" s="35">
        <v>194</v>
      </c>
      <c r="O1519" s="35"/>
    </row>
    <row r="1520" spans="1:15" ht="45" customHeight="1">
      <c r="A1520" s="13" t="s">
        <v>577</v>
      </c>
      <c r="B1520" s="36" t="s">
        <v>13</v>
      </c>
      <c r="C1520" s="36"/>
      <c r="D1520" s="37">
        <f t="shared" si="23"/>
        <v>1</v>
      </c>
      <c r="E1520" s="37"/>
      <c r="F1520" s="37" t="s">
        <v>14</v>
      </c>
      <c r="G1520" s="37"/>
      <c r="H1520" s="38">
        <v>42913</v>
      </c>
      <c r="I1520" s="38"/>
      <c r="J1520" s="38">
        <v>42930</v>
      </c>
      <c r="K1520" s="38"/>
      <c r="L1520" s="18" t="s">
        <v>647</v>
      </c>
      <c r="M1520" s="18"/>
      <c r="N1520" s="35">
        <v>300</v>
      </c>
      <c r="O1520" s="35"/>
    </row>
    <row r="1521" spans="1:15" ht="45" customHeight="1">
      <c r="A1521" s="13" t="s">
        <v>577</v>
      </c>
      <c r="B1521" s="36" t="s">
        <v>13</v>
      </c>
      <c r="C1521" s="36"/>
      <c r="D1521" s="37">
        <f t="shared" si="23"/>
        <v>1</v>
      </c>
      <c r="E1521" s="37"/>
      <c r="F1521" s="37" t="s">
        <v>14</v>
      </c>
      <c r="G1521" s="37"/>
      <c r="H1521" s="38">
        <v>42954</v>
      </c>
      <c r="I1521" s="38"/>
      <c r="J1521" s="38">
        <v>42961</v>
      </c>
      <c r="K1521" s="38"/>
      <c r="L1521" s="18" t="s">
        <v>647</v>
      </c>
      <c r="M1521" s="18"/>
      <c r="N1521" s="35">
        <v>300</v>
      </c>
      <c r="O1521" s="35"/>
    </row>
    <row r="1522" spans="1:15" ht="45" customHeight="1">
      <c r="A1522" s="13" t="s">
        <v>577</v>
      </c>
      <c r="B1522" s="36" t="s">
        <v>1452</v>
      </c>
      <c r="C1522" s="36"/>
      <c r="D1522" s="37">
        <f t="shared" si="23"/>
        <v>1</v>
      </c>
      <c r="E1522" s="37"/>
      <c r="F1522" s="37" t="s">
        <v>28</v>
      </c>
      <c r="G1522" s="37"/>
      <c r="H1522" s="38">
        <v>43012</v>
      </c>
      <c r="I1522" s="38"/>
      <c r="J1522" s="38">
        <v>43012</v>
      </c>
      <c r="K1522" s="38"/>
      <c r="L1522" s="18" t="s">
        <v>647</v>
      </c>
      <c r="M1522" s="18"/>
      <c r="N1522" s="35">
        <v>194</v>
      </c>
      <c r="O1522" s="35"/>
    </row>
    <row r="1523" spans="1:15" ht="45" customHeight="1">
      <c r="A1523" s="13" t="s">
        <v>577</v>
      </c>
      <c r="B1523" s="36" t="s">
        <v>1452</v>
      </c>
      <c r="C1523" s="36"/>
      <c r="D1523" s="37">
        <f t="shared" si="23"/>
        <v>1</v>
      </c>
      <c r="E1523" s="37"/>
      <c r="F1523" s="37" t="s">
        <v>28</v>
      </c>
      <c r="G1523" s="37"/>
      <c r="H1523" s="38">
        <v>43025</v>
      </c>
      <c r="I1523" s="38"/>
      <c r="J1523" s="38">
        <v>43025</v>
      </c>
      <c r="K1523" s="38"/>
      <c r="L1523" s="18" t="s">
        <v>647</v>
      </c>
      <c r="M1523" s="18"/>
      <c r="N1523" s="35">
        <v>194</v>
      </c>
      <c r="O1523" s="35"/>
    </row>
    <row r="1524" spans="1:15" ht="45" customHeight="1">
      <c r="A1524" s="13" t="s">
        <v>577</v>
      </c>
      <c r="B1524" s="36" t="s">
        <v>1452</v>
      </c>
      <c r="C1524" s="36"/>
      <c r="D1524" s="37">
        <f t="shared" si="23"/>
        <v>1</v>
      </c>
      <c r="E1524" s="37"/>
      <c r="F1524" s="37" t="s">
        <v>28</v>
      </c>
      <c r="G1524" s="37"/>
      <c r="H1524" s="38">
        <v>42997</v>
      </c>
      <c r="I1524" s="38"/>
      <c r="J1524" s="38">
        <v>42997</v>
      </c>
      <c r="K1524" s="38"/>
      <c r="L1524" s="18" t="s">
        <v>647</v>
      </c>
      <c r="M1524" s="18"/>
      <c r="N1524" s="35">
        <v>194</v>
      </c>
      <c r="O1524" s="35"/>
    </row>
    <row r="1525" spans="1:15" ht="45" customHeight="1">
      <c r="A1525" s="13" t="s">
        <v>577</v>
      </c>
      <c r="B1525" s="36" t="s">
        <v>1452</v>
      </c>
      <c r="C1525" s="36"/>
      <c r="D1525" s="37">
        <f t="shared" si="23"/>
        <v>1</v>
      </c>
      <c r="E1525" s="37"/>
      <c r="F1525" s="37" t="s">
        <v>28</v>
      </c>
      <c r="G1525" s="37"/>
      <c r="H1525" s="38">
        <v>43003</v>
      </c>
      <c r="I1525" s="38"/>
      <c r="J1525" s="38">
        <v>43003</v>
      </c>
      <c r="K1525" s="38"/>
      <c r="L1525" s="18" t="s">
        <v>647</v>
      </c>
      <c r="M1525" s="18"/>
      <c r="N1525" s="35">
        <v>194</v>
      </c>
      <c r="O1525" s="35"/>
    </row>
    <row r="1526" spans="1:15" ht="45" customHeight="1">
      <c r="A1526" s="13" t="s">
        <v>577</v>
      </c>
      <c r="B1526" s="36" t="s">
        <v>13</v>
      </c>
      <c r="C1526" s="36"/>
      <c r="D1526" s="37">
        <f t="shared" si="23"/>
        <v>1</v>
      </c>
      <c r="E1526" s="37"/>
      <c r="F1526" s="37" t="s">
        <v>14</v>
      </c>
      <c r="G1526" s="37"/>
      <c r="H1526" s="38">
        <v>42998</v>
      </c>
      <c r="I1526" s="38"/>
      <c r="J1526" s="38">
        <v>43000</v>
      </c>
      <c r="K1526" s="38"/>
      <c r="L1526" s="18" t="s">
        <v>647</v>
      </c>
      <c r="M1526" s="18"/>
      <c r="N1526" s="35">
        <v>1300</v>
      </c>
      <c r="O1526" s="35"/>
    </row>
    <row r="1527" spans="1:15" ht="45" customHeight="1">
      <c r="A1527" s="13" t="s">
        <v>577</v>
      </c>
      <c r="B1527" s="36" t="s">
        <v>1452</v>
      </c>
      <c r="C1527" s="36"/>
      <c r="D1527" s="37">
        <f t="shared" si="23"/>
        <v>1</v>
      </c>
      <c r="E1527" s="37"/>
      <c r="F1527" s="37" t="s">
        <v>28</v>
      </c>
      <c r="G1527" s="37"/>
      <c r="H1527" s="38">
        <v>43032</v>
      </c>
      <c r="I1527" s="38"/>
      <c r="J1527" s="38">
        <v>43032</v>
      </c>
      <c r="K1527" s="38"/>
      <c r="L1527" s="18" t="s">
        <v>647</v>
      </c>
      <c r="M1527" s="18"/>
      <c r="N1527" s="35">
        <v>194</v>
      </c>
      <c r="O1527" s="35"/>
    </row>
    <row r="1528" spans="1:15" ht="45" customHeight="1">
      <c r="A1528" s="13" t="s">
        <v>577</v>
      </c>
      <c r="B1528" s="36" t="s">
        <v>1452</v>
      </c>
      <c r="C1528" s="36"/>
      <c r="D1528" s="37">
        <f t="shared" si="23"/>
        <v>1</v>
      </c>
      <c r="E1528" s="37"/>
      <c r="F1528" s="37" t="s">
        <v>28</v>
      </c>
      <c r="G1528" s="37"/>
      <c r="H1528" s="38">
        <v>43032</v>
      </c>
      <c r="I1528" s="38"/>
      <c r="J1528" s="38">
        <v>43032</v>
      </c>
      <c r="K1528" s="38"/>
      <c r="L1528" s="18" t="s">
        <v>647</v>
      </c>
      <c r="M1528" s="18"/>
      <c r="N1528" s="35">
        <v>552</v>
      </c>
      <c r="O1528" s="35"/>
    </row>
    <row r="1529" spans="1:15" ht="45" customHeight="1">
      <c r="A1529" s="13" t="s">
        <v>577</v>
      </c>
      <c r="B1529" s="36" t="s">
        <v>13</v>
      </c>
      <c r="C1529" s="36"/>
      <c r="D1529" s="37">
        <f t="shared" si="23"/>
        <v>1</v>
      </c>
      <c r="E1529" s="37"/>
      <c r="F1529" s="37" t="s">
        <v>14</v>
      </c>
      <c r="G1529" s="37"/>
      <c r="H1529" s="38">
        <v>42959</v>
      </c>
      <c r="I1529" s="38"/>
      <c r="J1529" s="38">
        <v>42970</v>
      </c>
      <c r="K1529" s="38"/>
      <c r="L1529" s="18" t="s">
        <v>647</v>
      </c>
      <c r="M1529" s="18"/>
      <c r="N1529" s="35">
        <v>200</v>
      </c>
      <c r="O1529" s="35"/>
    </row>
    <row r="1530" spans="1:15" ht="45" customHeight="1">
      <c r="A1530" s="13" t="s">
        <v>621</v>
      </c>
      <c r="B1530" s="36" t="s">
        <v>1450</v>
      </c>
      <c r="C1530" s="36"/>
      <c r="D1530" s="37">
        <f t="shared" si="23"/>
        <v>1</v>
      </c>
      <c r="E1530" s="37"/>
      <c r="F1530" s="37" t="s">
        <v>28</v>
      </c>
      <c r="G1530" s="37"/>
      <c r="H1530" s="38">
        <v>42765</v>
      </c>
      <c r="I1530" s="38"/>
      <c r="J1530" s="38">
        <v>42765</v>
      </c>
      <c r="K1530" s="38"/>
      <c r="L1530" s="18" t="s">
        <v>647</v>
      </c>
      <c r="M1530" s="18"/>
      <c r="N1530" s="35">
        <v>396</v>
      </c>
      <c r="O1530" s="35"/>
    </row>
    <row r="1531" spans="1:15" ht="45" customHeight="1">
      <c r="A1531" s="13" t="s">
        <v>621</v>
      </c>
      <c r="B1531" s="36" t="s">
        <v>1799</v>
      </c>
      <c r="C1531" s="36"/>
      <c r="D1531" s="37">
        <f t="shared" si="23"/>
        <v>1</v>
      </c>
      <c r="E1531" s="37"/>
      <c r="F1531" s="37" t="s">
        <v>28</v>
      </c>
      <c r="G1531" s="37"/>
      <c r="H1531" s="38">
        <v>42761</v>
      </c>
      <c r="I1531" s="38"/>
      <c r="J1531" s="38">
        <v>42764</v>
      </c>
      <c r="K1531" s="38"/>
      <c r="L1531" s="18" t="s">
        <v>647</v>
      </c>
      <c r="M1531" s="18"/>
      <c r="N1531" s="35">
        <v>326</v>
      </c>
      <c r="O1531" s="35"/>
    </row>
    <row r="1532" spans="1:15" ht="45" customHeight="1">
      <c r="A1532" s="13" t="s">
        <v>621</v>
      </c>
      <c r="B1532" s="36" t="s">
        <v>1799</v>
      </c>
      <c r="C1532" s="36"/>
      <c r="D1532" s="37">
        <f t="shared" si="23"/>
        <v>1</v>
      </c>
      <c r="E1532" s="37"/>
      <c r="F1532" s="37" t="s">
        <v>28</v>
      </c>
      <c r="G1532" s="37"/>
      <c r="H1532" s="38">
        <v>42761</v>
      </c>
      <c r="I1532" s="38"/>
      <c r="J1532" s="38">
        <v>42764</v>
      </c>
      <c r="K1532" s="38"/>
      <c r="L1532" s="18" t="s">
        <v>647</v>
      </c>
      <c r="M1532" s="18"/>
      <c r="N1532" s="35">
        <v>375</v>
      </c>
      <c r="O1532" s="35"/>
    </row>
    <row r="1533" spans="1:15" ht="45" customHeight="1">
      <c r="A1533" s="13" t="s">
        <v>621</v>
      </c>
      <c r="B1533" s="36" t="s">
        <v>1450</v>
      </c>
      <c r="C1533" s="36"/>
      <c r="D1533" s="37">
        <f t="shared" si="23"/>
        <v>1</v>
      </c>
      <c r="E1533" s="37"/>
      <c r="F1533" s="37" t="s">
        <v>28</v>
      </c>
      <c r="G1533" s="37"/>
      <c r="H1533" s="38">
        <v>42765</v>
      </c>
      <c r="I1533" s="38"/>
      <c r="J1533" s="38">
        <v>42765</v>
      </c>
      <c r="K1533" s="38"/>
      <c r="L1533" s="18" t="s">
        <v>647</v>
      </c>
      <c r="M1533" s="18"/>
      <c r="N1533" s="35">
        <v>229</v>
      </c>
      <c r="O1533" s="35"/>
    </row>
    <row r="1534" spans="1:15" ht="45" customHeight="1">
      <c r="A1534" s="13" t="s">
        <v>621</v>
      </c>
      <c r="B1534" s="36" t="s">
        <v>1800</v>
      </c>
      <c r="C1534" s="36"/>
      <c r="D1534" s="37">
        <f t="shared" si="23"/>
        <v>1</v>
      </c>
      <c r="E1534" s="37"/>
      <c r="F1534" s="37" t="s">
        <v>1354</v>
      </c>
      <c r="G1534" s="37"/>
      <c r="H1534" s="38">
        <v>42761</v>
      </c>
      <c r="I1534" s="38"/>
      <c r="J1534" s="38">
        <v>42761</v>
      </c>
      <c r="K1534" s="38"/>
      <c r="L1534" s="18" t="s">
        <v>647</v>
      </c>
      <c r="M1534" s="18"/>
      <c r="N1534" s="35">
        <v>314</v>
      </c>
      <c r="O1534" s="35"/>
    </row>
    <row r="1535" spans="1:15" ht="45" customHeight="1">
      <c r="A1535" s="13" t="s">
        <v>621</v>
      </c>
      <c r="B1535" s="36" t="s">
        <v>1801</v>
      </c>
      <c r="C1535" s="36"/>
      <c r="D1535" s="37">
        <f t="shared" si="23"/>
        <v>1</v>
      </c>
      <c r="E1535" s="37"/>
      <c r="F1535" s="37" t="s">
        <v>1354</v>
      </c>
      <c r="G1535" s="37"/>
      <c r="H1535" s="38">
        <v>42775</v>
      </c>
      <c r="I1535" s="38"/>
      <c r="J1535" s="38">
        <v>42775</v>
      </c>
      <c r="K1535" s="38"/>
      <c r="L1535" s="18" t="s">
        <v>647</v>
      </c>
      <c r="M1535" s="18"/>
      <c r="N1535" s="35">
        <v>374</v>
      </c>
      <c r="O1535" s="35"/>
    </row>
    <row r="1536" spans="1:15" ht="45" customHeight="1">
      <c r="A1536" s="13" t="s">
        <v>621</v>
      </c>
      <c r="B1536" s="36" t="s">
        <v>1800</v>
      </c>
      <c r="C1536" s="36"/>
      <c r="D1536" s="37">
        <f t="shared" si="23"/>
        <v>1</v>
      </c>
      <c r="E1536" s="37"/>
      <c r="F1536" s="37" t="s">
        <v>1354</v>
      </c>
      <c r="G1536" s="37"/>
      <c r="H1536" s="38">
        <v>42761</v>
      </c>
      <c r="I1536" s="38"/>
      <c r="J1536" s="38">
        <v>42761</v>
      </c>
      <c r="K1536" s="38"/>
      <c r="L1536" s="18" t="s">
        <v>647</v>
      </c>
      <c r="M1536" s="18"/>
      <c r="N1536" s="35">
        <v>229</v>
      </c>
      <c r="O1536" s="35"/>
    </row>
    <row r="1537" spans="1:15" ht="45" customHeight="1">
      <c r="A1537" s="13" t="s">
        <v>621</v>
      </c>
      <c r="B1537" s="36" t="s">
        <v>1801</v>
      </c>
      <c r="C1537" s="36"/>
      <c r="D1537" s="37">
        <f t="shared" si="23"/>
        <v>1</v>
      </c>
      <c r="E1537" s="37"/>
      <c r="F1537" s="37" t="s">
        <v>1354</v>
      </c>
      <c r="G1537" s="37"/>
      <c r="H1537" s="38">
        <v>42775</v>
      </c>
      <c r="I1537" s="38"/>
      <c r="J1537" s="38">
        <v>42775</v>
      </c>
      <c r="K1537" s="38"/>
      <c r="L1537" s="18" t="s">
        <v>647</v>
      </c>
      <c r="M1537" s="18"/>
      <c r="N1537" s="35">
        <v>229</v>
      </c>
      <c r="O1537" s="35"/>
    </row>
    <row r="1538" spans="1:15" ht="45" customHeight="1">
      <c r="A1538" s="13" t="s">
        <v>621</v>
      </c>
      <c r="B1538" s="36" t="s">
        <v>1802</v>
      </c>
      <c r="C1538" s="36"/>
      <c r="D1538" s="37">
        <f t="shared" si="23"/>
        <v>1</v>
      </c>
      <c r="E1538" s="37"/>
      <c r="F1538" s="37" t="s">
        <v>28</v>
      </c>
      <c r="G1538" s="37"/>
      <c r="H1538" s="38">
        <v>42775</v>
      </c>
      <c r="I1538" s="38"/>
      <c r="J1538" s="38">
        <v>42775</v>
      </c>
      <c r="K1538" s="38"/>
      <c r="L1538" s="18" t="s">
        <v>647</v>
      </c>
      <c r="M1538" s="18"/>
      <c r="N1538" s="35">
        <v>315</v>
      </c>
      <c r="O1538" s="35"/>
    </row>
    <row r="1539" spans="1:15" ht="45" customHeight="1">
      <c r="A1539" s="13" t="s">
        <v>621</v>
      </c>
      <c r="B1539" s="36" t="s">
        <v>13</v>
      </c>
      <c r="C1539" s="36"/>
      <c r="D1539" s="37">
        <f t="shared" si="23"/>
        <v>1</v>
      </c>
      <c r="E1539" s="37"/>
      <c r="F1539" s="37" t="s">
        <v>14</v>
      </c>
      <c r="G1539" s="37"/>
      <c r="H1539" s="38">
        <v>42775</v>
      </c>
      <c r="I1539" s="38"/>
      <c r="J1539" s="38">
        <v>42775</v>
      </c>
      <c r="K1539" s="38"/>
      <c r="L1539" s="18" t="s">
        <v>647</v>
      </c>
      <c r="M1539" s="18"/>
      <c r="N1539" s="35">
        <v>140</v>
      </c>
      <c r="O1539" s="35"/>
    </row>
    <row r="1540" spans="1:15" ht="45" customHeight="1">
      <c r="A1540" s="13" t="s">
        <v>621</v>
      </c>
      <c r="B1540" s="36" t="s">
        <v>1802</v>
      </c>
      <c r="C1540" s="36"/>
      <c r="D1540" s="37">
        <f t="shared" si="23"/>
        <v>1</v>
      </c>
      <c r="E1540" s="37"/>
      <c r="F1540" s="37" t="s">
        <v>28</v>
      </c>
      <c r="G1540" s="37"/>
      <c r="H1540" s="38">
        <v>42775</v>
      </c>
      <c r="I1540" s="38"/>
      <c r="J1540" s="38">
        <v>42775</v>
      </c>
      <c r="K1540" s="38"/>
      <c r="L1540" s="18" t="s">
        <v>647</v>
      </c>
      <c r="M1540" s="18"/>
      <c r="N1540" s="35">
        <v>375</v>
      </c>
      <c r="O1540" s="35"/>
    </row>
    <row r="1541" spans="1:15" ht="45" customHeight="1">
      <c r="A1541" s="13" t="s">
        <v>621</v>
      </c>
      <c r="B1541" s="36" t="s">
        <v>1803</v>
      </c>
      <c r="C1541" s="36"/>
      <c r="D1541" s="37">
        <f t="shared" si="23"/>
        <v>1</v>
      </c>
      <c r="E1541" s="37"/>
      <c r="F1541" s="37" t="s">
        <v>1347</v>
      </c>
      <c r="G1541" s="37"/>
      <c r="H1541" s="38">
        <v>42806</v>
      </c>
      <c r="I1541" s="38"/>
      <c r="J1541" s="38">
        <v>42807</v>
      </c>
      <c r="K1541" s="38"/>
      <c r="L1541" s="18" t="s">
        <v>647</v>
      </c>
      <c r="M1541" s="18"/>
      <c r="N1541" s="35">
        <v>1790</v>
      </c>
      <c r="O1541" s="35"/>
    </row>
    <row r="1542" spans="1:15" ht="45" customHeight="1">
      <c r="A1542" s="13" t="s">
        <v>621</v>
      </c>
      <c r="B1542" s="36" t="s">
        <v>1804</v>
      </c>
      <c r="C1542" s="36"/>
      <c r="D1542" s="37">
        <f t="shared" si="23"/>
        <v>1</v>
      </c>
      <c r="E1542" s="37"/>
      <c r="F1542" s="37" t="s">
        <v>28</v>
      </c>
      <c r="G1542" s="37"/>
      <c r="H1542" s="38">
        <v>42775</v>
      </c>
      <c r="I1542" s="38"/>
      <c r="J1542" s="38">
        <v>42775</v>
      </c>
      <c r="K1542" s="38"/>
      <c r="L1542" s="18" t="s">
        <v>647</v>
      </c>
      <c r="M1542" s="18"/>
      <c r="N1542" s="35">
        <v>374</v>
      </c>
      <c r="O1542" s="35"/>
    </row>
    <row r="1543" spans="1:15" ht="45" customHeight="1">
      <c r="A1543" s="13" t="s">
        <v>621</v>
      </c>
      <c r="B1543" s="36" t="s">
        <v>13</v>
      </c>
      <c r="C1543" s="36"/>
      <c r="D1543" s="37">
        <f t="shared" si="23"/>
        <v>1</v>
      </c>
      <c r="E1543" s="37"/>
      <c r="F1543" s="37" t="s">
        <v>14</v>
      </c>
      <c r="G1543" s="37"/>
      <c r="H1543" s="38">
        <v>42775</v>
      </c>
      <c r="I1543" s="38"/>
      <c r="J1543" s="38">
        <v>42775</v>
      </c>
      <c r="K1543" s="38"/>
      <c r="L1543" s="18" t="s">
        <v>647</v>
      </c>
      <c r="M1543" s="18"/>
      <c r="N1543" s="35">
        <v>30</v>
      </c>
      <c r="O1543" s="35"/>
    </row>
    <row r="1544" spans="1:15" ht="45" customHeight="1">
      <c r="A1544" s="13" t="s">
        <v>621</v>
      </c>
      <c r="B1544" s="36" t="s">
        <v>1804</v>
      </c>
      <c r="C1544" s="36"/>
      <c r="D1544" s="37">
        <f t="shared" si="23"/>
        <v>1</v>
      </c>
      <c r="E1544" s="37"/>
      <c r="F1544" s="37" t="s">
        <v>28</v>
      </c>
      <c r="G1544" s="37"/>
      <c r="H1544" s="38">
        <v>42775</v>
      </c>
      <c r="I1544" s="38"/>
      <c r="J1544" s="38">
        <v>42775</v>
      </c>
      <c r="K1544" s="38"/>
      <c r="L1544" s="18" t="s">
        <v>647</v>
      </c>
      <c r="M1544" s="18"/>
      <c r="N1544" s="35">
        <v>229</v>
      </c>
      <c r="O1544" s="35"/>
    </row>
    <row r="1545" spans="1:15" ht="45" customHeight="1">
      <c r="A1545" s="13" t="s">
        <v>621</v>
      </c>
      <c r="B1545" s="36" t="s">
        <v>1805</v>
      </c>
      <c r="C1545" s="36"/>
      <c r="D1545" s="37">
        <f t="shared" si="23"/>
        <v>1</v>
      </c>
      <c r="E1545" s="37"/>
      <c r="F1545" s="37" t="s">
        <v>28</v>
      </c>
      <c r="G1545" s="37"/>
      <c r="H1545" s="38">
        <v>42895</v>
      </c>
      <c r="I1545" s="38"/>
      <c r="J1545" s="38">
        <v>42895</v>
      </c>
      <c r="K1545" s="38"/>
      <c r="L1545" s="18" t="s">
        <v>647</v>
      </c>
      <c r="M1545" s="18"/>
      <c r="N1545" s="35">
        <v>404</v>
      </c>
      <c r="O1545" s="35"/>
    </row>
    <row r="1546" spans="1:15" ht="45" customHeight="1">
      <c r="A1546" s="13" t="s">
        <v>621</v>
      </c>
      <c r="B1546" s="36" t="s">
        <v>1805</v>
      </c>
      <c r="C1546" s="36"/>
      <c r="D1546" s="37">
        <f t="shared" si="23"/>
        <v>1</v>
      </c>
      <c r="E1546" s="37"/>
      <c r="F1546" s="37" t="s">
        <v>28</v>
      </c>
      <c r="G1546" s="37"/>
      <c r="H1546" s="38">
        <v>42895</v>
      </c>
      <c r="I1546" s="38"/>
      <c r="J1546" s="38">
        <v>42895</v>
      </c>
      <c r="K1546" s="38"/>
      <c r="L1546" s="18" t="s">
        <v>647</v>
      </c>
      <c r="M1546" s="18"/>
      <c r="N1546" s="35">
        <v>326</v>
      </c>
      <c r="O1546" s="35"/>
    </row>
    <row r="1547" spans="1:15" ht="45" customHeight="1">
      <c r="A1547" s="13" t="s">
        <v>621</v>
      </c>
      <c r="B1547" s="36" t="s">
        <v>1805</v>
      </c>
      <c r="C1547" s="36"/>
      <c r="D1547" s="37">
        <f t="shared" si="23"/>
        <v>1</v>
      </c>
      <c r="E1547" s="37"/>
      <c r="F1547" s="37" t="s">
        <v>28</v>
      </c>
      <c r="G1547" s="37"/>
      <c r="H1547" s="38">
        <v>42895</v>
      </c>
      <c r="I1547" s="38"/>
      <c r="J1547" s="38">
        <v>42895</v>
      </c>
      <c r="K1547" s="38"/>
      <c r="L1547" s="18" t="s">
        <v>647</v>
      </c>
      <c r="M1547" s="18"/>
      <c r="N1547" s="35">
        <v>375</v>
      </c>
      <c r="O1547" s="35"/>
    </row>
    <row r="1548" spans="1:15" ht="45" customHeight="1">
      <c r="A1548" s="13" t="s">
        <v>621</v>
      </c>
      <c r="B1548" s="36" t="s">
        <v>1805</v>
      </c>
      <c r="C1548" s="36"/>
      <c r="D1548" s="37">
        <f t="shared" si="23"/>
        <v>1</v>
      </c>
      <c r="E1548" s="37"/>
      <c r="F1548" s="37" t="s">
        <v>28</v>
      </c>
      <c r="G1548" s="37"/>
      <c r="H1548" s="38">
        <v>42895</v>
      </c>
      <c r="I1548" s="38"/>
      <c r="J1548" s="38">
        <v>42895</v>
      </c>
      <c r="K1548" s="38"/>
      <c r="L1548" s="18" t="s">
        <v>647</v>
      </c>
      <c r="M1548" s="18"/>
      <c r="N1548" s="35">
        <v>222</v>
      </c>
      <c r="O1548" s="35"/>
    </row>
    <row r="1549" spans="1:15" ht="45" customHeight="1">
      <c r="A1549" s="13" t="s">
        <v>621</v>
      </c>
      <c r="B1549" s="36" t="s">
        <v>1278</v>
      </c>
      <c r="C1549" s="36"/>
      <c r="D1549" s="37">
        <f t="shared" ref="D1549:D1584" si="24">C1549+1</f>
        <v>1</v>
      </c>
      <c r="E1549" s="37"/>
      <c r="F1549" s="37" t="s">
        <v>28</v>
      </c>
      <c r="G1549" s="37"/>
      <c r="H1549" s="38">
        <v>42905</v>
      </c>
      <c r="I1549" s="38"/>
      <c r="J1549" s="38">
        <v>42905</v>
      </c>
      <c r="K1549" s="38"/>
      <c r="L1549" s="18" t="s">
        <v>647</v>
      </c>
      <c r="M1549" s="18"/>
      <c r="N1549" s="35">
        <v>326</v>
      </c>
      <c r="O1549" s="35"/>
    </row>
    <row r="1550" spans="1:15" ht="45" customHeight="1">
      <c r="A1550" s="13" t="s">
        <v>621</v>
      </c>
      <c r="B1550" s="36" t="s">
        <v>1278</v>
      </c>
      <c r="C1550" s="36"/>
      <c r="D1550" s="37">
        <f t="shared" si="24"/>
        <v>1</v>
      </c>
      <c r="E1550" s="37"/>
      <c r="F1550" s="37" t="s">
        <v>28</v>
      </c>
      <c r="G1550" s="37"/>
      <c r="H1550" s="38">
        <v>42905</v>
      </c>
      <c r="I1550" s="38"/>
      <c r="J1550" s="38">
        <v>42905</v>
      </c>
      <c r="K1550" s="38"/>
      <c r="L1550" s="18" t="s">
        <v>647</v>
      </c>
      <c r="M1550" s="18"/>
      <c r="N1550" s="35">
        <v>334</v>
      </c>
      <c r="O1550" s="35"/>
    </row>
    <row r="1551" spans="1:15" ht="45" customHeight="1">
      <c r="A1551" s="13" t="s">
        <v>621</v>
      </c>
      <c r="B1551" s="36" t="s">
        <v>1278</v>
      </c>
      <c r="C1551" s="36"/>
      <c r="D1551" s="37">
        <f t="shared" si="24"/>
        <v>1</v>
      </c>
      <c r="E1551" s="37"/>
      <c r="F1551" s="37" t="s">
        <v>28</v>
      </c>
      <c r="G1551" s="37"/>
      <c r="H1551" s="38">
        <v>42905</v>
      </c>
      <c r="I1551" s="38"/>
      <c r="J1551" s="38">
        <v>42905</v>
      </c>
      <c r="K1551" s="38"/>
      <c r="L1551" s="18" t="s">
        <v>647</v>
      </c>
      <c r="M1551" s="18"/>
      <c r="N1551" s="35">
        <v>294</v>
      </c>
      <c r="O1551" s="35"/>
    </row>
    <row r="1552" spans="1:15" ht="45" customHeight="1">
      <c r="A1552" s="13" t="s">
        <v>621</v>
      </c>
      <c r="B1552" s="36" t="s">
        <v>13</v>
      </c>
      <c r="C1552" s="36"/>
      <c r="D1552" s="37">
        <f t="shared" si="24"/>
        <v>1</v>
      </c>
      <c r="E1552" s="37"/>
      <c r="F1552" s="37" t="s">
        <v>14</v>
      </c>
      <c r="G1552" s="37"/>
      <c r="H1552" s="38">
        <v>42905</v>
      </c>
      <c r="I1552" s="38"/>
      <c r="J1552" s="38">
        <v>42905</v>
      </c>
      <c r="K1552" s="38"/>
      <c r="L1552" s="18" t="s">
        <v>647</v>
      </c>
      <c r="M1552" s="18"/>
      <c r="N1552" s="35">
        <v>150</v>
      </c>
      <c r="O1552" s="35"/>
    </row>
    <row r="1553" spans="1:15" ht="45" customHeight="1">
      <c r="A1553" s="13" t="s">
        <v>621</v>
      </c>
      <c r="B1553" s="36" t="s">
        <v>1278</v>
      </c>
      <c r="C1553" s="36"/>
      <c r="D1553" s="37">
        <f t="shared" si="24"/>
        <v>1</v>
      </c>
      <c r="E1553" s="37"/>
      <c r="F1553" s="37" t="s">
        <v>28</v>
      </c>
      <c r="G1553" s="37"/>
      <c r="H1553" s="38">
        <v>42905</v>
      </c>
      <c r="I1553" s="38"/>
      <c r="J1553" s="38">
        <v>42905</v>
      </c>
      <c r="K1553" s="38"/>
      <c r="L1553" s="18" t="s">
        <v>647</v>
      </c>
      <c r="M1553" s="18"/>
      <c r="N1553" s="35">
        <v>152</v>
      </c>
      <c r="O1553" s="35"/>
    </row>
    <row r="1554" spans="1:15" ht="45" customHeight="1">
      <c r="A1554" s="13" t="s">
        <v>621</v>
      </c>
      <c r="B1554" s="36" t="s">
        <v>1278</v>
      </c>
      <c r="C1554" s="36"/>
      <c r="D1554" s="37">
        <f t="shared" si="24"/>
        <v>1</v>
      </c>
      <c r="E1554" s="37"/>
      <c r="F1554" s="37" t="s">
        <v>28</v>
      </c>
      <c r="G1554" s="37"/>
      <c r="H1554" s="38">
        <v>42905</v>
      </c>
      <c r="I1554" s="38"/>
      <c r="J1554" s="38">
        <v>42905</v>
      </c>
      <c r="K1554" s="38"/>
      <c r="L1554" s="18" t="s">
        <v>647</v>
      </c>
      <c r="M1554" s="18"/>
      <c r="N1554" s="35">
        <v>219</v>
      </c>
      <c r="O1554" s="35"/>
    </row>
    <row r="1555" spans="1:15" ht="45" customHeight="1">
      <c r="A1555" s="13" t="s">
        <v>621</v>
      </c>
      <c r="B1555" s="36" t="s">
        <v>1278</v>
      </c>
      <c r="C1555" s="36"/>
      <c r="D1555" s="37">
        <f t="shared" si="24"/>
        <v>1</v>
      </c>
      <c r="E1555" s="37"/>
      <c r="F1555" s="37" t="s">
        <v>28</v>
      </c>
      <c r="G1555" s="37"/>
      <c r="H1555" s="38">
        <v>42905</v>
      </c>
      <c r="I1555" s="38"/>
      <c r="J1555" s="38">
        <v>42905</v>
      </c>
      <c r="K1555" s="38"/>
      <c r="L1555" s="18" t="s">
        <v>647</v>
      </c>
      <c r="M1555" s="18"/>
      <c r="N1555" s="35">
        <v>371</v>
      </c>
      <c r="O1555" s="35"/>
    </row>
    <row r="1556" spans="1:15" ht="45" customHeight="1">
      <c r="A1556" s="13" t="s">
        <v>621</v>
      </c>
      <c r="B1556" s="36" t="s">
        <v>1278</v>
      </c>
      <c r="C1556" s="36"/>
      <c r="D1556" s="37">
        <f t="shared" si="24"/>
        <v>1</v>
      </c>
      <c r="E1556" s="37"/>
      <c r="F1556" s="37" t="s">
        <v>28</v>
      </c>
      <c r="G1556" s="37"/>
      <c r="H1556" s="38">
        <v>42920</v>
      </c>
      <c r="I1556" s="38"/>
      <c r="J1556" s="38">
        <v>42920</v>
      </c>
      <c r="K1556" s="38"/>
      <c r="L1556" s="18" t="s">
        <v>647</v>
      </c>
      <c r="M1556" s="18"/>
      <c r="N1556" s="35">
        <v>296</v>
      </c>
      <c r="O1556" s="35"/>
    </row>
    <row r="1557" spans="1:15" ht="45" customHeight="1">
      <c r="A1557" s="13" t="s">
        <v>621</v>
      </c>
      <c r="B1557" s="36" t="s">
        <v>1278</v>
      </c>
      <c r="C1557" s="36"/>
      <c r="D1557" s="37">
        <f t="shared" si="24"/>
        <v>1</v>
      </c>
      <c r="E1557" s="37"/>
      <c r="F1557" s="37" t="s">
        <v>28</v>
      </c>
      <c r="G1557" s="37"/>
      <c r="H1557" s="38">
        <v>42920</v>
      </c>
      <c r="I1557" s="38"/>
      <c r="J1557" s="38">
        <v>42920</v>
      </c>
      <c r="K1557" s="38"/>
      <c r="L1557" s="18" t="s">
        <v>647</v>
      </c>
      <c r="M1557" s="18"/>
      <c r="N1557" s="35">
        <v>388</v>
      </c>
      <c r="O1557" s="35"/>
    </row>
    <row r="1558" spans="1:15" ht="45" customHeight="1">
      <c r="A1558" s="13" t="s">
        <v>621</v>
      </c>
      <c r="B1558" s="36" t="s">
        <v>13</v>
      </c>
      <c r="C1558" s="36"/>
      <c r="D1558" s="37">
        <f t="shared" si="24"/>
        <v>1</v>
      </c>
      <c r="E1558" s="37"/>
      <c r="F1558" s="37" t="s">
        <v>14</v>
      </c>
      <c r="G1558" s="37"/>
      <c r="H1558" s="38">
        <v>42920</v>
      </c>
      <c r="I1558" s="38"/>
      <c r="J1558" s="38">
        <v>42920</v>
      </c>
      <c r="K1558" s="38"/>
      <c r="L1558" s="18" t="s">
        <v>647</v>
      </c>
      <c r="M1558" s="18"/>
      <c r="N1558" s="35">
        <v>70</v>
      </c>
      <c r="O1558" s="35"/>
    </row>
    <row r="1559" spans="1:15" ht="45" customHeight="1">
      <c r="A1559" s="13" t="s">
        <v>621</v>
      </c>
      <c r="B1559" s="36" t="s">
        <v>1278</v>
      </c>
      <c r="C1559" s="36"/>
      <c r="D1559" s="37">
        <f t="shared" si="24"/>
        <v>1</v>
      </c>
      <c r="E1559" s="37"/>
      <c r="F1559" s="37" t="s">
        <v>28</v>
      </c>
      <c r="G1559" s="37"/>
      <c r="H1559" s="38">
        <v>42920</v>
      </c>
      <c r="I1559" s="38"/>
      <c r="J1559" s="38">
        <v>42920</v>
      </c>
      <c r="K1559" s="38"/>
      <c r="L1559" s="18" t="s">
        <v>647</v>
      </c>
      <c r="M1559" s="18"/>
      <c r="N1559" s="35">
        <v>229</v>
      </c>
      <c r="O1559" s="35"/>
    </row>
    <row r="1560" spans="1:15" ht="45" customHeight="1">
      <c r="A1560" s="13" t="s">
        <v>621</v>
      </c>
      <c r="B1560" s="36" t="s">
        <v>1278</v>
      </c>
      <c r="C1560" s="36"/>
      <c r="D1560" s="37">
        <f t="shared" si="24"/>
        <v>1</v>
      </c>
      <c r="E1560" s="37"/>
      <c r="F1560" s="37" t="s">
        <v>28</v>
      </c>
      <c r="G1560" s="37"/>
      <c r="H1560" s="38">
        <v>42920</v>
      </c>
      <c r="I1560" s="38"/>
      <c r="J1560" s="38">
        <v>42920</v>
      </c>
      <c r="K1560" s="38"/>
      <c r="L1560" s="18" t="s">
        <v>647</v>
      </c>
      <c r="M1560" s="18"/>
      <c r="N1560" s="35">
        <v>229</v>
      </c>
      <c r="O1560" s="35"/>
    </row>
    <row r="1561" spans="1:15" ht="45" customHeight="1">
      <c r="A1561" s="13" t="s">
        <v>621</v>
      </c>
      <c r="B1561" s="36" t="s">
        <v>1806</v>
      </c>
      <c r="C1561" s="36"/>
      <c r="D1561" s="37">
        <f t="shared" si="24"/>
        <v>1</v>
      </c>
      <c r="E1561" s="37"/>
      <c r="F1561" s="37" t="s">
        <v>28</v>
      </c>
      <c r="G1561" s="37"/>
      <c r="H1561" s="38">
        <v>42976</v>
      </c>
      <c r="I1561" s="38"/>
      <c r="J1561" s="38">
        <v>42976</v>
      </c>
      <c r="K1561" s="38"/>
      <c r="L1561" s="18" t="s">
        <v>647</v>
      </c>
      <c r="M1561" s="18"/>
      <c r="N1561" s="35">
        <v>351</v>
      </c>
      <c r="O1561" s="35"/>
    </row>
    <row r="1562" spans="1:15" ht="45" customHeight="1">
      <c r="A1562" s="13" t="s">
        <v>621</v>
      </c>
      <c r="B1562" s="36" t="s">
        <v>1806</v>
      </c>
      <c r="C1562" s="36"/>
      <c r="D1562" s="37">
        <f t="shared" si="24"/>
        <v>1</v>
      </c>
      <c r="E1562" s="37"/>
      <c r="F1562" s="37" t="s">
        <v>28</v>
      </c>
      <c r="G1562" s="37"/>
      <c r="H1562" s="38">
        <v>42976</v>
      </c>
      <c r="I1562" s="38"/>
      <c r="J1562" s="38">
        <v>42976</v>
      </c>
      <c r="K1562" s="38"/>
      <c r="L1562" s="18" t="s">
        <v>647</v>
      </c>
      <c r="M1562" s="18"/>
      <c r="N1562" s="35">
        <v>216</v>
      </c>
      <c r="O1562" s="35"/>
    </row>
    <row r="1563" spans="1:15" ht="45" customHeight="1">
      <c r="A1563" s="13" t="s">
        <v>621</v>
      </c>
      <c r="B1563" s="36" t="s">
        <v>13</v>
      </c>
      <c r="C1563" s="36"/>
      <c r="D1563" s="37">
        <f t="shared" si="24"/>
        <v>1</v>
      </c>
      <c r="E1563" s="37"/>
      <c r="F1563" s="37" t="s">
        <v>14</v>
      </c>
      <c r="G1563" s="37"/>
      <c r="H1563" s="38">
        <v>42976</v>
      </c>
      <c r="I1563" s="38"/>
      <c r="J1563" s="38">
        <v>42976</v>
      </c>
      <c r="K1563" s="38"/>
      <c r="L1563" s="18" t="s">
        <v>647</v>
      </c>
      <c r="M1563" s="18"/>
      <c r="N1563" s="35">
        <v>180</v>
      </c>
      <c r="O1563" s="35"/>
    </row>
    <row r="1564" spans="1:15" ht="45" customHeight="1">
      <c r="A1564" s="13" t="s">
        <v>621</v>
      </c>
      <c r="B1564" s="36" t="s">
        <v>1806</v>
      </c>
      <c r="C1564" s="36"/>
      <c r="D1564" s="37">
        <f t="shared" si="24"/>
        <v>1</v>
      </c>
      <c r="E1564" s="37"/>
      <c r="F1564" s="37" t="s">
        <v>28</v>
      </c>
      <c r="G1564" s="37"/>
      <c r="H1564" s="38">
        <v>42976</v>
      </c>
      <c r="I1564" s="38"/>
      <c r="J1564" s="38">
        <v>42976</v>
      </c>
      <c r="K1564" s="38"/>
      <c r="L1564" s="18" t="s">
        <v>647</v>
      </c>
      <c r="M1564" s="18"/>
      <c r="N1564" s="35">
        <v>222</v>
      </c>
      <c r="O1564" s="35"/>
    </row>
    <row r="1565" spans="1:15" ht="45" customHeight="1">
      <c r="A1565" s="13" t="s">
        <v>621</v>
      </c>
      <c r="B1565" s="36" t="s">
        <v>1806</v>
      </c>
      <c r="C1565" s="36"/>
      <c r="D1565" s="37">
        <f t="shared" si="24"/>
        <v>1</v>
      </c>
      <c r="E1565" s="37"/>
      <c r="F1565" s="37" t="s">
        <v>28</v>
      </c>
      <c r="G1565" s="37"/>
      <c r="H1565" s="38">
        <v>42976</v>
      </c>
      <c r="I1565" s="38"/>
      <c r="J1565" s="38">
        <v>42976</v>
      </c>
      <c r="K1565" s="38"/>
      <c r="L1565" s="18" t="s">
        <v>647</v>
      </c>
      <c r="M1565" s="18"/>
      <c r="N1565" s="35">
        <v>375</v>
      </c>
      <c r="O1565" s="35"/>
    </row>
    <row r="1566" spans="1:15" ht="45" customHeight="1">
      <c r="A1566" s="13" t="s">
        <v>621</v>
      </c>
      <c r="B1566" s="36" t="s">
        <v>1807</v>
      </c>
      <c r="C1566" s="36"/>
      <c r="D1566" s="37">
        <f t="shared" si="24"/>
        <v>1</v>
      </c>
      <c r="E1566" s="37"/>
      <c r="F1566" s="37" t="s">
        <v>28</v>
      </c>
      <c r="G1566" s="37"/>
      <c r="H1566" s="38">
        <v>43031</v>
      </c>
      <c r="I1566" s="38"/>
      <c r="J1566" s="38">
        <v>43031</v>
      </c>
      <c r="K1566" s="38"/>
      <c r="L1566" s="18" t="s">
        <v>647</v>
      </c>
      <c r="M1566" s="18"/>
      <c r="N1566" s="35">
        <v>245</v>
      </c>
      <c r="O1566" s="35"/>
    </row>
    <row r="1567" spans="1:15" ht="45" customHeight="1">
      <c r="A1567" s="13" t="s">
        <v>621</v>
      </c>
      <c r="B1567" s="36" t="s">
        <v>1808</v>
      </c>
      <c r="C1567" s="36"/>
      <c r="D1567" s="37">
        <f t="shared" si="24"/>
        <v>1</v>
      </c>
      <c r="E1567" s="37"/>
      <c r="F1567" s="37" t="s">
        <v>28</v>
      </c>
      <c r="G1567" s="37"/>
      <c r="H1567" s="38">
        <v>43020</v>
      </c>
      <c r="I1567" s="38"/>
      <c r="J1567" s="38">
        <v>43020</v>
      </c>
      <c r="K1567" s="38"/>
      <c r="L1567" s="18" t="s">
        <v>647</v>
      </c>
      <c r="M1567" s="18"/>
      <c r="N1567" s="35">
        <v>245</v>
      </c>
      <c r="O1567" s="35"/>
    </row>
    <row r="1568" spans="1:15" ht="45" customHeight="1">
      <c r="A1568" s="13" t="s">
        <v>621</v>
      </c>
      <c r="B1568" s="36" t="s">
        <v>1809</v>
      </c>
      <c r="C1568" s="36"/>
      <c r="D1568" s="37">
        <f t="shared" si="24"/>
        <v>1</v>
      </c>
      <c r="E1568" s="37"/>
      <c r="F1568" s="37" t="s">
        <v>28</v>
      </c>
      <c r="G1568" s="37"/>
      <c r="H1568" s="38">
        <v>43052</v>
      </c>
      <c r="I1568" s="38"/>
      <c r="J1568" s="38">
        <v>43052</v>
      </c>
      <c r="K1568" s="38"/>
      <c r="L1568" s="18" t="s">
        <v>647</v>
      </c>
      <c r="M1568" s="18"/>
      <c r="N1568" s="35">
        <v>288</v>
      </c>
      <c r="O1568" s="35"/>
    </row>
    <row r="1569" spans="1:15" ht="45" customHeight="1">
      <c r="A1569" s="13" t="s">
        <v>621</v>
      </c>
      <c r="B1569" s="36" t="s">
        <v>13</v>
      </c>
      <c r="C1569" s="36"/>
      <c r="D1569" s="37">
        <f t="shared" si="24"/>
        <v>1</v>
      </c>
      <c r="E1569" s="37"/>
      <c r="F1569" s="37" t="s">
        <v>14</v>
      </c>
      <c r="G1569" s="37"/>
      <c r="H1569" s="38">
        <v>43052</v>
      </c>
      <c r="I1569" s="38"/>
      <c r="J1569" s="38">
        <v>43052</v>
      </c>
      <c r="K1569" s="38"/>
      <c r="L1569" s="18" t="s">
        <v>647</v>
      </c>
      <c r="M1569" s="18"/>
      <c r="N1569" s="35">
        <v>394</v>
      </c>
      <c r="O1569" s="35"/>
    </row>
    <row r="1570" spans="1:15" ht="45" customHeight="1">
      <c r="A1570" s="13" t="s">
        <v>621</v>
      </c>
      <c r="B1570" s="36" t="s">
        <v>1807</v>
      </c>
      <c r="C1570" s="36"/>
      <c r="D1570" s="37">
        <f t="shared" si="24"/>
        <v>1</v>
      </c>
      <c r="E1570" s="37"/>
      <c r="F1570" s="37" t="s">
        <v>28</v>
      </c>
      <c r="G1570" s="37"/>
      <c r="H1570" s="38">
        <v>43031</v>
      </c>
      <c r="I1570" s="38"/>
      <c r="J1570" s="38">
        <v>43031</v>
      </c>
      <c r="K1570" s="38"/>
      <c r="L1570" s="18" t="s">
        <v>647</v>
      </c>
      <c r="M1570" s="18"/>
      <c r="N1570" s="35">
        <v>219.9</v>
      </c>
      <c r="O1570" s="35"/>
    </row>
    <row r="1571" spans="1:15" ht="45" customHeight="1">
      <c r="A1571" s="13" t="s">
        <v>621</v>
      </c>
      <c r="B1571" s="36" t="s">
        <v>1808</v>
      </c>
      <c r="C1571" s="36"/>
      <c r="D1571" s="37">
        <f t="shared" si="24"/>
        <v>1</v>
      </c>
      <c r="E1571" s="37"/>
      <c r="F1571" s="37" t="s">
        <v>28</v>
      </c>
      <c r="G1571" s="37"/>
      <c r="H1571" s="38">
        <v>43020</v>
      </c>
      <c r="I1571" s="38"/>
      <c r="J1571" s="38">
        <v>43020</v>
      </c>
      <c r="K1571" s="38"/>
      <c r="L1571" s="18" t="s">
        <v>647</v>
      </c>
      <c r="M1571" s="18"/>
      <c r="N1571" s="35">
        <v>229</v>
      </c>
      <c r="O1571" s="35"/>
    </row>
    <row r="1572" spans="1:15" ht="45" customHeight="1">
      <c r="A1572" s="13" t="s">
        <v>621</v>
      </c>
      <c r="B1572" s="36" t="s">
        <v>1809</v>
      </c>
      <c r="C1572" s="36"/>
      <c r="D1572" s="37">
        <f t="shared" si="24"/>
        <v>1</v>
      </c>
      <c r="E1572" s="37"/>
      <c r="F1572" s="37" t="s">
        <v>28</v>
      </c>
      <c r="G1572" s="37"/>
      <c r="H1572" s="38">
        <v>43052</v>
      </c>
      <c r="I1572" s="38"/>
      <c r="J1572" s="38">
        <v>43052</v>
      </c>
      <c r="K1572" s="38"/>
      <c r="L1572" s="18" t="s">
        <v>647</v>
      </c>
      <c r="M1572" s="18"/>
      <c r="N1572" s="35">
        <v>126</v>
      </c>
      <c r="O1572" s="35"/>
    </row>
    <row r="1573" spans="1:15" ht="45" customHeight="1">
      <c r="A1573" s="13" t="s">
        <v>621</v>
      </c>
      <c r="B1573" s="36" t="s">
        <v>1810</v>
      </c>
      <c r="C1573" s="36"/>
      <c r="D1573" s="37">
        <f t="shared" si="24"/>
        <v>1</v>
      </c>
      <c r="E1573" s="37"/>
      <c r="F1573" s="37" t="s">
        <v>28</v>
      </c>
      <c r="G1573" s="37"/>
      <c r="H1573" s="38">
        <v>43005</v>
      </c>
      <c r="I1573" s="38"/>
      <c r="J1573" s="38">
        <v>43005</v>
      </c>
      <c r="K1573" s="38"/>
      <c r="L1573" s="18" t="s">
        <v>647</v>
      </c>
      <c r="M1573" s="18"/>
      <c r="N1573" s="35">
        <v>83</v>
      </c>
      <c r="O1573" s="35"/>
    </row>
    <row r="1574" spans="1:15" ht="45" customHeight="1">
      <c r="A1574" s="13" t="s">
        <v>621</v>
      </c>
      <c r="B1574" s="36" t="s">
        <v>1811</v>
      </c>
      <c r="C1574" s="36"/>
      <c r="D1574" s="37">
        <f t="shared" si="24"/>
        <v>1</v>
      </c>
      <c r="E1574" s="37"/>
      <c r="F1574" s="37" t="s">
        <v>28</v>
      </c>
      <c r="G1574" s="37"/>
      <c r="H1574" s="38">
        <v>43020</v>
      </c>
      <c r="I1574" s="38"/>
      <c r="J1574" s="38">
        <v>43020</v>
      </c>
      <c r="K1574" s="38"/>
      <c r="L1574" s="18" t="s">
        <v>647</v>
      </c>
      <c r="M1574" s="18"/>
      <c r="N1574" s="35">
        <v>245</v>
      </c>
      <c r="O1574" s="35"/>
    </row>
    <row r="1575" spans="1:15" ht="45" customHeight="1">
      <c r="A1575" s="13" t="s">
        <v>621</v>
      </c>
      <c r="B1575" s="36" t="s">
        <v>13</v>
      </c>
      <c r="C1575" s="36"/>
      <c r="D1575" s="37">
        <f t="shared" si="24"/>
        <v>1</v>
      </c>
      <c r="E1575" s="37"/>
      <c r="F1575" s="37" t="s">
        <v>14</v>
      </c>
      <c r="G1575" s="37"/>
      <c r="H1575" s="38">
        <v>43005</v>
      </c>
      <c r="I1575" s="38"/>
      <c r="J1575" s="38">
        <v>43005</v>
      </c>
      <c r="K1575" s="38"/>
      <c r="L1575" s="18" t="s">
        <v>647</v>
      </c>
      <c r="M1575" s="18"/>
      <c r="N1575" s="35">
        <v>284</v>
      </c>
      <c r="O1575" s="35"/>
    </row>
    <row r="1576" spans="1:15" ht="45" customHeight="1">
      <c r="A1576" s="13" t="s">
        <v>621</v>
      </c>
      <c r="B1576" s="36" t="s">
        <v>1810</v>
      </c>
      <c r="C1576" s="36"/>
      <c r="D1576" s="37">
        <f t="shared" si="24"/>
        <v>1</v>
      </c>
      <c r="E1576" s="37"/>
      <c r="F1576" s="37" t="s">
        <v>28</v>
      </c>
      <c r="G1576" s="37"/>
      <c r="H1576" s="38">
        <v>43005</v>
      </c>
      <c r="I1576" s="38"/>
      <c r="J1576" s="38">
        <v>43005</v>
      </c>
      <c r="K1576" s="38"/>
      <c r="L1576" s="18" t="s">
        <v>647</v>
      </c>
      <c r="M1576" s="18"/>
      <c r="N1576" s="35">
        <v>59</v>
      </c>
      <c r="O1576" s="35"/>
    </row>
    <row r="1577" spans="1:15" ht="45" customHeight="1">
      <c r="A1577" s="13" t="s">
        <v>621</v>
      </c>
      <c r="B1577" s="36" t="s">
        <v>1811</v>
      </c>
      <c r="C1577" s="36"/>
      <c r="D1577" s="37">
        <f t="shared" si="24"/>
        <v>1</v>
      </c>
      <c r="E1577" s="37"/>
      <c r="F1577" s="37" t="s">
        <v>28</v>
      </c>
      <c r="G1577" s="37"/>
      <c r="H1577" s="38">
        <v>43020</v>
      </c>
      <c r="I1577" s="38"/>
      <c r="J1577" s="38">
        <v>43020</v>
      </c>
      <c r="K1577" s="38"/>
      <c r="L1577" s="18" t="s">
        <v>647</v>
      </c>
      <c r="M1577" s="18"/>
      <c r="N1577" s="35">
        <v>229</v>
      </c>
      <c r="O1577" s="35"/>
    </row>
    <row r="1578" spans="1:15" ht="45" customHeight="1">
      <c r="A1578" s="13" t="s">
        <v>621</v>
      </c>
      <c r="B1578" s="36" t="s">
        <v>1812</v>
      </c>
      <c r="C1578" s="36"/>
      <c r="D1578" s="37">
        <f t="shared" si="24"/>
        <v>1</v>
      </c>
      <c r="E1578" s="37"/>
      <c r="F1578" s="37" t="s">
        <v>28</v>
      </c>
      <c r="G1578" s="37"/>
      <c r="H1578" s="38">
        <v>43031</v>
      </c>
      <c r="I1578" s="38"/>
      <c r="J1578" s="38">
        <v>43031</v>
      </c>
      <c r="K1578" s="38"/>
      <c r="L1578" s="18" t="s">
        <v>647</v>
      </c>
      <c r="M1578" s="18"/>
      <c r="N1578" s="35">
        <v>453</v>
      </c>
      <c r="O1578" s="35"/>
    </row>
    <row r="1579" spans="1:15" ht="45" customHeight="1">
      <c r="A1579" s="13" t="s">
        <v>621</v>
      </c>
      <c r="B1579" s="36" t="s">
        <v>1813</v>
      </c>
      <c r="C1579" s="36"/>
      <c r="D1579" s="37">
        <f t="shared" si="24"/>
        <v>1</v>
      </c>
      <c r="E1579" s="37"/>
      <c r="F1579" s="37" t="s">
        <v>28</v>
      </c>
      <c r="G1579" s="37"/>
      <c r="H1579" s="38">
        <v>43052</v>
      </c>
      <c r="I1579" s="38"/>
      <c r="J1579" s="38">
        <v>43052</v>
      </c>
      <c r="K1579" s="38"/>
      <c r="L1579" s="18" t="s">
        <v>647</v>
      </c>
      <c r="M1579" s="18"/>
      <c r="N1579" s="35">
        <v>158</v>
      </c>
      <c r="O1579" s="35"/>
    </row>
    <row r="1580" spans="1:15" ht="45" customHeight="1">
      <c r="A1580" s="13" t="s">
        <v>621</v>
      </c>
      <c r="B1580" s="36" t="s">
        <v>1814</v>
      </c>
      <c r="C1580" s="36"/>
      <c r="D1580" s="37">
        <f t="shared" si="24"/>
        <v>1</v>
      </c>
      <c r="E1580" s="37"/>
      <c r="F1580" s="37" t="s">
        <v>28</v>
      </c>
      <c r="G1580" s="37"/>
      <c r="H1580" s="38">
        <v>43017</v>
      </c>
      <c r="I1580" s="38"/>
      <c r="J1580" s="38">
        <v>43048</v>
      </c>
      <c r="K1580" s="38"/>
      <c r="L1580" s="18" t="s">
        <v>647</v>
      </c>
      <c r="M1580" s="18"/>
      <c r="N1580" s="35">
        <v>380</v>
      </c>
      <c r="O1580" s="35"/>
    </row>
    <row r="1581" spans="1:15" ht="45" customHeight="1">
      <c r="A1581" s="13" t="s">
        <v>621</v>
      </c>
      <c r="B1581" s="36" t="s">
        <v>13</v>
      </c>
      <c r="C1581" s="36"/>
      <c r="D1581" s="37">
        <f t="shared" si="24"/>
        <v>1</v>
      </c>
      <c r="E1581" s="37"/>
      <c r="F1581" s="37" t="s">
        <v>14</v>
      </c>
      <c r="G1581" s="37"/>
      <c r="H1581" s="38">
        <v>43052</v>
      </c>
      <c r="I1581" s="38"/>
      <c r="J1581" s="38">
        <v>43052</v>
      </c>
      <c r="K1581" s="38"/>
      <c r="L1581" s="18" t="s">
        <v>647</v>
      </c>
      <c r="M1581" s="18"/>
      <c r="N1581" s="35">
        <v>210</v>
      </c>
      <c r="O1581" s="35"/>
    </row>
    <row r="1582" spans="1:15" ht="45" customHeight="1">
      <c r="A1582" s="13" t="s">
        <v>621</v>
      </c>
      <c r="B1582" s="36" t="s">
        <v>1812</v>
      </c>
      <c r="C1582" s="36"/>
      <c r="D1582" s="37">
        <f t="shared" si="24"/>
        <v>1</v>
      </c>
      <c r="E1582" s="37"/>
      <c r="F1582" s="37" t="s">
        <v>28</v>
      </c>
      <c r="G1582" s="37"/>
      <c r="H1582" s="38">
        <v>43031</v>
      </c>
      <c r="I1582" s="38"/>
      <c r="J1582" s="38">
        <v>43031</v>
      </c>
      <c r="K1582" s="38"/>
      <c r="L1582" s="18" t="s">
        <v>647</v>
      </c>
      <c r="M1582" s="18"/>
      <c r="N1582" s="35">
        <v>243</v>
      </c>
      <c r="O1582" s="35"/>
    </row>
    <row r="1583" spans="1:15" ht="45" customHeight="1">
      <c r="A1583" s="13" t="s">
        <v>621</v>
      </c>
      <c r="B1583" s="36" t="s">
        <v>1813</v>
      </c>
      <c r="C1583" s="36"/>
      <c r="D1583" s="37">
        <f t="shared" si="24"/>
        <v>1</v>
      </c>
      <c r="E1583" s="37"/>
      <c r="F1583" s="37" t="s">
        <v>28</v>
      </c>
      <c r="G1583" s="37"/>
      <c r="H1583" s="38">
        <v>43052</v>
      </c>
      <c r="I1583" s="38"/>
      <c r="J1583" s="38">
        <v>43052</v>
      </c>
      <c r="K1583" s="38"/>
      <c r="L1583" s="18" t="s">
        <v>647</v>
      </c>
      <c r="M1583" s="18"/>
      <c r="N1583" s="35">
        <v>162</v>
      </c>
      <c r="O1583" s="35"/>
    </row>
    <row r="1584" spans="1:15" ht="45" customHeight="1">
      <c r="A1584" s="13" t="s">
        <v>621</v>
      </c>
      <c r="B1584" s="36" t="s">
        <v>1814</v>
      </c>
      <c r="C1584" s="36"/>
      <c r="D1584" s="37">
        <f t="shared" si="24"/>
        <v>1</v>
      </c>
      <c r="E1584" s="37"/>
      <c r="F1584" s="37" t="s">
        <v>28</v>
      </c>
      <c r="G1584" s="37"/>
      <c r="H1584" s="38">
        <v>43017</v>
      </c>
      <c r="I1584" s="38"/>
      <c r="J1584" s="38">
        <v>43048</v>
      </c>
      <c r="K1584" s="38"/>
      <c r="L1584" s="18" t="s">
        <v>647</v>
      </c>
      <c r="M1584" s="18"/>
      <c r="N1584" s="35">
        <v>280.5</v>
      </c>
      <c r="O1584" s="35"/>
    </row>
  </sheetData>
  <sheetProtection selectLockedCells="1" selectUnlockedCells="1"/>
  <autoFilter ref="A10:O1584"/>
  <mergeCells count="11016">
    <mergeCell ref="L10:M12"/>
    <mergeCell ref="N10:O12"/>
    <mergeCell ref="B13:C13"/>
    <mergeCell ref="D13:E13"/>
    <mergeCell ref="F13:G13"/>
    <mergeCell ref="H13:I13"/>
    <mergeCell ref="J13:K13"/>
    <mergeCell ref="L13:M13"/>
    <mergeCell ref="N13:O13"/>
    <mergeCell ref="B4:D5"/>
    <mergeCell ref="G7:K7"/>
    <mergeCell ref="A10:A12"/>
    <mergeCell ref="B10:C12"/>
    <mergeCell ref="D10:E12"/>
    <mergeCell ref="F10:G12"/>
    <mergeCell ref="H10:I12"/>
    <mergeCell ref="J10:K12"/>
    <mergeCell ref="A6:P6"/>
    <mergeCell ref="A8:P8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N14:O14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19:O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1:O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47:O47"/>
    <mergeCell ref="B48:C48"/>
    <mergeCell ref="D48:E48"/>
    <mergeCell ref="F48:G48"/>
    <mergeCell ref="H48:I48"/>
    <mergeCell ref="J48:K48"/>
    <mergeCell ref="L48:M48"/>
    <mergeCell ref="N48:O48"/>
    <mergeCell ref="B47:C47"/>
    <mergeCell ref="D47:E47"/>
    <mergeCell ref="F47:G47"/>
    <mergeCell ref="H47:I47"/>
    <mergeCell ref="J47:K47"/>
    <mergeCell ref="L47:M47"/>
    <mergeCell ref="N45:O45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  <mergeCell ref="N53:O53"/>
    <mergeCell ref="B54:C54"/>
    <mergeCell ref="D54:E54"/>
    <mergeCell ref="F54:G54"/>
    <mergeCell ref="H54:I54"/>
    <mergeCell ref="J54:K54"/>
    <mergeCell ref="L54:M54"/>
    <mergeCell ref="N54:O54"/>
    <mergeCell ref="B53:C53"/>
    <mergeCell ref="D53:E53"/>
    <mergeCell ref="F53:G53"/>
    <mergeCell ref="H53:I53"/>
    <mergeCell ref="J53:K53"/>
    <mergeCell ref="L53:M53"/>
    <mergeCell ref="N51:O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N49:O49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N59:O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N57:O57"/>
    <mergeCell ref="B58:C58"/>
    <mergeCell ref="D58:E58"/>
    <mergeCell ref="F58:G58"/>
    <mergeCell ref="H58:I58"/>
    <mergeCell ref="J58:K58"/>
    <mergeCell ref="L58:M58"/>
    <mergeCell ref="N58:O58"/>
    <mergeCell ref="B57:C57"/>
    <mergeCell ref="D57:E57"/>
    <mergeCell ref="F57:G57"/>
    <mergeCell ref="H57:I57"/>
    <mergeCell ref="J57:K57"/>
    <mergeCell ref="L57:M57"/>
    <mergeCell ref="N55:O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N65:O65"/>
    <mergeCell ref="B66:C66"/>
    <mergeCell ref="D66:E66"/>
    <mergeCell ref="F66:G66"/>
    <mergeCell ref="H66:I66"/>
    <mergeCell ref="J66:K66"/>
    <mergeCell ref="L66:M66"/>
    <mergeCell ref="N66:O66"/>
    <mergeCell ref="B65:C65"/>
    <mergeCell ref="D65:E65"/>
    <mergeCell ref="F65:G65"/>
    <mergeCell ref="H65:I65"/>
    <mergeCell ref="J65:K65"/>
    <mergeCell ref="L65:M65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N69:O69"/>
    <mergeCell ref="B70:C70"/>
    <mergeCell ref="D70:E70"/>
    <mergeCell ref="F70:G70"/>
    <mergeCell ref="H70:I70"/>
    <mergeCell ref="J70:K70"/>
    <mergeCell ref="L70:M70"/>
    <mergeCell ref="N70:O70"/>
    <mergeCell ref="B69:C69"/>
    <mergeCell ref="D69:E69"/>
    <mergeCell ref="F69:G69"/>
    <mergeCell ref="H69:I69"/>
    <mergeCell ref="J69:K69"/>
    <mergeCell ref="L69:M69"/>
    <mergeCell ref="N67:O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83:O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1:O81"/>
    <mergeCell ref="B82:C82"/>
    <mergeCell ref="D82:E82"/>
    <mergeCell ref="F82:G82"/>
    <mergeCell ref="H82:I82"/>
    <mergeCell ref="J82:K82"/>
    <mergeCell ref="L82:M82"/>
    <mergeCell ref="N82:O82"/>
    <mergeCell ref="B81:C81"/>
    <mergeCell ref="D81:E81"/>
    <mergeCell ref="F81:G81"/>
    <mergeCell ref="H81:I81"/>
    <mergeCell ref="J81:K81"/>
    <mergeCell ref="L81:M81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89:O89"/>
    <mergeCell ref="B90:C90"/>
    <mergeCell ref="D90:E90"/>
    <mergeCell ref="F90:G90"/>
    <mergeCell ref="H90:I90"/>
    <mergeCell ref="J90:K90"/>
    <mergeCell ref="L90:M90"/>
    <mergeCell ref="N90:O90"/>
    <mergeCell ref="B89:C89"/>
    <mergeCell ref="D89:E89"/>
    <mergeCell ref="F89:G89"/>
    <mergeCell ref="H89:I89"/>
    <mergeCell ref="J89:K89"/>
    <mergeCell ref="L89:M89"/>
    <mergeCell ref="N87:O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N85:O85"/>
    <mergeCell ref="B86:C86"/>
    <mergeCell ref="D86:E86"/>
    <mergeCell ref="F86:G86"/>
    <mergeCell ref="H86:I86"/>
    <mergeCell ref="J86:K86"/>
    <mergeCell ref="L86:M86"/>
    <mergeCell ref="N86:O86"/>
    <mergeCell ref="B85:C85"/>
    <mergeCell ref="D85:E85"/>
    <mergeCell ref="F85:G85"/>
    <mergeCell ref="H85:I85"/>
    <mergeCell ref="J85:K85"/>
    <mergeCell ref="L85:M85"/>
    <mergeCell ref="N95:O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N93:O93"/>
    <mergeCell ref="B94:C94"/>
    <mergeCell ref="D94:E94"/>
    <mergeCell ref="F94:G94"/>
    <mergeCell ref="H94:I94"/>
    <mergeCell ref="J94:K94"/>
    <mergeCell ref="L94:M94"/>
    <mergeCell ref="N94:O94"/>
    <mergeCell ref="B93:C93"/>
    <mergeCell ref="D93:E93"/>
    <mergeCell ref="F93:G93"/>
    <mergeCell ref="H93:I93"/>
    <mergeCell ref="J93:K93"/>
    <mergeCell ref="L93:M93"/>
    <mergeCell ref="N91:O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99:C99"/>
    <mergeCell ref="D99:E99"/>
    <mergeCell ref="F99:G99"/>
    <mergeCell ref="H99:I99"/>
    <mergeCell ref="J99:K99"/>
    <mergeCell ref="L99:M99"/>
    <mergeCell ref="N97:O97"/>
    <mergeCell ref="B98:C98"/>
    <mergeCell ref="D98:E98"/>
    <mergeCell ref="F98:G98"/>
    <mergeCell ref="H98:I98"/>
    <mergeCell ref="J98:K98"/>
    <mergeCell ref="L98:M98"/>
    <mergeCell ref="N98:O98"/>
    <mergeCell ref="B97:C97"/>
    <mergeCell ref="D97:E97"/>
    <mergeCell ref="F97:G97"/>
    <mergeCell ref="H97:I97"/>
    <mergeCell ref="J97:K97"/>
    <mergeCell ref="L97:M9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5:C105"/>
    <mergeCell ref="D105:E105"/>
    <mergeCell ref="F105:G105"/>
    <mergeCell ref="H105:I105"/>
    <mergeCell ref="J105:K105"/>
    <mergeCell ref="L105:M105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3:C113"/>
    <mergeCell ref="D113:E113"/>
    <mergeCell ref="F113:G113"/>
    <mergeCell ref="H113:I113"/>
    <mergeCell ref="J113:K113"/>
    <mergeCell ref="L113:M113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1:C111"/>
    <mergeCell ref="D111:E111"/>
    <mergeCell ref="F111:G111"/>
    <mergeCell ref="H111:I111"/>
    <mergeCell ref="J111:K111"/>
    <mergeCell ref="L111:M111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09:C109"/>
    <mergeCell ref="D109:E109"/>
    <mergeCell ref="F109:G109"/>
    <mergeCell ref="H109:I109"/>
    <mergeCell ref="J109:K109"/>
    <mergeCell ref="L109:M10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19:C119"/>
    <mergeCell ref="D119:E119"/>
    <mergeCell ref="F119:G119"/>
    <mergeCell ref="H119:I119"/>
    <mergeCell ref="J119:K119"/>
    <mergeCell ref="L119:M119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7:C117"/>
    <mergeCell ref="D117:E117"/>
    <mergeCell ref="F117:G117"/>
    <mergeCell ref="H117:I117"/>
    <mergeCell ref="J117:K117"/>
    <mergeCell ref="L117:M117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5:C115"/>
    <mergeCell ref="D115:E115"/>
    <mergeCell ref="F115:G115"/>
    <mergeCell ref="H115:I115"/>
    <mergeCell ref="J115:K115"/>
    <mergeCell ref="L115:M11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5:C125"/>
    <mergeCell ref="D125:E125"/>
    <mergeCell ref="F125:G125"/>
    <mergeCell ref="H125:I125"/>
    <mergeCell ref="J125:K125"/>
    <mergeCell ref="L125:M125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3:C123"/>
    <mergeCell ref="D123:E123"/>
    <mergeCell ref="F123:G123"/>
    <mergeCell ref="H123:I123"/>
    <mergeCell ref="J123:K123"/>
    <mergeCell ref="L123:M123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1:C121"/>
    <mergeCell ref="D121:E121"/>
    <mergeCell ref="F121:G121"/>
    <mergeCell ref="H121:I121"/>
    <mergeCell ref="J121:K121"/>
    <mergeCell ref="L121:M12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1:C131"/>
    <mergeCell ref="D131:E131"/>
    <mergeCell ref="F131:G131"/>
    <mergeCell ref="H131:I131"/>
    <mergeCell ref="J131:K131"/>
    <mergeCell ref="L131:M131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29:C129"/>
    <mergeCell ref="D129:E129"/>
    <mergeCell ref="F129:G129"/>
    <mergeCell ref="H129:I129"/>
    <mergeCell ref="J129:K129"/>
    <mergeCell ref="L129:M129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7:C127"/>
    <mergeCell ref="D127:E127"/>
    <mergeCell ref="F127:G127"/>
    <mergeCell ref="H127:I127"/>
    <mergeCell ref="J127:K127"/>
    <mergeCell ref="L127:M12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7:C137"/>
    <mergeCell ref="D137:E137"/>
    <mergeCell ref="F137:G137"/>
    <mergeCell ref="H137:I137"/>
    <mergeCell ref="J137:K137"/>
    <mergeCell ref="L137:M137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5:C135"/>
    <mergeCell ref="D135:E135"/>
    <mergeCell ref="F135:G135"/>
    <mergeCell ref="H135:I135"/>
    <mergeCell ref="J135:K135"/>
    <mergeCell ref="L135:M135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3:C133"/>
    <mergeCell ref="D133:E133"/>
    <mergeCell ref="F133:G133"/>
    <mergeCell ref="H133:I133"/>
    <mergeCell ref="J133:K133"/>
    <mergeCell ref="L133:M13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3:C143"/>
    <mergeCell ref="D143:E143"/>
    <mergeCell ref="F143:G143"/>
    <mergeCell ref="H143:I143"/>
    <mergeCell ref="J143:K143"/>
    <mergeCell ref="L143:M143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1:C141"/>
    <mergeCell ref="D141:E141"/>
    <mergeCell ref="F141:G141"/>
    <mergeCell ref="H141:I141"/>
    <mergeCell ref="J141:K141"/>
    <mergeCell ref="L141:M141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39:C139"/>
    <mergeCell ref="D139:E139"/>
    <mergeCell ref="F139:G139"/>
    <mergeCell ref="H139:I139"/>
    <mergeCell ref="J139:K139"/>
    <mergeCell ref="L139:M13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7:C147"/>
    <mergeCell ref="D147:E147"/>
    <mergeCell ref="F147:G147"/>
    <mergeCell ref="H147:I147"/>
    <mergeCell ref="J147:K147"/>
    <mergeCell ref="L147:M147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5:C145"/>
    <mergeCell ref="D145:E145"/>
    <mergeCell ref="F145:G145"/>
    <mergeCell ref="H145:I145"/>
    <mergeCell ref="J145:K145"/>
    <mergeCell ref="L145:M14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5:C155"/>
    <mergeCell ref="D155:E155"/>
    <mergeCell ref="F155:G155"/>
    <mergeCell ref="H155:I155"/>
    <mergeCell ref="J155:K155"/>
    <mergeCell ref="L155:M155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59:C159"/>
    <mergeCell ref="D159:E159"/>
    <mergeCell ref="F159:G159"/>
    <mergeCell ref="H159:I159"/>
    <mergeCell ref="J159:K159"/>
    <mergeCell ref="L159:M159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7:C167"/>
    <mergeCell ref="D167:E167"/>
    <mergeCell ref="F167:G167"/>
    <mergeCell ref="H167:I167"/>
    <mergeCell ref="J167:K167"/>
    <mergeCell ref="L167:M167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3:C163"/>
    <mergeCell ref="D163:E163"/>
    <mergeCell ref="F163:G163"/>
    <mergeCell ref="H163:I163"/>
    <mergeCell ref="J163:K163"/>
    <mergeCell ref="L163:M16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1:C171"/>
    <mergeCell ref="D171:E171"/>
    <mergeCell ref="F171:G171"/>
    <mergeCell ref="H171:I171"/>
    <mergeCell ref="J171:K171"/>
    <mergeCell ref="L171:M171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79:C179"/>
    <mergeCell ref="D179:E179"/>
    <mergeCell ref="F179:G179"/>
    <mergeCell ref="H179:I179"/>
    <mergeCell ref="J179:K179"/>
    <mergeCell ref="L179:M179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5:C175"/>
    <mergeCell ref="D175:E175"/>
    <mergeCell ref="F175:G175"/>
    <mergeCell ref="H175:I175"/>
    <mergeCell ref="J175:K175"/>
    <mergeCell ref="L175:M17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3:C183"/>
    <mergeCell ref="D183:E183"/>
    <mergeCell ref="F183:G183"/>
    <mergeCell ref="H183:I183"/>
    <mergeCell ref="J183:K183"/>
    <mergeCell ref="L183:M183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1:C191"/>
    <mergeCell ref="D191:E191"/>
    <mergeCell ref="F191:G191"/>
    <mergeCell ref="H191:I191"/>
    <mergeCell ref="J191:K191"/>
    <mergeCell ref="L191:M191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7:C187"/>
    <mergeCell ref="D187:E187"/>
    <mergeCell ref="F187:G187"/>
    <mergeCell ref="H187:I187"/>
    <mergeCell ref="J187:K187"/>
    <mergeCell ref="L187:M18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7:C197"/>
    <mergeCell ref="D197:E197"/>
    <mergeCell ref="F197:G197"/>
    <mergeCell ref="H197:I197"/>
    <mergeCell ref="J197:K197"/>
    <mergeCell ref="L197:M197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5:C195"/>
    <mergeCell ref="D195:E195"/>
    <mergeCell ref="F195:G195"/>
    <mergeCell ref="H195:I195"/>
    <mergeCell ref="J195:K195"/>
    <mergeCell ref="L195:M195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3:C193"/>
    <mergeCell ref="D193:E193"/>
    <mergeCell ref="F193:G193"/>
    <mergeCell ref="H193:I193"/>
    <mergeCell ref="J193:K193"/>
    <mergeCell ref="L193:M19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3:C203"/>
    <mergeCell ref="D203:E203"/>
    <mergeCell ref="F203:G203"/>
    <mergeCell ref="H203:I203"/>
    <mergeCell ref="J203:K203"/>
    <mergeCell ref="L203:M203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1:C201"/>
    <mergeCell ref="D201:E201"/>
    <mergeCell ref="F201:G201"/>
    <mergeCell ref="H201:I201"/>
    <mergeCell ref="J201:K201"/>
    <mergeCell ref="L201:M201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199:C199"/>
    <mergeCell ref="D199:E199"/>
    <mergeCell ref="F199:G199"/>
    <mergeCell ref="H199:I199"/>
    <mergeCell ref="J199:K199"/>
    <mergeCell ref="L199:M19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09:C209"/>
    <mergeCell ref="D209:E209"/>
    <mergeCell ref="F209:G209"/>
    <mergeCell ref="H209:I209"/>
    <mergeCell ref="J209:K209"/>
    <mergeCell ref="L209:M209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7:C207"/>
    <mergeCell ref="D207:E207"/>
    <mergeCell ref="F207:G207"/>
    <mergeCell ref="H207:I207"/>
    <mergeCell ref="J207:K207"/>
    <mergeCell ref="L207:M207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5:C205"/>
    <mergeCell ref="D205:E205"/>
    <mergeCell ref="F205:G205"/>
    <mergeCell ref="H205:I205"/>
    <mergeCell ref="J205:K205"/>
    <mergeCell ref="L205:M20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5:C215"/>
    <mergeCell ref="D215:E215"/>
    <mergeCell ref="F215:G215"/>
    <mergeCell ref="H215:I215"/>
    <mergeCell ref="J215:K215"/>
    <mergeCell ref="L215:M215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3:C213"/>
    <mergeCell ref="D213:E213"/>
    <mergeCell ref="F213:G213"/>
    <mergeCell ref="H213:I213"/>
    <mergeCell ref="J213:K213"/>
    <mergeCell ref="L213:M213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1:C211"/>
    <mergeCell ref="D211:E211"/>
    <mergeCell ref="F211:G211"/>
    <mergeCell ref="H211:I211"/>
    <mergeCell ref="J211:K211"/>
    <mergeCell ref="L211:M21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1:C221"/>
    <mergeCell ref="D221:E221"/>
    <mergeCell ref="F221:G221"/>
    <mergeCell ref="H221:I221"/>
    <mergeCell ref="J221:K221"/>
    <mergeCell ref="L221:M221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19:C219"/>
    <mergeCell ref="D219:E219"/>
    <mergeCell ref="F219:G219"/>
    <mergeCell ref="H219:I219"/>
    <mergeCell ref="J219:K219"/>
    <mergeCell ref="L219:M219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7:C217"/>
    <mergeCell ref="D217:E217"/>
    <mergeCell ref="F217:G217"/>
    <mergeCell ref="H217:I217"/>
    <mergeCell ref="J217:K217"/>
    <mergeCell ref="L217:M21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7:C227"/>
    <mergeCell ref="D227:E227"/>
    <mergeCell ref="F227:G227"/>
    <mergeCell ref="H227:I227"/>
    <mergeCell ref="J227:K227"/>
    <mergeCell ref="L227:M227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5:C225"/>
    <mergeCell ref="D225:E225"/>
    <mergeCell ref="F225:G225"/>
    <mergeCell ref="H225:I225"/>
    <mergeCell ref="J225:K225"/>
    <mergeCell ref="L225:M225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3:C223"/>
    <mergeCell ref="D223:E223"/>
    <mergeCell ref="F223:G223"/>
    <mergeCell ref="H223:I223"/>
    <mergeCell ref="J223:K223"/>
    <mergeCell ref="L223:M22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3:C233"/>
    <mergeCell ref="D233:E233"/>
    <mergeCell ref="F233:G233"/>
    <mergeCell ref="H233:I233"/>
    <mergeCell ref="J233:K233"/>
    <mergeCell ref="L233:M233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1:C231"/>
    <mergeCell ref="D231:E231"/>
    <mergeCell ref="F231:G231"/>
    <mergeCell ref="H231:I231"/>
    <mergeCell ref="J231:K231"/>
    <mergeCell ref="L231:M231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29:C229"/>
    <mergeCell ref="D229:E229"/>
    <mergeCell ref="F229:G229"/>
    <mergeCell ref="H229:I229"/>
    <mergeCell ref="J229:K229"/>
    <mergeCell ref="L229:M22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7:C237"/>
    <mergeCell ref="D237:E237"/>
    <mergeCell ref="F237:G237"/>
    <mergeCell ref="H237:I237"/>
    <mergeCell ref="J237:K237"/>
    <mergeCell ref="L237:M237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5:C235"/>
    <mergeCell ref="D235:E235"/>
    <mergeCell ref="F235:G235"/>
    <mergeCell ref="H235:I235"/>
    <mergeCell ref="J235:K235"/>
    <mergeCell ref="L235:M23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5:C245"/>
    <mergeCell ref="D245:E245"/>
    <mergeCell ref="F245:G245"/>
    <mergeCell ref="H245:I245"/>
    <mergeCell ref="J245:K245"/>
    <mergeCell ref="L245:M245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1:C241"/>
    <mergeCell ref="D241:E241"/>
    <mergeCell ref="F241:G241"/>
    <mergeCell ref="H241:I241"/>
    <mergeCell ref="J241:K241"/>
    <mergeCell ref="L241:M24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49:C249"/>
    <mergeCell ref="D249:E249"/>
    <mergeCell ref="F249:G249"/>
    <mergeCell ref="H249:I249"/>
    <mergeCell ref="J249:K249"/>
    <mergeCell ref="L249:M249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7:C257"/>
    <mergeCell ref="D257:E257"/>
    <mergeCell ref="F257:G257"/>
    <mergeCell ref="H257:I257"/>
    <mergeCell ref="J257:K257"/>
    <mergeCell ref="L257:M257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3:C253"/>
    <mergeCell ref="D253:E253"/>
    <mergeCell ref="F253:G253"/>
    <mergeCell ref="H253:I253"/>
    <mergeCell ref="J253:K253"/>
    <mergeCell ref="L253:M25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1:C261"/>
    <mergeCell ref="D261:E261"/>
    <mergeCell ref="F261:G261"/>
    <mergeCell ref="H261:I261"/>
    <mergeCell ref="J261:K261"/>
    <mergeCell ref="L261:M261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69:C269"/>
    <mergeCell ref="D269:E269"/>
    <mergeCell ref="F269:G269"/>
    <mergeCell ref="H269:I269"/>
    <mergeCell ref="J269:K269"/>
    <mergeCell ref="L269:M269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5:C265"/>
    <mergeCell ref="D265:E265"/>
    <mergeCell ref="F265:G265"/>
    <mergeCell ref="H265:I265"/>
    <mergeCell ref="J265:K265"/>
    <mergeCell ref="L265:M26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5:C275"/>
    <mergeCell ref="D275:E275"/>
    <mergeCell ref="F275:G275"/>
    <mergeCell ref="H275:I275"/>
    <mergeCell ref="J275:K275"/>
    <mergeCell ref="L275:M275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3:C273"/>
    <mergeCell ref="D273:E273"/>
    <mergeCell ref="F273:G273"/>
    <mergeCell ref="H273:I273"/>
    <mergeCell ref="J273:K273"/>
    <mergeCell ref="L273:M273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1:C281"/>
    <mergeCell ref="D281:E281"/>
    <mergeCell ref="F281:G281"/>
    <mergeCell ref="H281:I281"/>
    <mergeCell ref="J281:K281"/>
    <mergeCell ref="L281:M281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79:C279"/>
    <mergeCell ref="D279:E279"/>
    <mergeCell ref="F279:G279"/>
    <mergeCell ref="H279:I279"/>
    <mergeCell ref="J279:K279"/>
    <mergeCell ref="L279:M279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7:C277"/>
    <mergeCell ref="D277:E277"/>
    <mergeCell ref="F277:G277"/>
    <mergeCell ref="H277:I277"/>
    <mergeCell ref="J277:K277"/>
    <mergeCell ref="L277:M27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7:C287"/>
    <mergeCell ref="D287:E287"/>
    <mergeCell ref="F287:G287"/>
    <mergeCell ref="H287:I287"/>
    <mergeCell ref="J287:K287"/>
    <mergeCell ref="L287:M287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5:C285"/>
    <mergeCell ref="D285:E285"/>
    <mergeCell ref="F285:G285"/>
    <mergeCell ref="H285:I285"/>
    <mergeCell ref="J285:K285"/>
    <mergeCell ref="L285:M285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3:C283"/>
    <mergeCell ref="D283:E283"/>
    <mergeCell ref="F283:G283"/>
    <mergeCell ref="H283:I283"/>
    <mergeCell ref="J283:K283"/>
    <mergeCell ref="L283:M28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3:C293"/>
    <mergeCell ref="D293:E293"/>
    <mergeCell ref="F293:G293"/>
    <mergeCell ref="H293:I293"/>
    <mergeCell ref="J293:K293"/>
    <mergeCell ref="L293:M293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1:C291"/>
    <mergeCell ref="D291:E291"/>
    <mergeCell ref="F291:G291"/>
    <mergeCell ref="H291:I291"/>
    <mergeCell ref="J291:K291"/>
    <mergeCell ref="L291:M291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89:C289"/>
    <mergeCell ref="D289:E289"/>
    <mergeCell ref="F289:G289"/>
    <mergeCell ref="H289:I289"/>
    <mergeCell ref="J289:K289"/>
    <mergeCell ref="L289:M28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299:C299"/>
    <mergeCell ref="D299:E299"/>
    <mergeCell ref="F299:G299"/>
    <mergeCell ref="H299:I299"/>
    <mergeCell ref="J299:K299"/>
    <mergeCell ref="L299:M299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7:C297"/>
    <mergeCell ref="D297:E297"/>
    <mergeCell ref="F297:G297"/>
    <mergeCell ref="H297:I297"/>
    <mergeCell ref="J297:K297"/>
    <mergeCell ref="L297:M297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5:C295"/>
    <mergeCell ref="D295:E295"/>
    <mergeCell ref="F295:G295"/>
    <mergeCell ref="H295:I295"/>
    <mergeCell ref="J295:K295"/>
    <mergeCell ref="L295:M29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5:C305"/>
    <mergeCell ref="D305:E305"/>
    <mergeCell ref="F305:G305"/>
    <mergeCell ref="H305:I305"/>
    <mergeCell ref="J305:K305"/>
    <mergeCell ref="L305:M305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3:C303"/>
    <mergeCell ref="D303:E303"/>
    <mergeCell ref="F303:G303"/>
    <mergeCell ref="H303:I303"/>
    <mergeCell ref="J303:K303"/>
    <mergeCell ref="L303:M303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1:C301"/>
    <mergeCell ref="D301:E301"/>
    <mergeCell ref="F301:G301"/>
    <mergeCell ref="H301:I301"/>
    <mergeCell ref="J301:K301"/>
    <mergeCell ref="L301:M30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1:C311"/>
    <mergeCell ref="D311:E311"/>
    <mergeCell ref="F311:G311"/>
    <mergeCell ref="H311:I311"/>
    <mergeCell ref="J311:K311"/>
    <mergeCell ref="L311:M311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09:C309"/>
    <mergeCell ref="D309:E309"/>
    <mergeCell ref="F309:G309"/>
    <mergeCell ref="H309:I309"/>
    <mergeCell ref="J309:K309"/>
    <mergeCell ref="L309:M309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7:C307"/>
    <mergeCell ref="D307:E307"/>
    <mergeCell ref="F307:G307"/>
    <mergeCell ref="H307:I307"/>
    <mergeCell ref="J307:K307"/>
    <mergeCell ref="L307:M30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7:C317"/>
    <mergeCell ref="D317:E317"/>
    <mergeCell ref="F317:G317"/>
    <mergeCell ref="H317:I317"/>
    <mergeCell ref="J317:K317"/>
    <mergeCell ref="L317:M317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5:C315"/>
    <mergeCell ref="D315:E315"/>
    <mergeCell ref="F315:G315"/>
    <mergeCell ref="H315:I315"/>
    <mergeCell ref="J315:K315"/>
    <mergeCell ref="L315:M315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3:C313"/>
    <mergeCell ref="D313:E313"/>
    <mergeCell ref="F313:G313"/>
    <mergeCell ref="H313:I313"/>
    <mergeCell ref="J313:K313"/>
    <mergeCell ref="L313:M31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3:C323"/>
    <mergeCell ref="D323:E323"/>
    <mergeCell ref="F323:G323"/>
    <mergeCell ref="H323:I323"/>
    <mergeCell ref="J323:K323"/>
    <mergeCell ref="L323:M323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19:C319"/>
    <mergeCell ref="D319:E319"/>
    <mergeCell ref="F319:G319"/>
    <mergeCell ref="H319:I319"/>
    <mergeCell ref="J319:K319"/>
    <mergeCell ref="L319:M31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7:C327"/>
    <mergeCell ref="D327:E327"/>
    <mergeCell ref="F327:G327"/>
    <mergeCell ref="H327:I327"/>
    <mergeCell ref="J327:K327"/>
    <mergeCell ref="L327:M327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5:C335"/>
    <mergeCell ref="D335:E335"/>
    <mergeCell ref="F335:G335"/>
    <mergeCell ref="H335:I335"/>
    <mergeCell ref="J335:K335"/>
    <mergeCell ref="L335:M335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1:C331"/>
    <mergeCell ref="D331:E331"/>
    <mergeCell ref="F331:G331"/>
    <mergeCell ref="H331:I331"/>
    <mergeCell ref="J331:K331"/>
    <mergeCell ref="L331:M33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39:C339"/>
    <mergeCell ref="D339:E339"/>
    <mergeCell ref="F339:G339"/>
    <mergeCell ref="H339:I339"/>
    <mergeCell ref="J339:K339"/>
    <mergeCell ref="L339:M339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7:C347"/>
    <mergeCell ref="D347:E347"/>
    <mergeCell ref="F347:G347"/>
    <mergeCell ref="H347:I347"/>
    <mergeCell ref="J347:K347"/>
    <mergeCell ref="L347:M347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3:C343"/>
    <mergeCell ref="D343:E343"/>
    <mergeCell ref="F343:G343"/>
    <mergeCell ref="H343:I343"/>
    <mergeCell ref="J343:K343"/>
    <mergeCell ref="L343:M34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1:C351"/>
    <mergeCell ref="D351:E351"/>
    <mergeCell ref="F351:G351"/>
    <mergeCell ref="H351:I351"/>
    <mergeCell ref="J351:K351"/>
    <mergeCell ref="L351:M351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59:C359"/>
    <mergeCell ref="D359:E359"/>
    <mergeCell ref="F359:G359"/>
    <mergeCell ref="H359:I359"/>
    <mergeCell ref="J359:K359"/>
    <mergeCell ref="L359:M359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5:C355"/>
    <mergeCell ref="D355:E355"/>
    <mergeCell ref="F355:G355"/>
    <mergeCell ref="H355:I355"/>
    <mergeCell ref="J355:K355"/>
    <mergeCell ref="L355:M35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5:C365"/>
    <mergeCell ref="D365:E365"/>
    <mergeCell ref="F365:G365"/>
    <mergeCell ref="H365:I365"/>
    <mergeCell ref="J365:K365"/>
    <mergeCell ref="L365:M365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3:C363"/>
    <mergeCell ref="D363:E363"/>
    <mergeCell ref="F363:G363"/>
    <mergeCell ref="H363:I363"/>
    <mergeCell ref="J363:K363"/>
    <mergeCell ref="L363:M363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1:C361"/>
    <mergeCell ref="D361:E361"/>
    <mergeCell ref="F361:G361"/>
    <mergeCell ref="H361:I361"/>
    <mergeCell ref="J361:K361"/>
    <mergeCell ref="L361:M36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1:C371"/>
    <mergeCell ref="D371:E371"/>
    <mergeCell ref="F371:G371"/>
    <mergeCell ref="H371:I371"/>
    <mergeCell ref="J371:K371"/>
    <mergeCell ref="L371:M371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69:C369"/>
    <mergeCell ref="D369:E369"/>
    <mergeCell ref="F369:G369"/>
    <mergeCell ref="H369:I369"/>
    <mergeCell ref="J369:K369"/>
    <mergeCell ref="L369:M369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7:C367"/>
    <mergeCell ref="D367:E367"/>
    <mergeCell ref="F367:G367"/>
    <mergeCell ref="H367:I367"/>
    <mergeCell ref="J367:K367"/>
    <mergeCell ref="L367:M36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7:C377"/>
    <mergeCell ref="D377:E377"/>
    <mergeCell ref="F377:G377"/>
    <mergeCell ref="H377:I377"/>
    <mergeCell ref="J377:K377"/>
    <mergeCell ref="L377:M377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5:C375"/>
    <mergeCell ref="D375:E375"/>
    <mergeCell ref="F375:G375"/>
    <mergeCell ref="H375:I375"/>
    <mergeCell ref="J375:K375"/>
    <mergeCell ref="L375:M375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3:C373"/>
    <mergeCell ref="D373:E373"/>
    <mergeCell ref="F373:G373"/>
    <mergeCell ref="H373:I373"/>
    <mergeCell ref="J373:K373"/>
    <mergeCell ref="L373:M37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3:C383"/>
    <mergeCell ref="D383:E383"/>
    <mergeCell ref="F383:G383"/>
    <mergeCell ref="H383:I383"/>
    <mergeCell ref="J383:K383"/>
    <mergeCell ref="L383:M383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1:C381"/>
    <mergeCell ref="D381:E381"/>
    <mergeCell ref="F381:G381"/>
    <mergeCell ref="H381:I381"/>
    <mergeCell ref="J381:K381"/>
    <mergeCell ref="L381:M381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79:C379"/>
    <mergeCell ref="D379:E379"/>
    <mergeCell ref="F379:G379"/>
    <mergeCell ref="H379:I379"/>
    <mergeCell ref="J379:K379"/>
    <mergeCell ref="L379:M37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89:C389"/>
    <mergeCell ref="D389:E389"/>
    <mergeCell ref="F389:G389"/>
    <mergeCell ref="H389:I389"/>
    <mergeCell ref="J389:K389"/>
    <mergeCell ref="L389:M389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7:C387"/>
    <mergeCell ref="D387:E387"/>
    <mergeCell ref="F387:G387"/>
    <mergeCell ref="H387:I387"/>
    <mergeCell ref="J387:K387"/>
    <mergeCell ref="L387:M387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5:C385"/>
    <mergeCell ref="D385:E385"/>
    <mergeCell ref="F385:G385"/>
    <mergeCell ref="H385:I385"/>
    <mergeCell ref="J385:K385"/>
    <mergeCell ref="L385:M38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5:C395"/>
    <mergeCell ref="D395:E395"/>
    <mergeCell ref="F395:G395"/>
    <mergeCell ref="H395:I395"/>
    <mergeCell ref="J395:K395"/>
    <mergeCell ref="L395:M395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3:C393"/>
    <mergeCell ref="D393:E393"/>
    <mergeCell ref="F393:G393"/>
    <mergeCell ref="H393:I393"/>
    <mergeCell ref="J393:K393"/>
    <mergeCell ref="L393:M393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1:C391"/>
    <mergeCell ref="D391:E391"/>
    <mergeCell ref="F391:G391"/>
    <mergeCell ref="H391:I391"/>
    <mergeCell ref="J391:K391"/>
    <mergeCell ref="L391:M39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1:C401"/>
    <mergeCell ref="D401:E401"/>
    <mergeCell ref="F401:G401"/>
    <mergeCell ref="H401:I401"/>
    <mergeCell ref="J401:K401"/>
    <mergeCell ref="L401:M401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399:C399"/>
    <mergeCell ref="D399:E399"/>
    <mergeCell ref="F399:G399"/>
    <mergeCell ref="H399:I399"/>
    <mergeCell ref="J399:K399"/>
    <mergeCell ref="L399:M399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7:C397"/>
    <mergeCell ref="D397:E397"/>
    <mergeCell ref="F397:G397"/>
    <mergeCell ref="H397:I397"/>
    <mergeCell ref="J397:K397"/>
    <mergeCell ref="L397:M39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7:C407"/>
    <mergeCell ref="D407:E407"/>
    <mergeCell ref="F407:G407"/>
    <mergeCell ref="H407:I407"/>
    <mergeCell ref="J407:K407"/>
    <mergeCell ref="L407:M407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5:C405"/>
    <mergeCell ref="D405:E405"/>
    <mergeCell ref="F405:G405"/>
    <mergeCell ref="H405:I405"/>
    <mergeCell ref="J405:K405"/>
    <mergeCell ref="L405:M405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3:C403"/>
    <mergeCell ref="D403:E403"/>
    <mergeCell ref="F403:G403"/>
    <mergeCell ref="H403:I403"/>
    <mergeCell ref="J403:K403"/>
    <mergeCell ref="L403:M40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3:C413"/>
    <mergeCell ref="D413:E413"/>
    <mergeCell ref="F413:G413"/>
    <mergeCell ref="H413:I413"/>
    <mergeCell ref="J413:K413"/>
    <mergeCell ref="L413:M413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9:C409"/>
    <mergeCell ref="D409:E409"/>
    <mergeCell ref="F409:G409"/>
    <mergeCell ref="H409:I409"/>
    <mergeCell ref="J409:K409"/>
    <mergeCell ref="L409:M40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7:C417"/>
    <mergeCell ref="D417:E417"/>
    <mergeCell ref="F417:G417"/>
    <mergeCell ref="H417:I417"/>
    <mergeCell ref="J417:K417"/>
    <mergeCell ref="L417:M417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5:C425"/>
    <mergeCell ref="D425:E425"/>
    <mergeCell ref="F425:G425"/>
    <mergeCell ref="H425:I425"/>
    <mergeCell ref="J425:K425"/>
    <mergeCell ref="L425:M425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1:C421"/>
    <mergeCell ref="D421:E421"/>
    <mergeCell ref="F421:G421"/>
    <mergeCell ref="H421:I421"/>
    <mergeCell ref="J421:K421"/>
    <mergeCell ref="L421:M42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29:C429"/>
    <mergeCell ref="D429:E429"/>
    <mergeCell ref="F429:G429"/>
    <mergeCell ref="H429:I429"/>
    <mergeCell ref="J429:K429"/>
    <mergeCell ref="L429:M429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7:C437"/>
    <mergeCell ref="D437:E437"/>
    <mergeCell ref="F437:G437"/>
    <mergeCell ref="H437:I437"/>
    <mergeCell ref="J437:K437"/>
    <mergeCell ref="L437:M437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3:C433"/>
    <mergeCell ref="D433:E433"/>
    <mergeCell ref="F433:G433"/>
    <mergeCell ref="H433:I433"/>
    <mergeCell ref="J433:K433"/>
    <mergeCell ref="L433:M43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1:C441"/>
    <mergeCell ref="D441:E441"/>
    <mergeCell ref="F441:G441"/>
    <mergeCell ref="H441:I441"/>
    <mergeCell ref="J441:K441"/>
    <mergeCell ref="L441:M441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49:C449"/>
    <mergeCell ref="D449:E449"/>
    <mergeCell ref="F449:G449"/>
    <mergeCell ref="H449:I449"/>
    <mergeCell ref="J449:K449"/>
    <mergeCell ref="L449:M449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5:C445"/>
    <mergeCell ref="D445:E445"/>
    <mergeCell ref="F445:G445"/>
    <mergeCell ref="H445:I445"/>
    <mergeCell ref="J445:K445"/>
    <mergeCell ref="L445:M44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5:C455"/>
    <mergeCell ref="D455:E455"/>
    <mergeCell ref="F455:G455"/>
    <mergeCell ref="H455:I455"/>
    <mergeCell ref="J455:K455"/>
    <mergeCell ref="L455:M455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3:C453"/>
    <mergeCell ref="D453:E453"/>
    <mergeCell ref="F453:G453"/>
    <mergeCell ref="H453:I453"/>
    <mergeCell ref="J453:K453"/>
    <mergeCell ref="L453:M453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1:C451"/>
    <mergeCell ref="D451:E451"/>
    <mergeCell ref="F451:G451"/>
    <mergeCell ref="H451:I451"/>
    <mergeCell ref="J451:K451"/>
    <mergeCell ref="L451:M45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1:C461"/>
    <mergeCell ref="D461:E461"/>
    <mergeCell ref="F461:G461"/>
    <mergeCell ref="H461:I461"/>
    <mergeCell ref="J461:K461"/>
    <mergeCell ref="L461:M461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59:C459"/>
    <mergeCell ref="D459:E459"/>
    <mergeCell ref="F459:G459"/>
    <mergeCell ref="H459:I459"/>
    <mergeCell ref="J459:K459"/>
    <mergeCell ref="L459:M459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7:C457"/>
    <mergeCell ref="D457:E457"/>
    <mergeCell ref="F457:G457"/>
    <mergeCell ref="H457:I457"/>
    <mergeCell ref="J457:K457"/>
    <mergeCell ref="L457:M45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7:C467"/>
    <mergeCell ref="D467:E467"/>
    <mergeCell ref="F467:G467"/>
    <mergeCell ref="H467:I467"/>
    <mergeCell ref="J467:K467"/>
    <mergeCell ref="L467:M467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5:C465"/>
    <mergeCell ref="D465:E465"/>
    <mergeCell ref="F465:G465"/>
    <mergeCell ref="H465:I465"/>
    <mergeCell ref="J465:K465"/>
    <mergeCell ref="L465:M465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3:C463"/>
    <mergeCell ref="D463:E463"/>
    <mergeCell ref="F463:G463"/>
    <mergeCell ref="H463:I463"/>
    <mergeCell ref="J463:K463"/>
    <mergeCell ref="L463:M46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3:C473"/>
    <mergeCell ref="D473:E473"/>
    <mergeCell ref="F473:G473"/>
    <mergeCell ref="H473:I473"/>
    <mergeCell ref="J473:K473"/>
    <mergeCell ref="L473:M473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1:C471"/>
    <mergeCell ref="D471:E471"/>
    <mergeCell ref="F471:G471"/>
    <mergeCell ref="H471:I471"/>
    <mergeCell ref="J471:K471"/>
    <mergeCell ref="L471:M471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69:C469"/>
    <mergeCell ref="D469:E469"/>
    <mergeCell ref="F469:G469"/>
    <mergeCell ref="H469:I469"/>
    <mergeCell ref="J469:K469"/>
    <mergeCell ref="L469:M46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79:C479"/>
    <mergeCell ref="D479:E479"/>
    <mergeCell ref="F479:G479"/>
    <mergeCell ref="H479:I479"/>
    <mergeCell ref="J479:K479"/>
    <mergeCell ref="L479:M479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7:C477"/>
    <mergeCell ref="D477:E477"/>
    <mergeCell ref="F477:G477"/>
    <mergeCell ref="H477:I477"/>
    <mergeCell ref="J477:K477"/>
    <mergeCell ref="L477:M477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5:C475"/>
    <mergeCell ref="D475:E475"/>
    <mergeCell ref="F475:G475"/>
    <mergeCell ref="H475:I475"/>
    <mergeCell ref="J475:K475"/>
    <mergeCell ref="L475:M47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5:C485"/>
    <mergeCell ref="D485:E485"/>
    <mergeCell ref="F485:G485"/>
    <mergeCell ref="H485:I485"/>
    <mergeCell ref="J485:K485"/>
    <mergeCell ref="L485:M485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3:C483"/>
    <mergeCell ref="D483:E483"/>
    <mergeCell ref="F483:G483"/>
    <mergeCell ref="H483:I483"/>
    <mergeCell ref="J483:K483"/>
    <mergeCell ref="L483:M483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1:C481"/>
    <mergeCell ref="D481:E481"/>
    <mergeCell ref="F481:G481"/>
    <mergeCell ref="H481:I481"/>
    <mergeCell ref="J481:K481"/>
    <mergeCell ref="L481:M48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1:C491"/>
    <mergeCell ref="D491:E491"/>
    <mergeCell ref="F491:G491"/>
    <mergeCell ref="H491:I491"/>
    <mergeCell ref="J491:K491"/>
    <mergeCell ref="L491:M491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89:C489"/>
    <mergeCell ref="D489:E489"/>
    <mergeCell ref="F489:G489"/>
    <mergeCell ref="H489:I489"/>
    <mergeCell ref="J489:K489"/>
    <mergeCell ref="L489:M489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7:C487"/>
    <mergeCell ref="D487:E487"/>
    <mergeCell ref="F487:G487"/>
    <mergeCell ref="H487:I487"/>
    <mergeCell ref="J487:K487"/>
    <mergeCell ref="L487:M48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5:C495"/>
    <mergeCell ref="D495:E495"/>
    <mergeCell ref="F495:G495"/>
    <mergeCell ref="H495:I495"/>
    <mergeCell ref="J495:K495"/>
    <mergeCell ref="L495:M495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3:C493"/>
    <mergeCell ref="D493:E493"/>
    <mergeCell ref="F493:G493"/>
    <mergeCell ref="H493:I493"/>
    <mergeCell ref="J493:K493"/>
    <mergeCell ref="L493:M49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3:C503"/>
    <mergeCell ref="D503:E503"/>
    <mergeCell ref="F503:G503"/>
    <mergeCell ref="H503:I503"/>
    <mergeCell ref="J503:K503"/>
    <mergeCell ref="L503:M503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499:C499"/>
    <mergeCell ref="D499:E499"/>
    <mergeCell ref="F499:G499"/>
    <mergeCell ref="H499:I499"/>
    <mergeCell ref="J499:K499"/>
    <mergeCell ref="L499:M49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7:C507"/>
    <mergeCell ref="D507:E507"/>
    <mergeCell ref="F507:G507"/>
    <mergeCell ref="H507:I507"/>
    <mergeCell ref="J507:K507"/>
    <mergeCell ref="L507:M507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5:C515"/>
    <mergeCell ref="D515:E515"/>
    <mergeCell ref="F515:G515"/>
    <mergeCell ref="H515:I515"/>
    <mergeCell ref="J515:K515"/>
    <mergeCell ref="L515:M515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1:C511"/>
    <mergeCell ref="D511:E511"/>
    <mergeCell ref="F511:G511"/>
    <mergeCell ref="H511:I511"/>
    <mergeCell ref="J511:K511"/>
    <mergeCell ref="L511:M51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19:C519"/>
    <mergeCell ref="D519:E519"/>
    <mergeCell ref="F519:G519"/>
    <mergeCell ref="H519:I519"/>
    <mergeCell ref="J519:K519"/>
    <mergeCell ref="L519:M519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7:C527"/>
    <mergeCell ref="D527:E527"/>
    <mergeCell ref="F527:G527"/>
    <mergeCell ref="H527:I527"/>
    <mergeCell ref="J527:K527"/>
    <mergeCell ref="L527:M527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3:C523"/>
    <mergeCell ref="D523:E523"/>
    <mergeCell ref="F523:G523"/>
    <mergeCell ref="H523:I523"/>
    <mergeCell ref="J523:K523"/>
    <mergeCell ref="L523:M52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1:C531"/>
    <mergeCell ref="D531:E531"/>
    <mergeCell ref="F531:G531"/>
    <mergeCell ref="H531:I531"/>
    <mergeCell ref="J531:K531"/>
    <mergeCell ref="L531:M531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39:C539"/>
    <mergeCell ref="D539:E539"/>
    <mergeCell ref="F539:G539"/>
    <mergeCell ref="H539:I539"/>
    <mergeCell ref="J539:K539"/>
    <mergeCell ref="L539:M539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5:C535"/>
    <mergeCell ref="D535:E535"/>
    <mergeCell ref="F535:G535"/>
    <mergeCell ref="H535:I535"/>
    <mergeCell ref="J535:K535"/>
    <mergeCell ref="L535:M53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5:C545"/>
    <mergeCell ref="D545:E545"/>
    <mergeCell ref="F545:G545"/>
    <mergeCell ref="H545:I545"/>
    <mergeCell ref="J545:K545"/>
    <mergeCell ref="L545:M545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3:C543"/>
    <mergeCell ref="D543:E543"/>
    <mergeCell ref="F543:G543"/>
    <mergeCell ref="H543:I543"/>
    <mergeCell ref="J543:K543"/>
    <mergeCell ref="L543:M543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1:C541"/>
    <mergeCell ref="D541:E541"/>
    <mergeCell ref="F541:G541"/>
    <mergeCell ref="H541:I541"/>
    <mergeCell ref="J541:K541"/>
    <mergeCell ref="L541:M54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1:C551"/>
    <mergeCell ref="D551:E551"/>
    <mergeCell ref="F551:G551"/>
    <mergeCell ref="H551:I551"/>
    <mergeCell ref="J551:K551"/>
    <mergeCell ref="L551:M551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49:C549"/>
    <mergeCell ref="D549:E549"/>
    <mergeCell ref="F549:G549"/>
    <mergeCell ref="H549:I549"/>
    <mergeCell ref="J549:K549"/>
    <mergeCell ref="L549:M549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7:C547"/>
    <mergeCell ref="D547:E547"/>
    <mergeCell ref="F547:G547"/>
    <mergeCell ref="H547:I547"/>
    <mergeCell ref="J547:K547"/>
    <mergeCell ref="L547:M54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7:C557"/>
    <mergeCell ref="D557:E557"/>
    <mergeCell ref="F557:G557"/>
    <mergeCell ref="H557:I557"/>
    <mergeCell ref="J557:K557"/>
    <mergeCell ref="L557:M557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5:C555"/>
    <mergeCell ref="D555:E555"/>
    <mergeCell ref="F555:G555"/>
    <mergeCell ref="H555:I555"/>
    <mergeCell ref="J555:K555"/>
    <mergeCell ref="L555:M555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3:C553"/>
    <mergeCell ref="D553:E553"/>
    <mergeCell ref="F553:G553"/>
    <mergeCell ref="H553:I553"/>
    <mergeCell ref="J553:K553"/>
    <mergeCell ref="L553:M55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3:C563"/>
    <mergeCell ref="D563:E563"/>
    <mergeCell ref="F563:G563"/>
    <mergeCell ref="H563:I563"/>
    <mergeCell ref="J563:K563"/>
    <mergeCell ref="L563:M563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1:C561"/>
    <mergeCell ref="D561:E561"/>
    <mergeCell ref="F561:G561"/>
    <mergeCell ref="H561:I561"/>
    <mergeCell ref="J561:K561"/>
    <mergeCell ref="L561:M561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59:C559"/>
    <mergeCell ref="D559:E559"/>
    <mergeCell ref="F559:G559"/>
    <mergeCell ref="H559:I559"/>
    <mergeCell ref="J559:K559"/>
    <mergeCell ref="L559:M55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69:C569"/>
    <mergeCell ref="D569:E569"/>
    <mergeCell ref="F569:G569"/>
    <mergeCell ref="H569:I569"/>
    <mergeCell ref="J569:K569"/>
    <mergeCell ref="L569:M569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7:C567"/>
    <mergeCell ref="D567:E567"/>
    <mergeCell ref="F567:G567"/>
    <mergeCell ref="H567:I567"/>
    <mergeCell ref="J567:K567"/>
    <mergeCell ref="L567:M567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5:C565"/>
    <mergeCell ref="D565:E565"/>
    <mergeCell ref="F565:G565"/>
    <mergeCell ref="H565:I565"/>
    <mergeCell ref="J565:K565"/>
    <mergeCell ref="L565:M56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5:C575"/>
    <mergeCell ref="D575:E575"/>
    <mergeCell ref="F575:G575"/>
    <mergeCell ref="H575:I575"/>
    <mergeCell ref="J575:K575"/>
    <mergeCell ref="L575:M575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3:C573"/>
    <mergeCell ref="D573:E573"/>
    <mergeCell ref="F573:G573"/>
    <mergeCell ref="H573:I573"/>
    <mergeCell ref="J573:K573"/>
    <mergeCell ref="L573:M573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1:C571"/>
    <mergeCell ref="D571:E571"/>
    <mergeCell ref="F571:G571"/>
    <mergeCell ref="H571:I571"/>
    <mergeCell ref="J571:K571"/>
    <mergeCell ref="L571:M57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1:C581"/>
    <mergeCell ref="D581:E581"/>
    <mergeCell ref="F581:G581"/>
    <mergeCell ref="H581:I581"/>
    <mergeCell ref="J581:K581"/>
    <mergeCell ref="L581:M581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79:C579"/>
    <mergeCell ref="D579:E579"/>
    <mergeCell ref="F579:G579"/>
    <mergeCell ref="H579:I579"/>
    <mergeCell ref="J579:K579"/>
    <mergeCell ref="L579:M579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7:C577"/>
    <mergeCell ref="D577:E577"/>
    <mergeCell ref="F577:G577"/>
    <mergeCell ref="H577:I577"/>
    <mergeCell ref="J577:K577"/>
    <mergeCell ref="L577:M57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7:C587"/>
    <mergeCell ref="D587:E587"/>
    <mergeCell ref="F587:G587"/>
    <mergeCell ref="H587:I587"/>
    <mergeCell ref="J587:K587"/>
    <mergeCell ref="L587:M587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5:C585"/>
    <mergeCell ref="D585:E585"/>
    <mergeCell ref="F585:G585"/>
    <mergeCell ref="H585:I585"/>
    <mergeCell ref="J585:K585"/>
    <mergeCell ref="L585:M585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3:C583"/>
    <mergeCell ref="D583:E583"/>
    <mergeCell ref="F583:G583"/>
    <mergeCell ref="H583:I583"/>
    <mergeCell ref="J583:K583"/>
    <mergeCell ref="L583:M58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3:C593"/>
    <mergeCell ref="D593:E593"/>
    <mergeCell ref="F593:G593"/>
    <mergeCell ref="H593:I593"/>
    <mergeCell ref="J593:K593"/>
    <mergeCell ref="L593:M593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1:C591"/>
    <mergeCell ref="D591:E591"/>
    <mergeCell ref="F591:G591"/>
    <mergeCell ref="H591:I591"/>
    <mergeCell ref="J591:K591"/>
    <mergeCell ref="L591:M591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89:C589"/>
    <mergeCell ref="D589:E589"/>
    <mergeCell ref="F589:G589"/>
    <mergeCell ref="H589:I589"/>
    <mergeCell ref="J589:K589"/>
    <mergeCell ref="L589:M58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7:C597"/>
    <mergeCell ref="D597:E597"/>
    <mergeCell ref="F597:G597"/>
    <mergeCell ref="H597:I597"/>
    <mergeCell ref="J597:K597"/>
    <mergeCell ref="L597:M597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5:C595"/>
    <mergeCell ref="D595:E595"/>
    <mergeCell ref="F595:G595"/>
    <mergeCell ref="H595:I595"/>
    <mergeCell ref="J595:K595"/>
    <mergeCell ref="L595:M59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5:C605"/>
    <mergeCell ref="D605:E605"/>
    <mergeCell ref="F605:G605"/>
    <mergeCell ref="H605:I605"/>
    <mergeCell ref="J605:K605"/>
    <mergeCell ref="L605:M605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1:C601"/>
    <mergeCell ref="D601:E601"/>
    <mergeCell ref="F601:G601"/>
    <mergeCell ref="H601:I601"/>
    <mergeCell ref="J601:K601"/>
    <mergeCell ref="L601:M60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09:C609"/>
    <mergeCell ref="D609:E609"/>
    <mergeCell ref="F609:G609"/>
    <mergeCell ref="H609:I609"/>
    <mergeCell ref="J609:K609"/>
    <mergeCell ref="L609:M609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7:C617"/>
    <mergeCell ref="D617:E617"/>
    <mergeCell ref="F617:G617"/>
    <mergeCell ref="H617:I617"/>
    <mergeCell ref="J617:K617"/>
    <mergeCell ref="L617:M617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3:C613"/>
    <mergeCell ref="D613:E613"/>
    <mergeCell ref="F613:G613"/>
    <mergeCell ref="H613:I613"/>
    <mergeCell ref="J613:K613"/>
    <mergeCell ref="L613:M61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1:C621"/>
    <mergeCell ref="D621:E621"/>
    <mergeCell ref="F621:G621"/>
    <mergeCell ref="H621:I621"/>
    <mergeCell ref="J621:K621"/>
    <mergeCell ref="L621:M621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29:C629"/>
    <mergeCell ref="D629:E629"/>
    <mergeCell ref="F629:G629"/>
    <mergeCell ref="H629:I629"/>
    <mergeCell ref="J629:K629"/>
    <mergeCell ref="L629:M629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5:C625"/>
    <mergeCell ref="D625:E625"/>
    <mergeCell ref="F625:G625"/>
    <mergeCell ref="H625:I625"/>
    <mergeCell ref="J625:K625"/>
    <mergeCell ref="L625:M62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3:C633"/>
    <mergeCell ref="D633:E633"/>
    <mergeCell ref="F633:G633"/>
    <mergeCell ref="H633:I633"/>
    <mergeCell ref="J633:K633"/>
    <mergeCell ref="L633:M633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1:C641"/>
    <mergeCell ref="D641:E641"/>
    <mergeCell ref="F641:G641"/>
    <mergeCell ref="H641:I641"/>
    <mergeCell ref="J641:K641"/>
    <mergeCell ref="L641:M641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39:C639"/>
    <mergeCell ref="D639:E639"/>
    <mergeCell ref="F639:G639"/>
    <mergeCell ref="H639:I639"/>
    <mergeCell ref="J639:K639"/>
    <mergeCell ref="L639:M639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7:C637"/>
    <mergeCell ref="D637:E637"/>
    <mergeCell ref="F637:G637"/>
    <mergeCell ref="H637:I637"/>
    <mergeCell ref="J637:K637"/>
    <mergeCell ref="L637:M63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7:C647"/>
    <mergeCell ref="D647:E647"/>
    <mergeCell ref="F647:G647"/>
    <mergeCell ref="H647:I647"/>
    <mergeCell ref="J647:K647"/>
    <mergeCell ref="L647:M647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5:C645"/>
    <mergeCell ref="D645:E645"/>
    <mergeCell ref="F645:G645"/>
    <mergeCell ref="H645:I645"/>
    <mergeCell ref="J645:K645"/>
    <mergeCell ref="L645:M645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3:C643"/>
    <mergeCell ref="D643:E643"/>
    <mergeCell ref="F643:G643"/>
    <mergeCell ref="H643:I643"/>
    <mergeCell ref="J643:K643"/>
    <mergeCell ref="L643:M64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3:C653"/>
    <mergeCell ref="D653:E653"/>
    <mergeCell ref="F653:G653"/>
    <mergeCell ref="H653:I653"/>
    <mergeCell ref="J653:K653"/>
    <mergeCell ref="L653:M653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1:C651"/>
    <mergeCell ref="D651:E651"/>
    <mergeCell ref="F651:G651"/>
    <mergeCell ref="H651:I651"/>
    <mergeCell ref="J651:K651"/>
    <mergeCell ref="L651:M651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49:C649"/>
    <mergeCell ref="D649:E649"/>
    <mergeCell ref="F649:G649"/>
    <mergeCell ref="H649:I649"/>
    <mergeCell ref="J649:K649"/>
    <mergeCell ref="L649:M64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59:C659"/>
    <mergeCell ref="D659:E659"/>
    <mergeCell ref="F659:G659"/>
    <mergeCell ref="H659:I659"/>
    <mergeCell ref="J659:K659"/>
    <mergeCell ref="L659:M659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7:C657"/>
    <mergeCell ref="D657:E657"/>
    <mergeCell ref="F657:G657"/>
    <mergeCell ref="H657:I657"/>
    <mergeCell ref="J657:K657"/>
    <mergeCell ref="L657:M657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5:C655"/>
    <mergeCell ref="D655:E655"/>
    <mergeCell ref="F655:G655"/>
    <mergeCell ref="H655:I655"/>
    <mergeCell ref="J655:K655"/>
    <mergeCell ref="L655:M65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5:C665"/>
    <mergeCell ref="D665:E665"/>
    <mergeCell ref="F665:G665"/>
    <mergeCell ref="H665:I665"/>
    <mergeCell ref="J665:K665"/>
    <mergeCell ref="L665:M665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3:C663"/>
    <mergeCell ref="D663:E663"/>
    <mergeCell ref="F663:G663"/>
    <mergeCell ref="H663:I663"/>
    <mergeCell ref="J663:K663"/>
    <mergeCell ref="L663:M663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1:C661"/>
    <mergeCell ref="D661:E661"/>
    <mergeCell ref="F661:G661"/>
    <mergeCell ref="H661:I661"/>
    <mergeCell ref="J661:K661"/>
    <mergeCell ref="L661:M66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1:C671"/>
    <mergeCell ref="D671:E671"/>
    <mergeCell ref="F671:G671"/>
    <mergeCell ref="H671:I671"/>
    <mergeCell ref="J671:K671"/>
    <mergeCell ref="L671:M671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69:C669"/>
    <mergeCell ref="D669:E669"/>
    <mergeCell ref="F669:G669"/>
    <mergeCell ref="H669:I669"/>
    <mergeCell ref="J669:K669"/>
    <mergeCell ref="L669:M669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7:C667"/>
    <mergeCell ref="D667:E667"/>
    <mergeCell ref="F667:G667"/>
    <mergeCell ref="H667:I667"/>
    <mergeCell ref="J667:K667"/>
    <mergeCell ref="L667:M66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7:C677"/>
    <mergeCell ref="D677:E677"/>
    <mergeCell ref="F677:G677"/>
    <mergeCell ref="H677:I677"/>
    <mergeCell ref="J677:K677"/>
    <mergeCell ref="L677:M677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5:C675"/>
    <mergeCell ref="D675:E675"/>
    <mergeCell ref="F675:G675"/>
    <mergeCell ref="H675:I675"/>
    <mergeCell ref="J675:K675"/>
    <mergeCell ref="L675:M675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3:C673"/>
    <mergeCell ref="D673:E673"/>
    <mergeCell ref="F673:G673"/>
    <mergeCell ref="H673:I673"/>
    <mergeCell ref="J673:K673"/>
    <mergeCell ref="L673:M673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3:C683"/>
    <mergeCell ref="D683:E683"/>
    <mergeCell ref="F683:G683"/>
    <mergeCell ref="H683:I683"/>
    <mergeCell ref="J683:K683"/>
    <mergeCell ref="L683:M683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1:C681"/>
    <mergeCell ref="D681:E681"/>
    <mergeCell ref="F681:G681"/>
    <mergeCell ref="H681:I681"/>
    <mergeCell ref="J681:K681"/>
    <mergeCell ref="L681:M681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79:C679"/>
    <mergeCell ref="D679:E679"/>
    <mergeCell ref="F679:G679"/>
    <mergeCell ref="H679:I679"/>
    <mergeCell ref="J679:K679"/>
    <mergeCell ref="L679:M67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89:C689"/>
    <mergeCell ref="D689:E689"/>
    <mergeCell ref="F689:G689"/>
    <mergeCell ref="H689:I689"/>
    <mergeCell ref="J689:K689"/>
    <mergeCell ref="L689:M689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7:C687"/>
    <mergeCell ref="D687:E687"/>
    <mergeCell ref="F687:G687"/>
    <mergeCell ref="H687:I687"/>
    <mergeCell ref="J687:K687"/>
    <mergeCell ref="L687:M687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5:C685"/>
    <mergeCell ref="D685:E685"/>
    <mergeCell ref="F685:G685"/>
    <mergeCell ref="H685:I685"/>
    <mergeCell ref="J685:K685"/>
    <mergeCell ref="L685:M68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5:C695"/>
    <mergeCell ref="D695:E695"/>
    <mergeCell ref="F695:G695"/>
    <mergeCell ref="H695:I695"/>
    <mergeCell ref="J695:K695"/>
    <mergeCell ref="L695:M695"/>
    <mergeCell ref="N693:O693"/>
    <mergeCell ref="B694:C694"/>
    <mergeCell ref="D694:E694"/>
    <mergeCell ref="F694:G694"/>
    <mergeCell ref="H694:I694"/>
    <mergeCell ref="J694:K694"/>
    <mergeCell ref="L694:M694"/>
    <mergeCell ref="N694:O694"/>
    <mergeCell ref="B693:C693"/>
    <mergeCell ref="D693:E693"/>
    <mergeCell ref="F693:G693"/>
    <mergeCell ref="H693:I693"/>
    <mergeCell ref="J693:K693"/>
    <mergeCell ref="L693:M693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1:C691"/>
    <mergeCell ref="D691:E691"/>
    <mergeCell ref="F691:G691"/>
    <mergeCell ref="H691:I691"/>
    <mergeCell ref="J691:K691"/>
    <mergeCell ref="L691:M69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1:C701"/>
    <mergeCell ref="D701:E701"/>
    <mergeCell ref="F701:G701"/>
    <mergeCell ref="H701:I701"/>
    <mergeCell ref="J701:K701"/>
    <mergeCell ref="L701:M701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699:C699"/>
    <mergeCell ref="D699:E699"/>
    <mergeCell ref="F699:G699"/>
    <mergeCell ref="H699:I699"/>
    <mergeCell ref="J699:K699"/>
    <mergeCell ref="L699:M699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97:C697"/>
    <mergeCell ref="D697:E697"/>
    <mergeCell ref="F697:G697"/>
    <mergeCell ref="H697:I697"/>
    <mergeCell ref="J697:K697"/>
    <mergeCell ref="L697:M69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707:C707"/>
    <mergeCell ref="D707:E707"/>
    <mergeCell ref="F707:G707"/>
    <mergeCell ref="H707:I707"/>
    <mergeCell ref="J707:K707"/>
    <mergeCell ref="L707:M707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5:C705"/>
    <mergeCell ref="D705:E705"/>
    <mergeCell ref="F705:G705"/>
    <mergeCell ref="H705:I705"/>
    <mergeCell ref="J705:K705"/>
    <mergeCell ref="L705:M705"/>
    <mergeCell ref="N703:O703"/>
    <mergeCell ref="B704:C704"/>
    <mergeCell ref="D704:E704"/>
    <mergeCell ref="F704:G704"/>
    <mergeCell ref="H704:I704"/>
    <mergeCell ref="J704:K704"/>
    <mergeCell ref="L704:M704"/>
    <mergeCell ref="N704:O704"/>
    <mergeCell ref="B703:C703"/>
    <mergeCell ref="D703:E703"/>
    <mergeCell ref="F703:G703"/>
    <mergeCell ref="H703:I703"/>
    <mergeCell ref="J703:K703"/>
    <mergeCell ref="L703:M703"/>
    <mergeCell ref="N713:O713"/>
    <mergeCell ref="B714:C714"/>
    <mergeCell ref="D714:E714"/>
    <mergeCell ref="F714:G714"/>
    <mergeCell ref="H714:I714"/>
    <mergeCell ref="J714:K714"/>
    <mergeCell ref="L714:M714"/>
    <mergeCell ref="N714:O714"/>
    <mergeCell ref="B713:C713"/>
    <mergeCell ref="D713:E713"/>
    <mergeCell ref="F713:G713"/>
    <mergeCell ref="H713:I713"/>
    <mergeCell ref="J713:K713"/>
    <mergeCell ref="L713:M713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1:C711"/>
    <mergeCell ref="D711:E711"/>
    <mergeCell ref="F711:G711"/>
    <mergeCell ref="H711:I711"/>
    <mergeCell ref="J711:K711"/>
    <mergeCell ref="L711:M711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09:C709"/>
    <mergeCell ref="D709:E709"/>
    <mergeCell ref="F709:G709"/>
    <mergeCell ref="H709:I709"/>
    <mergeCell ref="J709:K709"/>
    <mergeCell ref="L709:M70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19:C719"/>
    <mergeCell ref="D719:E719"/>
    <mergeCell ref="F719:G719"/>
    <mergeCell ref="H719:I719"/>
    <mergeCell ref="J719:K719"/>
    <mergeCell ref="L719:M719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17:C717"/>
    <mergeCell ref="D717:E717"/>
    <mergeCell ref="F717:G717"/>
    <mergeCell ref="H717:I717"/>
    <mergeCell ref="J717:K717"/>
    <mergeCell ref="L717:M717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5:C715"/>
    <mergeCell ref="D715:E715"/>
    <mergeCell ref="F715:G715"/>
    <mergeCell ref="H715:I715"/>
    <mergeCell ref="J715:K715"/>
    <mergeCell ref="L715:M71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5:C725"/>
    <mergeCell ref="D725:E725"/>
    <mergeCell ref="F725:G725"/>
    <mergeCell ref="H725:I725"/>
    <mergeCell ref="J725:K725"/>
    <mergeCell ref="L725:M725"/>
    <mergeCell ref="N723:O723"/>
    <mergeCell ref="B724:C724"/>
    <mergeCell ref="D724:E724"/>
    <mergeCell ref="F724:G724"/>
    <mergeCell ref="H724:I724"/>
    <mergeCell ref="J724:K724"/>
    <mergeCell ref="L724:M724"/>
    <mergeCell ref="N724:O724"/>
    <mergeCell ref="B723:C723"/>
    <mergeCell ref="D723:E723"/>
    <mergeCell ref="F723:G723"/>
    <mergeCell ref="H723:I723"/>
    <mergeCell ref="J723:K723"/>
    <mergeCell ref="L723:M723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1:C721"/>
    <mergeCell ref="D721:E721"/>
    <mergeCell ref="F721:G721"/>
    <mergeCell ref="H721:I721"/>
    <mergeCell ref="J721:K721"/>
    <mergeCell ref="L721:M72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1:C731"/>
    <mergeCell ref="D731:E731"/>
    <mergeCell ref="F731:G731"/>
    <mergeCell ref="H731:I731"/>
    <mergeCell ref="J731:K731"/>
    <mergeCell ref="L731:M731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29:C729"/>
    <mergeCell ref="D729:E729"/>
    <mergeCell ref="F729:G729"/>
    <mergeCell ref="H729:I729"/>
    <mergeCell ref="J729:K729"/>
    <mergeCell ref="L729:M729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27:C727"/>
    <mergeCell ref="D727:E727"/>
    <mergeCell ref="F727:G727"/>
    <mergeCell ref="H727:I727"/>
    <mergeCell ref="J727:K727"/>
    <mergeCell ref="L727:M72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37:C737"/>
    <mergeCell ref="D737:E737"/>
    <mergeCell ref="F737:G737"/>
    <mergeCell ref="H737:I737"/>
    <mergeCell ref="J737:K737"/>
    <mergeCell ref="L737:M737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5:C735"/>
    <mergeCell ref="D735:E735"/>
    <mergeCell ref="F735:G735"/>
    <mergeCell ref="H735:I735"/>
    <mergeCell ref="J735:K735"/>
    <mergeCell ref="L735:M735"/>
    <mergeCell ref="N733:O733"/>
    <mergeCell ref="B734:C734"/>
    <mergeCell ref="D734:E734"/>
    <mergeCell ref="F734:G734"/>
    <mergeCell ref="H734:I734"/>
    <mergeCell ref="J734:K734"/>
    <mergeCell ref="L734:M734"/>
    <mergeCell ref="N734:O734"/>
    <mergeCell ref="B733:C733"/>
    <mergeCell ref="D733:E733"/>
    <mergeCell ref="F733:G733"/>
    <mergeCell ref="H733:I733"/>
    <mergeCell ref="J733:K733"/>
    <mergeCell ref="L733:M733"/>
    <mergeCell ref="N743:O743"/>
    <mergeCell ref="B744:C744"/>
    <mergeCell ref="D744:E744"/>
    <mergeCell ref="F744:G744"/>
    <mergeCell ref="H744:I744"/>
    <mergeCell ref="J744:K744"/>
    <mergeCell ref="L744:M744"/>
    <mergeCell ref="N744:O744"/>
    <mergeCell ref="B743:C743"/>
    <mergeCell ref="D743:E743"/>
    <mergeCell ref="F743:G743"/>
    <mergeCell ref="H743:I743"/>
    <mergeCell ref="J743:K743"/>
    <mergeCell ref="L743:M743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1:C741"/>
    <mergeCell ref="D741:E741"/>
    <mergeCell ref="F741:G741"/>
    <mergeCell ref="H741:I741"/>
    <mergeCell ref="J741:K741"/>
    <mergeCell ref="L741:M741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39:C739"/>
    <mergeCell ref="D739:E739"/>
    <mergeCell ref="F739:G739"/>
    <mergeCell ref="H739:I739"/>
    <mergeCell ref="J739:K739"/>
    <mergeCell ref="L739:M73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49:C749"/>
    <mergeCell ref="D749:E749"/>
    <mergeCell ref="F749:G749"/>
    <mergeCell ref="H749:I749"/>
    <mergeCell ref="J749:K749"/>
    <mergeCell ref="L749:M749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47:C747"/>
    <mergeCell ref="D747:E747"/>
    <mergeCell ref="F747:G747"/>
    <mergeCell ref="H747:I747"/>
    <mergeCell ref="J747:K747"/>
    <mergeCell ref="L747:M747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5:C745"/>
    <mergeCell ref="D745:E745"/>
    <mergeCell ref="F745:G745"/>
    <mergeCell ref="H745:I745"/>
    <mergeCell ref="J745:K745"/>
    <mergeCell ref="L745:M74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5:C755"/>
    <mergeCell ref="D755:E755"/>
    <mergeCell ref="F755:G755"/>
    <mergeCell ref="H755:I755"/>
    <mergeCell ref="J755:K755"/>
    <mergeCell ref="L755:M755"/>
    <mergeCell ref="N753:O753"/>
    <mergeCell ref="B754:C754"/>
    <mergeCell ref="D754:E754"/>
    <mergeCell ref="F754:G754"/>
    <mergeCell ref="H754:I754"/>
    <mergeCell ref="J754:K754"/>
    <mergeCell ref="L754:M754"/>
    <mergeCell ref="N754:O754"/>
    <mergeCell ref="B753:C753"/>
    <mergeCell ref="D753:E753"/>
    <mergeCell ref="F753:G753"/>
    <mergeCell ref="H753:I753"/>
    <mergeCell ref="J753:K753"/>
    <mergeCell ref="L753:M753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1:C751"/>
    <mergeCell ref="D751:E751"/>
    <mergeCell ref="F751:G751"/>
    <mergeCell ref="H751:I751"/>
    <mergeCell ref="J751:K751"/>
    <mergeCell ref="L751:M75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1:C761"/>
    <mergeCell ref="D761:E761"/>
    <mergeCell ref="F761:G761"/>
    <mergeCell ref="H761:I761"/>
    <mergeCell ref="J761:K761"/>
    <mergeCell ref="L761:M761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59:C759"/>
    <mergeCell ref="D759:E759"/>
    <mergeCell ref="F759:G759"/>
    <mergeCell ref="H759:I759"/>
    <mergeCell ref="J759:K759"/>
    <mergeCell ref="L759:M759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57:C757"/>
    <mergeCell ref="D757:E757"/>
    <mergeCell ref="F757:G757"/>
    <mergeCell ref="H757:I757"/>
    <mergeCell ref="J757:K757"/>
    <mergeCell ref="L757:M75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67:C767"/>
    <mergeCell ref="D767:E767"/>
    <mergeCell ref="F767:G767"/>
    <mergeCell ref="H767:I767"/>
    <mergeCell ref="J767:K767"/>
    <mergeCell ref="L767:M767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5:C765"/>
    <mergeCell ref="D765:E765"/>
    <mergeCell ref="F765:G765"/>
    <mergeCell ref="H765:I765"/>
    <mergeCell ref="J765:K765"/>
    <mergeCell ref="L765:M765"/>
    <mergeCell ref="N763:O763"/>
    <mergeCell ref="B764:C764"/>
    <mergeCell ref="D764:E764"/>
    <mergeCell ref="F764:G764"/>
    <mergeCell ref="H764:I764"/>
    <mergeCell ref="J764:K764"/>
    <mergeCell ref="L764:M764"/>
    <mergeCell ref="N764:O764"/>
    <mergeCell ref="B763:C763"/>
    <mergeCell ref="D763:E763"/>
    <mergeCell ref="F763:G763"/>
    <mergeCell ref="H763:I763"/>
    <mergeCell ref="J763:K763"/>
    <mergeCell ref="L763:M763"/>
    <mergeCell ref="N773:O773"/>
    <mergeCell ref="B774:C774"/>
    <mergeCell ref="D774:E774"/>
    <mergeCell ref="F774:G774"/>
    <mergeCell ref="H774:I774"/>
    <mergeCell ref="J774:K774"/>
    <mergeCell ref="L774:M774"/>
    <mergeCell ref="N774:O774"/>
    <mergeCell ref="B773:C773"/>
    <mergeCell ref="D773:E773"/>
    <mergeCell ref="F773:G773"/>
    <mergeCell ref="H773:I773"/>
    <mergeCell ref="J773:K773"/>
    <mergeCell ref="L773:M773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1:C771"/>
    <mergeCell ref="D771:E771"/>
    <mergeCell ref="F771:G771"/>
    <mergeCell ref="H771:I771"/>
    <mergeCell ref="J771:K771"/>
    <mergeCell ref="L771:M771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69:C769"/>
    <mergeCell ref="D769:E769"/>
    <mergeCell ref="F769:G769"/>
    <mergeCell ref="H769:I769"/>
    <mergeCell ref="J769:K769"/>
    <mergeCell ref="L769:M76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79:C779"/>
    <mergeCell ref="D779:E779"/>
    <mergeCell ref="F779:G779"/>
    <mergeCell ref="H779:I779"/>
    <mergeCell ref="J779:K779"/>
    <mergeCell ref="L779:M779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77:C777"/>
    <mergeCell ref="D777:E777"/>
    <mergeCell ref="F777:G777"/>
    <mergeCell ref="H777:I777"/>
    <mergeCell ref="J777:K777"/>
    <mergeCell ref="L777:M777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5:C775"/>
    <mergeCell ref="D775:E775"/>
    <mergeCell ref="F775:G775"/>
    <mergeCell ref="H775:I775"/>
    <mergeCell ref="J775:K775"/>
    <mergeCell ref="L775:M77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5:C785"/>
    <mergeCell ref="D785:E785"/>
    <mergeCell ref="F785:G785"/>
    <mergeCell ref="H785:I785"/>
    <mergeCell ref="J785:K785"/>
    <mergeCell ref="L785:M785"/>
    <mergeCell ref="N783:O783"/>
    <mergeCell ref="B784:C784"/>
    <mergeCell ref="D784:E784"/>
    <mergeCell ref="F784:G784"/>
    <mergeCell ref="H784:I784"/>
    <mergeCell ref="J784:K784"/>
    <mergeCell ref="L784:M784"/>
    <mergeCell ref="N784:O784"/>
    <mergeCell ref="B783:C783"/>
    <mergeCell ref="D783:E783"/>
    <mergeCell ref="F783:G783"/>
    <mergeCell ref="H783:I783"/>
    <mergeCell ref="J783:K783"/>
    <mergeCell ref="L783:M783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1:C781"/>
    <mergeCell ref="D781:E781"/>
    <mergeCell ref="F781:G781"/>
    <mergeCell ref="H781:I781"/>
    <mergeCell ref="J781:K781"/>
    <mergeCell ref="L781:M78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1:C791"/>
    <mergeCell ref="D791:E791"/>
    <mergeCell ref="F791:G791"/>
    <mergeCell ref="H791:I791"/>
    <mergeCell ref="J791:K791"/>
    <mergeCell ref="L791:M791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89:C789"/>
    <mergeCell ref="D789:E789"/>
    <mergeCell ref="F789:G789"/>
    <mergeCell ref="H789:I789"/>
    <mergeCell ref="J789:K789"/>
    <mergeCell ref="L789:M789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87:C787"/>
    <mergeCell ref="D787:E787"/>
    <mergeCell ref="F787:G787"/>
    <mergeCell ref="H787:I787"/>
    <mergeCell ref="J787:K787"/>
    <mergeCell ref="L787:M78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97:C797"/>
    <mergeCell ref="D797:E797"/>
    <mergeCell ref="F797:G797"/>
    <mergeCell ref="H797:I797"/>
    <mergeCell ref="J797:K797"/>
    <mergeCell ref="L797:M797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5:C795"/>
    <mergeCell ref="D795:E795"/>
    <mergeCell ref="F795:G795"/>
    <mergeCell ref="H795:I795"/>
    <mergeCell ref="J795:K795"/>
    <mergeCell ref="L795:M795"/>
    <mergeCell ref="N793:O793"/>
    <mergeCell ref="B794:C794"/>
    <mergeCell ref="D794:E794"/>
    <mergeCell ref="F794:G794"/>
    <mergeCell ref="H794:I794"/>
    <mergeCell ref="J794:K794"/>
    <mergeCell ref="L794:M794"/>
    <mergeCell ref="N794:O794"/>
    <mergeCell ref="B793:C793"/>
    <mergeCell ref="D793:E793"/>
    <mergeCell ref="F793:G793"/>
    <mergeCell ref="H793:I793"/>
    <mergeCell ref="J793:K793"/>
    <mergeCell ref="L793:M793"/>
    <mergeCell ref="N803:O803"/>
    <mergeCell ref="B804:C804"/>
    <mergeCell ref="D804:E804"/>
    <mergeCell ref="F804:G804"/>
    <mergeCell ref="H804:I804"/>
    <mergeCell ref="J804:K804"/>
    <mergeCell ref="L804:M804"/>
    <mergeCell ref="N804:O804"/>
    <mergeCell ref="B803:C803"/>
    <mergeCell ref="D803:E803"/>
    <mergeCell ref="F803:G803"/>
    <mergeCell ref="H803:I803"/>
    <mergeCell ref="J803:K803"/>
    <mergeCell ref="L803:M803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1:C801"/>
    <mergeCell ref="D801:E801"/>
    <mergeCell ref="F801:G801"/>
    <mergeCell ref="H801:I801"/>
    <mergeCell ref="J801:K801"/>
    <mergeCell ref="L801:M801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799:C799"/>
    <mergeCell ref="D799:E799"/>
    <mergeCell ref="F799:G799"/>
    <mergeCell ref="H799:I799"/>
    <mergeCell ref="J799:K799"/>
    <mergeCell ref="L799:M79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09:C809"/>
    <mergeCell ref="D809:E809"/>
    <mergeCell ref="F809:G809"/>
    <mergeCell ref="H809:I809"/>
    <mergeCell ref="J809:K809"/>
    <mergeCell ref="L809:M809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807:C807"/>
    <mergeCell ref="D807:E807"/>
    <mergeCell ref="F807:G807"/>
    <mergeCell ref="H807:I807"/>
    <mergeCell ref="J807:K807"/>
    <mergeCell ref="L807:M807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5:C805"/>
    <mergeCell ref="D805:E805"/>
    <mergeCell ref="F805:G805"/>
    <mergeCell ref="H805:I805"/>
    <mergeCell ref="J805:K805"/>
    <mergeCell ref="L805:M80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5:C815"/>
    <mergeCell ref="D815:E815"/>
    <mergeCell ref="F815:G815"/>
    <mergeCell ref="H815:I815"/>
    <mergeCell ref="J815:K815"/>
    <mergeCell ref="L815:M815"/>
    <mergeCell ref="N813:O813"/>
    <mergeCell ref="B814:C814"/>
    <mergeCell ref="D814:E814"/>
    <mergeCell ref="F814:G814"/>
    <mergeCell ref="H814:I814"/>
    <mergeCell ref="J814:K814"/>
    <mergeCell ref="L814:M814"/>
    <mergeCell ref="N814:O814"/>
    <mergeCell ref="B813:C813"/>
    <mergeCell ref="D813:E813"/>
    <mergeCell ref="F813:G813"/>
    <mergeCell ref="H813:I813"/>
    <mergeCell ref="J813:K813"/>
    <mergeCell ref="L813:M813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1:C811"/>
    <mergeCell ref="D811:E811"/>
    <mergeCell ref="F811:G811"/>
    <mergeCell ref="H811:I811"/>
    <mergeCell ref="J811:K811"/>
    <mergeCell ref="L811:M81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1:C821"/>
    <mergeCell ref="D821:E821"/>
    <mergeCell ref="F821:G821"/>
    <mergeCell ref="H821:I821"/>
    <mergeCell ref="J821:K821"/>
    <mergeCell ref="L821:M821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19:C819"/>
    <mergeCell ref="D819:E819"/>
    <mergeCell ref="F819:G819"/>
    <mergeCell ref="H819:I819"/>
    <mergeCell ref="J819:K819"/>
    <mergeCell ref="L819:M819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17:C817"/>
    <mergeCell ref="D817:E817"/>
    <mergeCell ref="F817:G817"/>
    <mergeCell ref="H817:I817"/>
    <mergeCell ref="J817:K817"/>
    <mergeCell ref="L817:M81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27:C827"/>
    <mergeCell ref="D827:E827"/>
    <mergeCell ref="F827:G827"/>
    <mergeCell ref="H827:I827"/>
    <mergeCell ref="J827:K827"/>
    <mergeCell ref="L827:M827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5:C825"/>
    <mergeCell ref="D825:E825"/>
    <mergeCell ref="F825:G825"/>
    <mergeCell ref="H825:I825"/>
    <mergeCell ref="J825:K825"/>
    <mergeCell ref="L825:M825"/>
    <mergeCell ref="N823:O823"/>
    <mergeCell ref="B824:C824"/>
    <mergeCell ref="D824:E824"/>
    <mergeCell ref="F824:G824"/>
    <mergeCell ref="H824:I824"/>
    <mergeCell ref="J824:K824"/>
    <mergeCell ref="L824:M824"/>
    <mergeCell ref="N824:O824"/>
    <mergeCell ref="B823:C823"/>
    <mergeCell ref="D823:E823"/>
    <mergeCell ref="F823:G823"/>
    <mergeCell ref="H823:I823"/>
    <mergeCell ref="J823:K823"/>
    <mergeCell ref="L823:M823"/>
    <mergeCell ref="N833:O833"/>
    <mergeCell ref="B834:C834"/>
    <mergeCell ref="D834:E834"/>
    <mergeCell ref="F834:G834"/>
    <mergeCell ref="H834:I834"/>
    <mergeCell ref="J834:K834"/>
    <mergeCell ref="L834:M834"/>
    <mergeCell ref="N834:O834"/>
    <mergeCell ref="B833:C833"/>
    <mergeCell ref="D833:E833"/>
    <mergeCell ref="F833:G833"/>
    <mergeCell ref="H833:I833"/>
    <mergeCell ref="J833:K833"/>
    <mergeCell ref="L833:M833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1:C831"/>
    <mergeCell ref="D831:E831"/>
    <mergeCell ref="F831:G831"/>
    <mergeCell ref="H831:I831"/>
    <mergeCell ref="J831:K831"/>
    <mergeCell ref="L831:M831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29:C829"/>
    <mergeCell ref="D829:E829"/>
    <mergeCell ref="F829:G829"/>
    <mergeCell ref="H829:I829"/>
    <mergeCell ref="J829:K829"/>
    <mergeCell ref="L829:M82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39:C839"/>
    <mergeCell ref="D839:E839"/>
    <mergeCell ref="F839:G839"/>
    <mergeCell ref="H839:I839"/>
    <mergeCell ref="J839:K839"/>
    <mergeCell ref="L839:M839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37:C837"/>
    <mergeCell ref="D837:E837"/>
    <mergeCell ref="F837:G837"/>
    <mergeCell ref="H837:I837"/>
    <mergeCell ref="J837:K837"/>
    <mergeCell ref="L837:M837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5:C835"/>
    <mergeCell ref="D835:E835"/>
    <mergeCell ref="F835:G835"/>
    <mergeCell ref="H835:I835"/>
    <mergeCell ref="J835:K835"/>
    <mergeCell ref="L835:M83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5:C845"/>
    <mergeCell ref="D845:E845"/>
    <mergeCell ref="F845:G845"/>
    <mergeCell ref="H845:I845"/>
    <mergeCell ref="J845:K845"/>
    <mergeCell ref="L845:M845"/>
    <mergeCell ref="N843:O843"/>
    <mergeCell ref="B844:C844"/>
    <mergeCell ref="D844:E844"/>
    <mergeCell ref="F844:G844"/>
    <mergeCell ref="H844:I844"/>
    <mergeCell ref="J844:K844"/>
    <mergeCell ref="L844:M844"/>
    <mergeCell ref="N844:O844"/>
    <mergeCell ref="B843:C843"/>
    <mergeCell ref="D843:E843"/>
    <mergeCell ref="F843:G843"/>
    <mergeCell ref="H843:I843"/>
    <mergeCell ref="J843:K843"/>
    <mergeCell ref="L843:M843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1:C841"/>
    <mergeCell ref="D841:E841"/>
    <mergeCell ref="F841:G841"/>
    <mergeCell ref="H841:I841"/>
    <mergeCell ref="J841:K841"/>
    <mergeCell ref="L841:M84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1:C851"/>
    <mergeCell ref="D851:E851"/>
    <mergeCell ref="F851:G851"/>
    <mergeCell ref="H851:I851"/>
    <mergeCell ref="J851:K851"/>
    <mergeCell ref="L851:M851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49:C849"/>
    <mergeCell ref="D849:E849"/>
    <mergeCell ref="F849:G849"/>
    <mergeCell ref="H849:I849"/>
    <mergeCell ref="J849:K849"/>
    <mergeCell ref="L849:M849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47:C847"/>
    <mergeCell ref="D847:E847"/>
    <mergeCell ref="F847:G847"/>
    <mergeCell ref="H847:I847"/>
    <mergeCell ref="J847:K847"/>
    <mergeCell ref="L847:M84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57:C857"/>
    <mergeCell ref="D857:E857"/>
    <mergeCell ref="F857:G857"/>
    <mergeCell ref="H857:I857"/>
    <mergeCell ref="J857:K857"/>
    <mergeCell ref="L857:M857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5:C855"/>
    <mergeCell ref="D855:E855"/>
    <mergeCell ref="F855:G855"/>
    <mergeCell ref="H855:I855"/>
    <mergeCell ref="J855:K855"/>
    <mergeCell ref="L855:M855"/>
    <mergeCell ref="N853:O853"/>
    <mergeCell ref="B854:C854"/>
    <mergeCell ref="D854:E854"/>
    <mergeCell ref="F854:G854"/>
    <mergeCell ref="H854:I854"/>
    <mergeCell ref="J854:K854"/>
    <mergeCell ref="L854:M854"/>
    <mergeCell ref="N854:O854"/>
    <mergeCell ref="B853:C853"/>
    <mergeCell ref="D853:E853"/>
    <mergeCell ref="F853:G853"/>
    <mergeCell ref="H853:I853"/>
    <mergeCell ref="J853:K853"/>
    <mergeCell ref="L853:M853"/>
    <mergeCell ref="N863:O863"/>
    <mergeCell ref="B864:C864"/>
    <mergeCell ref="D864:E864"/>
    <mergeCell ref="F864:G864"/>
    <mergeCell ref="H864:I864"/>
    <mergeCell ref="J864:K864"/>
    <mergeCell ref="L864:M864"/>
    <mergeCell ref="N864:O864"/>
    <mergeCell ref="B863:C863"/>
    <mergeCell ref="D863:E863"/>
    <mergeCell ref="F863:G863"/>
    <mergeCell ref="H863:I863"/>
    <mergeCell ref="J863:K863"/>
    <mergeCell ref="L863:M863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1:C861"/>
    <mergeCell ref="D861:E861"/>
    <mergeCell ref="F861:G861"/>
    <mergeCell ref="H861:I861"/>
    <mergeCell ref="J861:K861"/>
    <mergeCell ref="L861:M861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59:C859"/>
    <mergeCell ref="D859:E859"/>
    <mergeCell ref="F859:G859"/>
    <mergeCell ref="H859:I859"/>
    <mergeCell ref="J859:K859"/>
    <mergeCell ref="L859:M85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69:C869"/>
    <mergeCell ref="D869:E869"/>
    <mergeCell ref="F869:G869"/>
    <mergeCell ref="H869:I869"/>
    <mergeCell ref="J869:K869"/>
    <mergeCell ref="L869:M869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67:C867"/>
    <mergeCell ref="D867:E867"/>
    <mergeCell ref="F867:G867"/>
    <mergeCell ref="H867:I867"/>
    <mergeCell ref="J867:K867"/>
    <mergeCell ref="L867:M867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5:C865"/>
    <mergeCell ref="D865:E865"/>
    <mergeCell ref="F865:G865"/>
    <mergeCell ref="H865:I865"/>
    <mergeCell ref="J865:K865"/>
    <mergeCell ref="L865:M86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5:C875"/>
    <mergeCell ref="D875:E875"/>
    <mergeCell ref="F875:G875"/>
    <mergeCell ref="H875:I875"/>
    <mergeCell ref="J875:K875"/>
    <mergeCell ref="L875:M875"/>
    <mergeCell ref="N873:O873"/>
    <mergeCell ref="B874:C874"/>
    <mergeCell ref="D874:E874"/>
    <mergeCell ref="F874:G874"/>
    <mergeCell ref="H874:I874"/>
    <mergeCell ref="J874:K874"/>
    <mergeCell ref="L874:M874"/>
    <mergeCell ref="N874:O874"/>
    <mergeCell ref="B873:C873"/>
    <mergeCell ref="D873:E873"/>
    <mergeCell ref="F873:G873"/>
    <mergeCell ref="H873:I873"/>
    <mergeCell ref="J873:K873"/>
    <mergeCell ref="L873:M873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1:C871"/>
    <mergeCell ref="D871:E871"/>
    <mergeCell ref="F871:G871"/>
    <mergeCell ref="H871:I871"/>
    <mergeCell ref="J871:K871"/>
    <mergeCell ref="L871:M87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1:C881"/>
    <mergeCell ref="D881:E881"/>
    <mergeCell ref="F881:G881"/>
    <mergeCell ref="H881:I881"/>
    <mergeCell ref="J881:K881"/>
    <mergeCell ref="L881:M881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79:C879"/>
    <mergeCell ref="D879:E879"/>
    <mergeCell ref="F879:G879"/>
    <mergeCell ref="H879:I879"/>
    <mergeCell ref="J879:K879"/>
    <mergeCell ref="L879:M879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77:C877"/>
    <mergeCell ref="D877:E877"/>
    <mergeCell ref="F877:G877"/>
    <mergeCell ref="H877:I877"/>
    <mergeCell ref="J877:K877"/>
    <mergeCell ref="L877:M87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87:C887"/>
    <mergeCell ref="D887:E887"/>
    <mergeCell ref="F887:G887"/>
    <mergeCell ref="H887:I887"/>
    <mergeCell ref="J887:K887"/>
    <mergeCell ref="L887:M887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5:C885"/>
    <mergeCell ref="D885:E885"/>
    <mergeCell ref="F885:G885"/>
    <mergeCell ref="H885:I885"/>
    <mergeCell ref="J885:K885"/>
    <mergeCell ref="L885:M885"/>
    <mergeCell ref="N883:O883"/>
    <mergeCell ref="B884:C884"/>
    <mergeCell ref="D884:E884"/>
    <mergeCell ref="F884:G884"/>
    <mergeCell ref="H884:I884"/>
    <mergeCell ref="J884:K884"/>
    <mergeCell ref="L884:M884"/>
    <mergeCell ref="N884:O884"/>
    <mergeCell ref="B883:C883"/>
    <mergeCell ref="D883:E883"/>
    <mergeCell ref="F883:G883"/>
    <mergeCell ref="H883:I883"/>
    <mergeCell ref="J883:K883"/>
    <mergeCell ref="L883:M883"/>
    <mergeCell ref="N893:O893"/>
    <mergeCell ref="B894:C894"/>
    <mergeCell ref="D894:E894"/>
    <mergeCell ref="F894:G894"/>
    <mergeCell ref="H894:I894"/>
    <mergeCell ref="J894:K894"/>
    <mergeCell ref="L894:M894"/>
    <mergeCell ref="N894:O894"/>
    <mergeCell ref="B893:C893"/>
    <mergeCell ref="D893:E893"/>
    <mergeCell ref="F893:G893"/>
    <mergeCell ref="H893:I893"/>
    <mergeCell ref="J893:K893"/>
    <mergeCell ref="L893:M893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1:C891"/>
    <mergeCell ref="D891:E891"/>
    <mergeCell ref="F891:G891"/>
    <mergeCell ref="H891:I891"/>
    <mergeCell ref="J891:K891"/>
    <mergeCell ref="L891:M891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89:C889"/>
    <mergeCell ref="D889:E889"/>
    <mergeCell ref="F889:G889"/>
    <mergeCell ref="H889:I889"/>
    <mergeCell ref="J889:K889"/>
    <mergeCell ref="L889:M88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899:C899"/>
    <mergeCell ref="D899:E899"/>
    <mergeCell ref="F899:G899"/>
    <mergeCell ref="H899:I899"/>
    <mergeCell ref="J899:K899"/>
    <mergeCell ref="L899:M899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97:C897"/>
    <mergeCell ref="D897:E897"/>
    <mergeCell ref="F897:G897"/>
    <mergeCell ref="H897:I897"/>
    <mergeCell ref="J897:K897"/>
    <mergeCell ref="L897:M897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5:C895"/>
    <mergeCell ref="D895:E895"/>
    <mergeCell ref="F895:G895"/>
    <mergeCell ref="H895:I895"/>
    <mergeCell ref="J895:K895"/>
    <mergeCell ref="L895:M89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5:C905"/>
    <mergeCell ref="D905:E905"/>
    <mergeCell ref="F905:G905"/>
    <mergeCell ref="H905:I905"/>
    <mergeCell ref="J905:K905"/>
    <mergeCell ref="L905:M905"/>
    <mergeCell ref="N903:O903"/>
    <mergeCell ref="B904:C904"/>
    <mergeCell ref="D904:E904"/>
    <mergeCell ref="F904:G904"/>
    <mergeCell ref="H904:I904"/>
    <mergeCell ref="J904:K904"/>
    <mergeCell ref="L904:M904"/>
    <mergeCell ref="N904:O904"/>
    <mergeCell ref="B903:C903"/>
    <mergeCell ref="D903:E903"/>
    <mergeCell ref="F903:G903"/>
    <mergeCell ref="H903:I903"/>
    <mergeCell ref="J903:K903"/>
    <mergeCell ref="L903:M903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1:C901"/>
    <mergeCell ref="D901:E901"/>
    <mergeCell ref="F901:G901"/>
    <mergeCell ref="H901:I901"/>
    <mergeCell ref="J901:K901"/>
    <mergeCell ref="L901:M90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1:C911"/>
    <mergeCell ref="D911:E911"/>
    <mergeCell ref="F911:G911"/>
    <mergeCell ref="H911:I911"/>
    <mergeCell ref="J911:K911"/>
    <mergeCell ref="L911:M911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09:C909"/>
    <mergeCell ref="D909:E909"/>
    <mergeCell ref="F909:G909"/>
    <mergeCell ref="H909:I909"/>
    <mergeCell ref="J909:K909"/>
    <mergeCell ref="L909:M909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907:C907"/>
    <mergeCell ref="D907:E907"/>
    <mergeCell ref="F907:G907"/>
    <mergeCell ref="H907:I907"/>
    <mergeCell ref="J907:K907"/>
    <mergeCell ref="L907:M90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17:C917"/>
    <mergeCell ref="D917:E917"/>
    <mergeCell ref="F917:G917"/>
    <mergeCell ref="H917:I917"/>
    <mergeCell ref="J917:K917"/>
    <mergeCell ref="L917:M917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5:C915"/>
    <mergeCell ref="D915:E915"/>
    <mergeCell ref="F915:G915"/>
    <mergeCell ref="H915:I915"/>
    <mergeCell ref="J915:K915"/>
    <mergeCell ref="L915:M915"/>
    <mergeCell ref="N913:O913"/>
    <mergeCell ref="B914:C914"/>
    <mergeCell ref="D914:E914"/>
    <mergeCell ref="F914:G914"/>
    <mergeCell ref="H914:I914"/>
    <mergeCell ref="J914:K914"/>
    <mergeCell ref="L914:M914"/>
    <mergeCell ref="N914:O914"/>
    <mergeCell ref="B913:C913"/>
    <mergeCell ref="D913:E913"/>
    <mergeCell ref="F913:G913"/>
    <mergeCell ref="H913:I913"/>
    <mergeCell ref="J913:K913"/>
    <mergeCell ref="L913:M913"/>
    <mergeCell ref="N923:O923"/>
    <mergeCell ref="B924:C924"/>
    <mergeCell ref="D924:E924"/>
    <mergeCell ref="F924:G924"/>
    <mergeCell ref="H924:I924"/>
    <mergeCell ref="J924:K924"/>
    <mergeCell ref="L924:M924"/>
    <mergeCell ref="N924:O924"/>
    <mergeCell ref="B923:C923"/>
    <mergeCell ref="D923:E923"/>
    <mergeCell ref="F923:G923"/>
    <mergeCell ref="H923:I923"/>
    <mergeCell ref="J923:K923"/>
    <mergeCell ref="L923:M923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1:C921"/>
    <mergeCell ref="D921:E921"/>
    <mergeCell ref="F921:G921"/>
    <mergeCell ref="H921:I921"/>
    <mergeCell ref="J921:K921"/>
    <mergeCell ref="L921:M921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19:C919"/>
    <mergeCell ref="D919:E919"/>
    <mergeCell ref="F919:G919"/>
    <mergeCell ref="H919:I919"/>
    <mergeCell ref="J919:K919"/>
    <mergeCell ref="L919:M91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29:C929"/>
    <mergeCell ref="D929:E929"/>
    <mergeCell ref="F929:G929"/>
    <mergeCell ref="H929:I929"/>
    <mergeCell ref="J929:K929"/>
    <mergeCell ref="L929:M929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27:C927"/>
    <mergeCell ref="D927:E927"/>
    <mergeCell ref="F927:G927"/>
    <mergeCell ref="H927:I927"/>
    <mergeCell ref="J927:K927"/>
    <mergeCell ref="L927:M927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5:C925"/>
    <mergeCell ref="D925:E925"/>
    <mergeCell ref="F925:G925"/>
    <mergeCell ref="H925:I925"/>
    <mergeCell ref="J925:K925"/>
    <mergeCell ref="L925:M92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5:C935"/>
    <mergeCell ref="D935:E935"/>
    <mergeCell ref="F935:G935"/>
    <mergeCell ref="H935:I935"/>
    <mergeCell ref="J935:K935"/>
    <mergeCell ref="L935:M935"/>
    <mergeCell ref="N933:O933"/>
    <mergeCell ref="B934:C934"/>
    <mergeCell ref="D934:E934"/>
    <mergeCell ref="F934:G934"/>
    <mergeCell ref="H934:I934"/>
    <mergeCell ref="J934:K934"/>
    <mergeCell ref="L934:M934"/>
    <mergeCell ref="N934:O934"/>
    <mergeCell ref="B933:C933"/>
    <mergeCell ref="D933:E933"/>
    <mergeCell ref="F933:G933"/>
    <mergeCell ref="H933:I933"/>
    <mergeCell ref="J933:K933"/>
    <mergeCell ref="L933:M933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1:C931"/>
    <mergeCell ref="D931:E931"/>
    <mergeCell ref="F931:G931"/>
    <mergeCell ref="H931:I931"/>
    <mergeCell ref="J931:K931"/>
    <mergeCell ref="L931:M93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1:C941"/>
    <mergeCell ref="D941:E941"/>
    <mergeCell ref="F941:G941"/>
    <mergeCell ref="H941:I941"/>
    <mergeCell ref="J941:K941"/>
    <mergeCell ref="L941:M941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39:C939"/>
    <mergeCell ref="D939:E939"/>
    <mergeCell ref="F939:G939"/>
    <mergeCell ref="H939:I939"/>
    <mergeCell ref="J939:K939"/>
    <mergeCell ref="L939:M939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37:C937"/>
    <mergeCell ref="D937:E937"/>
    <mergeCell ref="F937:G937"/>
    <mergeCell ref="H937:I937"/>
    <mergeCell ref="J937:K937"/>
    <mergeCell ref="L937:M937"/>
    <mergeCell ref="N947:O947"/>
    <mergeCell ref="B948:C948"/>
    <mergeCell ref="D948:E948"/>
    <mergeCell ref="F948:G948"/>
    <mergeCell ref="H948:I948"/>
    <mergeCell ref="J948:K948"/>
    <mergeCell ref="L948:M948"/>
    <mergeCell ref="N948:O948"/>
    <mergeCell ref="B947:C947"/>
    <mergeCell ref="D947:E947"/>
    <mergeCell ref="F947:G947"/>
    <mergeCell ref="H947:I947"/>
    <mergeCell ref="J947:K947"/>
    <mergeCell ref="L947:M947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5:C945"/>
    <mergeCell ref="D945:E945"/>
    <mergeCell ref="F945:G945"/>
    <mergeCell ref="H945:I945"/>
    <mergeCell ref="J945:K945"/>
    <mergeCell ref="L945:M945"/>
    <mergeCell ref="N943:O943"/>
    <mergeCell ref="B944:C944"/>
    <mergeCell ref="D944:E944"/>
    <mergeCell ref="F944:G944"/>
    <mergeCell ref="H944:I944"/>
    <mergeCell ref="J944:K944"/>
    <mergeCell ref="L944:M944"/>
    <mergeCell ref="N944:O944"/>
    <mergeCell ref="B943:C943"/>
    <mergeCell ref="D943:E943"/>
    <mergeCell ref="F943:G943"/>
    <mergeCell ref="H943:I943"/>
    <mergeCell ref="J943:K943"/>
    <mergeCell ref="L943:M94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3:C953"/>
    <mergeCell ref="D953:E953"/>
    <mergeCell ref="F953:G953"/>
    <mergeCell ref="H953:I953"/>
    <mergeCell ref="J953:K953"/>
    <mergeCell ref="L953:M953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51:C951"/>
    <mergeCell ref="D951:E951"/>
    <mergeCell ref="F951:G951"/>
    <mergeCell ref="H951:I951"/>
    <mergeCell ref="J951:K951"/>
    <mergeCell ref="L951:M951"/>
    <mergeCell ref="N949:O949"/>
    <mergeCell ref="B950:C950"/>
    <mergeCell ref="D950:E950"/>
    <mergeCell ref="F950:G950"/>
    <mergeCell ref="H950:I950"/>
    <mergeCell ref="J950:K950"/>
    <mergeCell ref="L950:M950"/>
    <mergeCell ref="N950:O950"/>
    <mergeCell ref="B949:C949"/>
    <mergeCell ref="D949:E949"/>
    <mergeCell ref="F949:G949"/>
    <mergeCell ref="H949:I949"/>
    <mergeCell ref="J949:K949"/>
    <mergeCell ref="L949:M94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59:C959"/>
    <mergeCell ref="D959:E959"/>
    <mergeCell ref="F959:G959"/>
    <mergeCell ref="H959:I959"/>
    <mergeCell ref="J959:K959"/>
    <mergeCell ref="L959:M959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57:C957"/>
    <mergeCell ref="D957:E957"/>
    <mergeCell ref="F957:G957"/>
    <mergeCell ref="H957:I957"/>
    <mergeCell ref="J957:K957"/>
    <mergeCell ref="L957:M957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5:C955"/>
    <mergeCell ref="D955:E955"/>
    <mergeCell ref="F955:G955"/>
    <mergeCell ref="H955:I955"/>
    <mergeCell ref="J955:K955"/>
    <mergeCell ref="L955:M95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5:C965"/>
    <mergeCell ref="D965:E965"/>
    <mergeCell ref="F965:G965"/>
    <mergeCell ref="H965:I965"/>
    <mergeCell ref="J965:K965"/>
    <mergeCell ref="L965:M965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3:C963"/>
    <mergeCell ref="D963:E963"/>
    <mergeCell ref="F963:G963"/>
    <mergeCell ref="H963:I963"/>
    <mergeCell ref="J963:K963"/>
    <mergeCell ref="L963:M963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1:C961"/>
    <mergeCell ref="D961:E961"/>
    <mergeCell ref="F961:G961"/>
    <mergeCell ref="H961:I961"/>
    <mergeCell ref="J961:K961"/>
    <mergeCell ref="L961:M96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1:C971"/>
    <mergeCell ref="D971:E971"/>
    <mergeCell ref="F971:G971"/>
    <mergeCell ref="H971:I971"/>
    <mergeCell ref="J971:K971"/>
    <mergeCell ref="L971:M971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69:C969"/>
    <mergeCell ref="D969:E969"/>
    <mergeCell ref="F969:G969"/>
    <mergeCell ref="H969:I969"/>
    <mergeCell ref="J969:K969"/>
    <mergeCell ref="L969:M969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67:C967"/>
    <mergeCell ref="D967:E967"/>
    <mergeCell ref="F967:G967"/>
    <mergeCell ref="H967:I967"/>
    <mergeCell ref="J967:K967"/>
    <mergeCell ref="L967:M96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77:C977"/>
    <mergeCell ref="D977:E977"/>
    <mergeCell ref="F977:G977"/>
    <mergeCell ref="H977:I977"/>
    <mergeCell ref="J977:K977"/>
    <mergeCell ref="L977:M977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5:C975"/>
    <mergeCell ref="D975:E975"/>
    <mergeCell ref="F975:G975"/>
    <mergeCell ref="H975:I975"/>
    <mergeCell ref="J975:K975"/>
    <mergeCell ref="L975:M975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3:C973"/>
    <mergeCell ref="D973:E973"/>
    <mergeCell ref="F973:G973"/>
    <mergeCell ref="H973:I973"/>
    <mergeCell ref="J973:K973"/>
    <mergeCell ref="L973:M97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3:C983"/>
    <mergeCell ref="D983:E983"/>
    <mergeCell ref="F983:G983"/>
    <mergeCell ref="H983:I983"/>
    <mergeCell ref="J983:K983"/>
    <mergeCell ref="L983:M983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1:C981"/>
    <mergeCell ref="D981:E981"/>
    <mergeCell ref="F981:G981"/>
    <mergeCell ref="H981:I981"/>
    <mergeCell ref="J981:K981"/>
    <mergeCell ref="L981:M981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79:C979"/>
    <mergeCell ref="D979:E979"/>
    <mergeCell ref="F979:G979"/>
    <mergeCell ref="H979:I979"/>
    <mergeCell ref="J979:K979"/>
    <mergeCell ref="L979:M97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89:C989"/>
    <mergeCell ref="D989:E989"/>
    <mergeCell ref="F989:G989"/>
    <mergeCell ref="H989:I989"/>
    <mergeCell ref="J989:K989"/>
    <mergeCell ref="L989:M989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87:C987"/>
    <mergeCell ref="D987:E987"/>
    <mergeCell ref="F987:G987"/>
    <mergeCell ref="H987:I987"/>
    <mergeCell ref="J987:K987"/>
    <mergeCell ref="L987:M987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5:C985"/>
    <mergeCell ref="D985:E985"/>
    <mergeCell ref="F985:G985"/>
    <mergeCell ref="H985:I985"/>
    <mergeCell ref="J985:K985"/>
    <mergeCell ref="L985:M98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5:C995"/>
    <mergeCell ref="D995:E995"/>
    <mergeCell ref="F995:G995"/>
    <mergeCell ref="H995:I995"/>
    <mergeCell ref="J995:K995"/>
    <mergeCell ref="L995:M995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3:C993"/>
    <mergeCell ref="D993:E993"/>
    <mergeCell ref="F993:G993"/>
    <mergeCell ref="H993:I993"/>
    <mergeCell ref="J993:K993"/>
    <mergeCell ref="L993:M993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1:C991"/>
    <mergeCell ref="D991:E991"/>
    <mergeCell ref="F991:G991"/>
    <mergeCell ref="H991:I991"/>
    <mergeCell ref="J991:K991"/>
    <mergeCell ref="L991:M99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1:C1001"/>
    <mergeCell ref="D1001:E1001"/>
    <mergeCell ref="F1001:G1001"/>
    <mergeCell ref="H1001:I1001"/>
    <mergeCell ref="J1001:K1001"/>
    <mergeCell ref="L1001:M1001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999:C999"/>
    <mergeCell ref="D999:E999"/>
    <mergeCell ref="F999:G999"/>
    <mergeCell ref="H999:I999"/>
    <mergeCell ref="J999:K999"/>
    <mergeCell ref="L999:M999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97:C997"/>
    <mergeCell ref="D997:E997"/>
    <mergeCell ref="F997:G997"/>
    <mergeCell ref="H997:I997"/>
    <mergeCell ref="J997:K997"/>
    <mergeCell ref="L997:M99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1007:C1007"/>
    <mergeCell ref="D1007:E1007"/>
    <mergeCell ref="F1007:G1007"/>
    <mergeCell ref="H1007:I1007"/>
    <mergeCell ref="J1007:K1007"/>
    <mergeCell ref="L1007:M1007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5:C1005"/>
    <mergeCell ref="D1005:E1005"/>
    <mergeCell ref="F1005:G1005"/>
    <mergeCell ref="H1005:I1005"/>
    <mergeCell ref="J1005:K1005"/>
    <mergeCell ref="L1005:M1005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3:C1003"/>
    <mergeCell ref="D1003:E1003"/>
    <mergeCell ref="F1003:G1003"/>
    <mergeCell ref="H1003:I1003"/>
    <mergeCell ref="J1003:K1003"/>
    <mergeCell ref="L1003:M100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3:C1013"/>
    <mergeCell ref="D1013:E1013"/>
    <mergeCell ref="F1013:G1013"/>
    <mergeCell ref="H1013:I1013"/>
    <mergeCell ref="J1013:K1013"/>
    <mergeCell ref="L1013:M1013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1:C1011"/>
    <mergeCell ref="D1011:E1011"/>
    <mergeCell ref="F1011:G1011"/>
    <mergeCell ref="H1011:I1011"/>
    <mergeCell ref="J1011:K1011"/>
    <mergeCell ref="L1011:M1011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09:C1009"/>
    <mergeCell ref="D1009:E1009"/>
    <mergeCell ref="F1009:G1009"/>
    <mergeCell ref="H1009:I1009"/>
    <mergeCell ref="J1009:K1009"/>
    <mergeCell ref="L1009:M100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19:C1019"/>
    <mergeCell ref="D1019:E1019"/>
    <mergeCell ref="F1019:G1019"/>
    <mergeCell ref="H1019:I1019"/>
    <mergeCell ref="J1019:K1019"/>
    <mergeCell ref="L1019:M1019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17:C1017"/>
    <mergeCell ref="D1017:E1017"/>
    <mergeCell ref="F1017:G1017"/>
    <mergeCell ref="H1017:I1017"/>
    <mergeCell ref="J1017:K1017"/>
    <mergeCell ref="L1017:M1017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5:C1015"/>
    <mergeCell ref="D1015:E1015"/>
    <mergeCell ref="F1015:G1015"/>
    <mergeCell ref="H1015:I1015"/>
    <mergeCell ref="J1015:K1015"/>
    <mergeCell ref="L1015:M101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5:C1025"/>
    <mergeCell ref="D1025:E1025"/>
    <mergeCell ref="F1025:G1025"/>
    <mergeCell ref="H1025:I1025"/>
    <mergeCell ref="J1025:K1025"/>
    <mergeCell ref="L1025:M1025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3:C1023"/>
    <mergeCell ref="D1023:E1023"/>
    <mergeCell ref="F1023:G1023"/>
    <mergeCell ref="H1023:I1023"/>
    <mergeCell ref="J1023:K1023"/>
    <mergeCell ref="L1023:M1023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1:C1021"/>
    <mergeCell ref="D1021:E1021"/>
    <mergeCell ref="F1021:G1021"/>
    <mergeCell ref="H1021:I1021"/>
    <mergeCell ref="J1021:K1021"/>
    <mergeCell ref="L1021:M102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1:C1031"/>
    <mergeCell ref="D1031:E1031"/>
    <mergeCell ref="F1031:G1031"/>
    <mergeCell ref="H1031:I1031"/>
    <mergeCell ref="J1031:K1031"/>
    <mergeCell ref="L1031:M1031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29:C1029"/>
    <mergeCell ref="D1029:E1029"/>
    <mergeCell ref="F1029:G1029"/>
    <mergeCell ref="H1029:I1029"/>
    <mergeCell ref="J1029:K1029"/>
    <mergeCell ref="L1029:M1029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27:C1027"/>
    <mergeCell ref="D1027:E1027"/>
    <mergeCell ref="F1027:G1027"/>
    <mergeCell ref="H1027:I1027"/>
    <mergeCell ref="J1027:K1027"/>
    <mergeCell ref="L1027:M102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37:C1037"/>
    <mergeCell ref="D1037:E1037"/>
    <mergeCell ref="F1037:G1037"/>
    <mergeCell ref="H1037:I1037"/>
    <mergeCell ref="J1037:K1037"/>
    <mergeCell ref="L1037:M1037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5:C1035"/>
    <mergeCell ref="D1035:E1035"/>
    <mergeCell ref="F1035:G1035"/>
    <mergeCell ref="H1035:I1035"/>
    <mergeCell ref="J1035:K1035"/>
    <mergeCell ref="L1035:M1035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3:C1033"/>
    <mergeCell ref="D1033:E1033"/>
    <mergeCell ref="F1033:G1033"/>
    <mergeCell ref="H1033:I1033"/>
    <mergeCell ref="J1033:K1033"/>
    <mergeCell ref="L1033:M103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3:C1043"/>
    <mergeCell ref="D1043:E1043"/>
    <mergeCell ref="F1043:G1043"/>
    <mergeCell ref="H1043:I1043"/>
    <mergeCell ref="J1043:K1043"/>
    <mergeCell ref="L1043:M1043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1:C1041"/>
    <mergeCell ref="D1041:E1041"/>
    <mergeCell ref="F1041:G1041"/>
    <mergeCell ref="H1041:I1041"/>
    <mergeCell ref="J1041:K1041"/>
    <mergeCell ref="L1041:M1041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39:C1039"/>
    <mergeCell ref="D1039:E1039"/>
    <mergeCell ref="F1039:G1039"/>
    <mergeCell ref="H1039:I1039"/>
    <mergeCell ref="J1039:K1039"/>
    <mergeCell ref="L1039:M103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49:C1049"/>
    <mergeCell ref="D1049:E1049"/>
    <mergeCell ref="F1049:G1049"/>
    <mergeCell ref="H1049:I1049"/>
    <mergeCell ref="J1049:K1049"/>
    <mergeCell ref="L1049:M1049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47:C1047"/>
    <mergeCell ref="D1047:E1047"/>
    <mergeCell ref="F1047:G1047"/>
    <mergeCell ref="H1047:I1047"/>
    <mergeCell ref="J1047:K1047"/>
    <mergeCell ref="L1047:M1047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5:C1045"/>
    <mergeCell ref="D1045:E1045"/>
    <mergeCell ref="F1045:G1045"/>
    <mergeCell ref="H1045:I1045"/>
    <mergeCell ref="J1045:K1045"/>
    <mergeCell ref="L1045:M104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5:C1055"/>
    <mergeCell ref="D1055:E1055"/>
    <mergeCell ref="F1055:G1055"/>
    <mergeCell ref="H1055:I1055"/>
    <mergeCell ref="J1055:K1055"/>
    <mergeCell ref="L1055:M1055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3:C1053"/>
    <mergeCell ref="D1053:E1053"/>
    <mergeCell ref="F1053:G1053"/>
    <mergeCell ref="H1053:I1053"/>
    <mergeCell ref="J1053:K1053"/>
    <mergeCell ref="L1053:M1053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1:C1051"/>
    <mergeCell ref="D1051:E1051"/>
    <mergeCell ref="F1051:G1051"/>
    <mergeCell ref="H1051:I1051"/>
    <mergeCell ref="J1051:K1051"/>
    <mergeCell ref="L1051:M105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1:C1061"/>
    <mergeCell ref="D1061:E1061"/>
    <mergeCell ref="F1061:G1061"/>
    <mergeCell ref="H1061:I1061"/>
    <mergeCell ref="J1061:K1061"/>
    <mergeCell ref="L1061:M1061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59:C1059"/>
    <mergeCell ref="D1059:E1059"/>
    <mergeCell ref="F1059:G1059"/>
    <mergeCell ref="H1059:I1059"/>
    <mergeCell ref="J1059:K1059"/>
    <mergeCell ref="L1059:M1059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57:C1057"/>
    <mergeCell ref="D1057:E1057"/>
    <mergeCell ref="F1057:G1057"/>
    <mergeCell ref="H1057:I1057"/>
    <mergeCell ref="J1057:K1057"/>
    <mergeCell ref="L1057:M105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67:C1067"/>
    <mergeCell ref="D1067:E1067"/>
    <mergeCell ref="F1067:G1067"/>
    <mergeCell ref="H1067:I1067"/>
    <mergeCell ref="J1067:K1067"/>
    <mergeCell ref="L1067:M1067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5:C1065"/>
    <mergeCell ref="D1065:E1065"/>
    <mergeCell ref="F1065:G1065"/>
    <mergeCell ref="H1065:I1065"/>
    <mergeCell ref="J1065:K1065"/>
    <mergeCell ref="L1065:M1065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3:C1063"/>
    <mergeCell ref="D1063:E1063"/>
    <mergeCell ref="F1063:G1063"/>
    <mergeCell ref="H1063:I1063"/>
    <mergeCell ref="J1063:K1063"/>
    <mergeCell ref="L1063:M106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3:C1073"/>
    <mergeCell ref="D1073:E1073"/>
    <mergeCell ref="F1073:G1073"/>
    <mergeCell ref="H1073:I1073"/>
    <mergeCell ref="J1073:K1073"/>
    <mergeCell ref="L1073:M1073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1:C1071"/>
    <mergeCell ref="D1071:E1071"/>
    <mergeCell ref="F1071:G1071"/>
    <mergeCell ref="H1071:I1071"/>
    <mergeCell ref="J1071:K1071"/>
    <mergeCell ref="L1071:M1071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69:C1069"/>
    <mergeCell ref="D1069:E1069"/>
    <mergeCell ref="F1069:G1069"/>
    <mergeCell ref="H1069:I1069"/>
    <mergeCell ref="J1069:K1069"/>
    <mergeCell ref="L1069:M106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79:C1079"/>
    <mergeCell ref="D1079:E1079"/>
    <mergeCell ref="F1079:G1079"/>
    <mergeCell ref="H1079:I1079"/>
    <mergeCell ref="J1079:K1079"/>
    <mergeCell ref="L1079:M1079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77:C1077"/>
    <mergeCell ref="D1077:E1077"/>
    <mergeCell ref="F1077:G1077"/>
    <mergeCell ref="H1077:I1077"/>
    <mergeCell ref="J1077:K1077"/>
    <mergeCell ref="L1077:M1077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5:C1075"/>
    <mergeCell ref="D1075:E1075"/>
    <mergeCell ref="F1075:G1075"/>
    <mergeCell ref="H1075:I1075"/>
    <mergeCell ref="J1075:K1075"/>
    <mergeCell ref="L1075:M107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5:C1085"/>
    <mergeCell ref="D1085:E1085"/>
    <mergeCell ref="F1085:G1085"/>
    <mergeCell ref="H1085:I1085"/>
    <mergeCell ref="J1085:K1085"/>
    <mergeCell ref="L1085:M1085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3:C1083"/>
    <mergeCell ref="D1083:E1083"/>
    <mergeCell ref="F1083:G1083"/>
    <mergeCell ref="H1083:I1083"/>
    <mergeCell ref="J1083:K1083"/>
    <mergeCell ref="L1083:M1083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1:C1081"/>
    <mergeCell ref="D1081:E1081"/>
    <mergeCell ref="F1081:G1081"/>
    <mergeCell ref="H1081:I1081"/>
    <mergeCell ref="J1081:K1081"/>
    <mergeCell ref="L1081:M108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1:C1091"/>
    <mergeCell ref="D1091:E1091"/>
    <mergeCell ref="F1091:G1091"/>
    <mergeCell ref="H1091:I1091"/>
    <mergeCell ref="J1091:K1091"/>
    <mergeCell ref="L1091:M1091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89:C1089"/>
    <mergeCell ref="D1089:E1089"/>
    <mergeCell ref="F1089:G1089"/>
    <mergeCell ref="H1089:I1089"/>
    <mergeCell ref="J1089:K1089"/>
    <mergeCell ref="L1089:M1089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87:C1087"/>
    <mergeCell ref="D1087:E1087"/>
    <mergeCell ref="F1087:G1087"/>
    <mergeCell ref="H1087:I1087"/>
    <mergeCell ref="J1087:K1087"/>
    <mergeCell ref="L1087:M108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97:C1097"/>
    <mergeCell ref="D1097:E1097"/>
    <mergeCell ref="F1097:G1097"/>
    <mergeCell ref="H1097:I1097"/>
    <mergeCell ref="J1097:K1097"/>
    <mergeCell ref="L1097:M1097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5:C1095"/>
    <mergeCell ref="D1095:E1095"/>
    <mergeCell ref="F1095:G1095"/>
    <mergeCell ref="H1095:I1095"/>
    <mergeCell ref="J1095:K1095"/>
    <mergeCell ref="L1095:M1095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3:C1093"/>
    <mergeCell ref="D1093:E1093"/>
    <mergeCell ref="F1093:G1093"/>
    <mergeCell ref="H1093:I1093"/>
    <mergeCell ref="J1093:K1093"/>
    <mergeCell ref="L1093:M109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3:C1103"/>
    <mergeCell ref="D1103:E1103"/>
    <mergeCell ref="F1103:G1103"/>
    <mergeCell ref="H1103:I1103"/>
    <mergeCell ref="J1103:K1103"/>
    <mergeCell ref="L1103:M1103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1:C1101"/>
    <mergeCell ref="D1101:E1101"/>
    <mergeCell ref="F1101:G1101"/>
    <mergeCell ref="H1101:I1101"/>
    <mergeCell ref="J1101:K1101"/>
    <mergeCell ref="L1101:M1101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099:C1099"/>
    <mergeCell ref="D1099:E1099"/>
    <mergeCell ref="F1099:G1099"/>
    <mergeCell ref="H1099:I1099"/>
    <mergeCell ref="J1099:K1099"/>
    <mergeCell ref="L1099:M109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09:C1109"/>
    <mergeCell ref="D1109:E1109"/>
    <mergeCell ref="F1109:G1109"/>
    <mergeCell ref="H1109:I1109"/>
    <mergeCell ref="J1109:K1109"/>
    <mergeCell ref="L1109:M1109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107:C1107"/>
    <mergeCell ref="D1107:E1107"/>
    <mergeCell ref="F1107:G1107"/>
    <mergeCell ref="H1107:I1107"/>
    <mergeCell ref="J1107:K1107"/>
    <mergeCell ref="L1107:M1107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5:C1105"/>
    <mergeCell ref="D1105:E1105"/>
    <mergeCell ref="F1105:G1105"/>
    <mergeCell ref="H1105:I1105"/>
    <mergeCell ref="J1105:K1105"/>
    <mergeCell ref="L1105:M110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5:C1115"/>
    <mergeCell ref="D1115:E1115"/>
    <mergeCell ref="F1115:G1115"/>
    <mergeCell ref="H1115:I1115"/>
    <mergeCell ref="J1115:K1115"/>
    <mergeCell ref="L1115:M1115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3:C1113"/>
    <mergeCell ref="D1113:E1113"/>
    <mergeCell ref="F1113:G1113"/>
    <mergeCell ref="H1113:I1113"/>
    <mergeCell ref="J1113:K1113"/>
    <mergeCell ref="L1113:M1113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1:C1111"/>
    <mergeCell ref="D1111:E1111"/>
    <mergeCell ref="F1111:G1111"/>
    <mergeCell ref="H1111:I1111"/>
    <mergeCell ref="J1111:K1111"/>
    <mergeCell ref="L1111:M111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1:C1121"/>
    <mergeCell ref="D1121:E1121"/>
    <mergeCell ref="F1121:G1121"/>
    <mergeCell ref="H1121:I1121"/>
    <mergeCell ref="J1121:K1121"/>
    <mergeCell ref="L1121:M1121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19:C1119"/>
    <mergeCell ref="D1119:E1119"/>
    <mergeCell ref="F1119:G1119"/>
    <mergeCell ref="H1119:I1119"/>
    <mergeCell ref="J1119:K1119"/>
    <mergeCell ref="L1119:M1119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17:C1117"/>
    <mergeCell ref="D1117:E1117"/>
    <mergeCell ref="F1117:G1117"/>
    <mergeCell ref="H1117:I1117"/>
    <mergeCell ref="J1117:K1117"/>
    <mergeCell ref="L1117:M111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27:C1127"/>
    <mergeCell ref="D1127:E1127"/>
    <mergeCell ref="F1127:G1127"/>
    <mergeCell ref="H1127:I1127"/>
    <mergeCell ref="J1127:K1127"/>
    <mergeCell ref="L1127:M1127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5:C1125"/>
    <mergeCell ref="D1125:E1125"/>
    <mergeCell ref="F1125:G1125"/>
    <mergeCell ref="H1125:I1125"/>
    <mergeCell ref="J1125:K1125"/>
    <mergeCell ref="L1125:M1125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3:C1123"/>
    <mergeCell ref="D1123:E1123"/>
    <mergeCell ref="F1123:G1123"/>
    <mergeCell ref="H1123:I1123"/>
    <mergeCell ref="J1123:K1123"/>
    <mergeCell ref="L1123:M112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3:C1133"/>
    <mergeCell ref="D1133:E1133"/>
    <mergeCell ref="F1133:G1133"/>
    <mergeCell ref="H1133:I1133"/>
    <mergeCell ref="J1133:K1133"/>
    <mergeCell ref="L1133:M1133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1:C1131"/>
    <mergeCell ref="D1131:E1131"/>
    <mergeCell ref="F1131:G1131"/>
    <mergeCell ref="H1131:I1131"/>
    <mergeCell ref="J1131:K1131"/>
    <mergeCell ref="L1131:M1131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29:C1129"/>
    <mergeCell ref="D1129:E1129"/>
    <mergeCell ref="F1129:G1129"/>
    <mergeCell ref="H1129:I1129"/>
    <mergeCell ref="J1129:K1129"/>
    <mergeCell ref="L1129:M112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39:C1139"/>
    <mergeCell ref="D1139:E1139"/>
    <mergeCell ref="F1139:G1139"/>
    <mergeCell ref="H1139:I1139"/>
    <mergeCell ref="J1139:K1139"/>
    <mergeCell ref="L1139:M1139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37:C1137"/>
    <mergeCell ref="D1137:E1137"/>
    <mergeCell ref="F1137:G1137"/>
    <mergeCell ref="H1137:I1137"/>
    <mergeCell ref="J1137:K1137"/>
    <mergeCell ref="L1137:M1137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5:C1135"/>
    <mergeCell ref="D1135:E1135"/>
    <mergeCell ref="F1135:G1135"/>
    <mergeCell ref="H1135:I1135"/>
    <mergeCell ref="J1135:K1135"/>
    <mergeCell ref="L1135:M113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5:C1145"/>
    <mergeCell ref="D1145:E1145"/>
    <mergeCell ref="F1145:G1145"/>
    <mergeCell ref="H1145:I1145"/>
    <mergeCell ref="J1145:K1145"/>
    <mergeCell ref="L1145:M1145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3:C1143"/>
    <mergeCell ref="D1143:E1143"/>
    <mergeCell ref="F1143:G1143"/>
    <mergeCell ref="H1143:I1143"/>
    <mergeCell ref="J1143:K1143"/>
    <mergeCell ref="L1143:M1143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1:C1141"/>
    <mergeCell ref="D1141:E1141"/>
    <mergeCell ref="F1141:G1141"/>
    <mergeCell ref="H1141:I1141"/>
    <mergeCell ref="J1141:K1141"/>
    <mergeCell ref="L1141:M114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1:C1151"/>
    <mergeCell ref="D1151:E1151"/>
    <mergeCell ref="F1151:G1151"/>
    <mergeCell ref="H1151:I1151"/>
    <mergeCell ref="J1151:K1151"/>
    <mergeCell ref="L1151:M1151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49:C1149"/>
    <mergeCell ref="D1149:E1149"/>
    <mergeCell ref="F1149:G1149"/>
    <mergeCell ref="H1149:I1149"/>
    <mergeCell ref="J1149:K1149"/>
    <mergeCell ref="L1149:M1149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47:C1147"/>
    <mergeCell ref="D1147:E1147"/>
    <mergeCell ref="F1147:G1147"/>
    <mergeCell ref="H1147:I1147"/>
    <mergeCell ref="J1147:K1147"/>
    <mergeCell ref="L1147:M114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57:C1157"/>
    <mergeCell ref="D1157:E1157"/>
    <mergeCell ref="F1157:G1157"/>
    <mergeCell ref="H1157:I1157"/>
    <mergeCell ref="J1157:K1157"/>
    <mergeCell ref="L1157:M1157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5:C1155"/>
    <mergeCell ref="D1155:E1155"/>
    <mergeCell ref="F1155:G1155"/>
    <mergeCell ref="H1155:I1155"/>
    <mergeCell ref="J1155:K1155"/>
    <mergeCell ref="L1155:M1155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3:C1153"/>
    <mergeCell ref="D1153:E1153"/>
    <mergeCell ref="F1153:G1153"/>
    <mergeCell ref="H1153:I1153"/>
    <mergeCell ref="J1153:K1153"/>
    <mergeCell ref="L1153:M115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3:C1163"/>
    <mergeCell ref="D1163:E1163"/>
    <mergeCell ref="F1163:G1163"/>
    <mergeCell ref="H1163:I1163"/>
    <mergeCell ref="J1163:K1163"/>
    <mergeCell ref="L1163:M1163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1:C1161"/>
    <mergeCell ref="D1161:E1161"/>
    <mergeCell ref="F1161:G1161"/>
    <mergeCell ref="H1161:I1161"/>
    <mergeCell ref="J1161:K1161"/>
    <mergeCell ref="L1161:M1161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59:C1159"/>
    <mergeCell ref="D1159:E1159"/>
    <mergeCell ref="F1159:G1159"/>
    <mergeCell ref="H1159:I1159"/>
    <mergeCell ref="J1159:K1159"/>
    <mergeCell ref="L1159:M115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69:C1169"/>
    <mergeCell ref="D1169:E1169"/>
    <mergeCell ref="F1169:G1169"/>
    <mergeCell ref="H1169:I1169"/>
    <mergeCell ref="J1169:K1169"/>
    <mergeCell ref="L1169:M1169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67:C1167"/>
    <mergeCell ref="D1167:E1167"/>
    <mergeCell ref="F1167:G1167"/>
    <mergeCell ref="H1167:I1167"/>
    <mergeCell ref="J1167:K1167"/>
    <mergeCell ref="L1167:M1167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5:C1165"/>
    <mergeCell ref="D1165:E1165"/>
    <mergeCell ref="F1165:G1165"/>
    <mergeCell ref="H1165:I1165"/>
    <mergeCell ref="J1165:K1165"/>
    <mergeCell ref="L1165:M116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5:C1175"/>
    <mergeCell ref="D1175:E1175"/>
    <mergeCell ref="F1175:G1175"/>
    <mergeCell ref="H1175:I1175"/>
    <mergeCell ref="J1175:K1175"/>
    <mergeCell ref="L1175:M1175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3:C1173"/>
    <mergeCell ref="D1173:E1173"/>
    <mergeCell ref="F1173:G1173"/>
    <mergeCell ref="H1173:I1173"/>
    <mergeCell ref="J1173:K1173"/>
    <mergeCell ref="L1173:M1173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1:C1171"/>
    <mergeCell ref="D1171:E1171"/>
    <mergeCell ref="F1171:G1171"/>
    <mergeCell ref="H1171:I1171"/>
    <mergeCell ref="J1171:K1171"/>
    <mergeCell ref="L1171:M117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1:C1181"/>
    <mergeCell ref="D1181:E1181"/>
    <mergeCell ref="F1181:G1181"/>
    <mergeCell ref="H1181:I1181"/>
    <mergeCell ref="J1181:K1181"/>
    <mergeCell ref="L1181:M1181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79:C1179"/>
    <mergeCell ref="D1179:E1179"/>
    <mergeCell ref="F1179:G1179"/>
    <mergeCell ref="H1179:I1179"/>
    <mergeCell ref="J1179:K1179"/>
    <mergeCell ref="L1179:M1179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77:C1177"/>
    <mergeCell ref="D1177:E1177"/>
    <mergeCell ref="F1177:G1177"/>
    <mergeCell ref="H1177:I1177"/>
    <mergeCell ref="J1177:K1177"/>
    <mergeCell ref="L1177:M117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87:C1187"/>
    <mergeCell ref="D1187:E1187"/>
    <mergeCell ref="F1187:G1187"/>
    <mergeCell ref="H1187:I1187"/>
    <mergeCell ref="J1187:K1187"/>
    <mergeCell ref="L1187:M1187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5:C1185"/>
    <mergeCell ref="D1185:E1185"/>
    <mergeCell ref="F1185:G1185"/>
    <mergeCell ref="H1185:I1185"/>
    <mergeCell ref="J1185:K1185"/>
    <mergeCell ref="L1185:M1185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3:C1183"/>
    <mergeCell ref="D1183:E1183"/>
    <mergeCell ref="F1183:G1183"/>
    <mergeCell ref="H1183:I1183"/>
    <mergeCell ref="J1183:K1183"/>
    <mergeCell ref="L1183:M118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3:C1193"/>
    <mergeCell ref="D1193:E1193"/>
    <mergeCell ref="F1193:G1193"/>
    <mergeCell ref="H1193:I1193"/>
    <mergeCell ref="J1193:K1193"/>
    <mergeCell ref="L1193:M1193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1:C1191"/>
    <mergeCell ref="D1191:E1191"/>
    <mergeCell ref="F1191:G1191"/>
    <mergeCell ref="H1191:I1191"/>
    <mergeCell ref="J1191:K1191"/>
    <mergeCell ref="L1191:M1191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89:C1189"/>
    <mergeCell ref="D1189:E1189"/>
    <mergeCell ref="F1189:G1189"/>
    <mergeCell ref="H1189:I1189"/>
    <mergeCell ref="J1189:K1189"/>
    <mergeCell ref="L1189:M118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199:C1199"/>
    <mergeCell ref="D1199:E1199"/>
    <mergeCell ref="F1199:G1199"/>
    <mergeCell ref="H1199:I1199"/>
    <mergeCell ref="J1199:K1199"/>
    <mergeCell ref="L1199:M1199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97:C1197"/>
    <mergeCell ref="D1197:E1197"/>
    <mergeCell ref="F1197:G1197"/>
    <mergeCell ref="H1197:I1197"/>
    <mergeCell ref="J1197:K1197"/>
    <mergeCell ref="L1197:M1197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5:C1195"/>
    <mergeCell ref="D1195:E1195"/>
    <mergeCell ref="F1195:G1195"/>
    <mergeCell ref="H1195:I1195"/>
    <mergeCell ref="J1195:K1195"/>
    <mergeCell ref="L1195:M119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5:C1205"/>
    <mergeCell ref="D1205:E1205"/>
    <mergeCell ref="F1205:G1205"/>
    <mergeCell ref="H1205:I1205"/>
    <mergeCell ref="J1205:K1205"/>
    <mergeCell ref="L1205:M1205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3:C1203"/>
    <mergeCell ref="D1203:E1203"/>
    <mergeCell ref="F1203:G1203"/>
    <mergeCell ref="H1203:I1203"/>
    <mergeCell ref="J1203:K1203"/>
    <mergeCell ref="L1203:M1203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1:C1201"/>
    <mergeCell ref="D1201:E1201"/>
    <mergeCell ref="F1201:G1201"/>
    <mergeCell ref="H1201:I1201"/>
    <mergeCell ref="J1201:K1201"/>
    <mergeCell ref="L1201:M120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1:C1211"/>
    <mergeCell ref="D1211:E1211"/>
    <mergeCell ref="F1211:G1211"/>
    <mergeCell ref="H1211:I1211"/>
    <mergeCell ref="J1211:K1211"/>
    <mergeCell ref="L1211:M1211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09:C1209"/>
    <mergeCell ref="D1209:E1209"/>
    <mergeCell ref="F1209:G1209"/>
    <mergeCell ref="H1209:I1209"/>
    <mergeCell ref="J1209:K1209"/>
    <mergeCell ref="L1209:M1209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207:C1207"/>
    <mergeCell ref="D1207:E1207"/>
    <mergeCell ref="F1207:G1207"/>
    <mergeCell ref="H1207:I1207"/>
    <mergeCell ref="J1207:K1207"/>
    <mergeCell ref="L1207:M120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17:C1217"/>
    <mergeCell ref="D1217:E1217"/>
    <mergeCell ref="F1217:G1217"/>
    <mergeCell ref="H1217:I1217"/>
    <mergeCell ref="J1217:K1217"/>
    <mergeCell ref="L1217:M1217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5:C1215"/>
    <mergeCell ref="D1215:E1215"/>
    <mergeCell ref="F1215:G1215"/>
    <mergeCell ref="H1215:I1215"/>
    <mergeCell ref="J1215:K1215"/>
    <mergeCell ref="L1215:M1215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3:C1213"/>
    <mergeCell ref="D1213:E1213"/>
    <mergeCell ref="F1213:G1213"/>
    <mergeCell ref="H1213:I1213"/>
    <mergeCell ref="J1213:K1213"/>
    <mergeCell ref="L1213:M121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3:C1223"/>
    <mergeCell ref="D1223:E1223"/>
    <mergeCell ref="F1223:G1223"/>
    <mergeCell ref="H1223:I1223"/>
    <mergeCell ref="J1223:K1223"/>
    <mergeCell ref="L1223:M1223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1:C1221"/>
    <mergeCell ref="D1221:E1221"/>
    <mergeCell ref="F1221:G1221"/>
    <mergeCell ref="H1221:I1221"/>
    <mergeCell ref="J1221:K1221"/>
    <mergeCell ref="L1221:M1221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19:C1219"/>
    <mergeCell ref="D1219:E1219"/>
    <mergeCell ref="F1219:G1219"/>
    <mergeCell ref="H1219:I1219"/>
    <mergeCell ref="J1219:K1219"/>
    <mergeCell ref="L1219:M121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29:C1229"/>
    <mergeCell ref="D1229:E1229"/>
    <mergeCell ref="F1229:G1229"/>
    <mergeCell ref="H1229:I1229"/>
    <mergeCell ref="J1229:K1229"/>
    <mergeCell ref="L1229:M1229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27:C1227"/>
    <mergeCell ref="D1227:E1227"/>
    <mergeCell ref="F1227:G1227"/>
    <mergeCell ref="H1227:I1227"/>
    <mergeCell ref="J1227:K1227"/>
    <mergeCell ref="L1227:M1227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5:C1225"/>
    <mergeCell ref="D1225:E1225"/>
    <mergeCell ref="F1225:G1225"/>
    <mergeCell ref="H1225:I1225"/>
    <mergeCell ref="J1225:K1225"/>
    <mergeCell ref="L1225:M122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5:C1235"/>
    <mergeCell ref="D1235:E1235"/>
    <mergeCell ref="F1235:G1235"/>
    <mergeCell ref="H1235:I1235"/>
    <mergeCell ref="J1235:K1235"/>
    <mergeCell ref="L1235:M1235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3:C1233"/>
    <mergeCell ref="D1233:E1233"/>
    <mergeCell ref="F1233:G1233"/>
    <mergeCell ref="H1233:I1233"/>
    <mergeCell ref="J1233:K1233"/>
    <mergeCell ref="L1233:M1233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1:C1231"/>
    <mergeCell ref="D1231:E1231"/>
    <mergeCell ref="F1231:G1231"/>
    <mergeCell ref="H1231:I1231"/>
    <mergeCell ref="J1231:K1231"/>
    <mergeCell ref="L1231:M123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1:C1241"/>
    <mergeCell ref="D1241:E1241"/>
    <mergeCell ref="F1241:G1241"/>
    <mergeCell ref="H1241:I1241"/>
    <mergeCell ref="J1241:K1241"/>
    <mergeCell ref="L1241:M1241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39:C1239"/>
    <mergeCell ref="D1239:E1239"/>
    <mergeCell ref="F1239:G1239"/>
    <mergeCell ref="H1239:I1239"/>
    <mergeCell ref="J1239:K1239"/>
    <mergeCell ref="L1239:M1239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37:C1237"/>
    <mergeCell ref="D1237:E1237"/>
    <mergeCell ref="F1237:G1237"/>
    <mergeCell ref="H1237:I1237"/>
    <mergeCell ref="J1237:K1237"/>
    <mergeCell ref="L1237:M123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47:C1247"/>
    <mergeCell ref="D1247:E1247"/>
    <mergeCell ref="F1247:G1247"/>
    <mergeCell ref="H1247:I1247"/>
    <mergeCell ref="J1247:K1247"/>
    <mergeCell ref="L1247:M1247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5:C1245"/>
    <mergeCell ref="D1245:E1245"/>
    <mergeCell ref="F1245:G1245"/>
    <mergeCell ref="H1245:I1245"/>
    <mergeCell ref="J1245:K1245"/>
    <mergeCell ref="L1245:M1245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3:C1243"/>
    <mergeCell ref="D1243:E1243"/>
    <mergeCell ref="F1243:G1243"/>
    <mergeCell ref="H1243:I1243"/>
    <mergeCell ref="J1243:K1243"/>
    <mergeCell ref="L1243:M124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3:C1253"/>
    <mergeCell ref="D1253:E1253"/>
    <mergeCell ref="F1253:G1253"/>
    <mergeCell ref="H1253:I1253"/>
    <mergeCell ref="J1253:K1253"/>
    <mergeCell ref="L1253:M1253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1:C1251"/>
    <mergeCell ref="D1251:E1251"/>
    <mergeCell ref="F1251:G1251"/>
    <mergeCell ref="H1251:I1251"/>
    <mergeCell ref="J1251:K1251"/>
    <mergeCell ref="L1251:M1251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49:C1249"/>
    <mergeCell ref="D1249:E1249"/>
    <mergeCell ref="F1249:G1249"/>
    <mergeCell ref="H1249:I1249"/>
    <mergeCell ref="J1249:K1249"/>
    <mergeCell ref="L1249:M124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59:C1259"/>
    <mergeCell ref="D1259:E1259"/>
    <mergeCell ref="F1259:G1259"/>
    <mergeCell ref="H1259:I1259"/>
    <mergeCell ref="J1259:K1259"/>
    <mergeCell ref="L1259:M1259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57:C1257"/>
    <mergeCell ref="D1257:E1257"/>
    <mergeCell ref="F1257:G1257"/>
    <mergeCell ref="H1257:I1257"/>
    <mergeCell ref="J1257:K1257"/>
    <mergeCell ref="L1257:M1257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5:C1255"/>
    <mergeCell ref="D1255:E1255"/>
    <mergeCell ref="F1255:G1255"/>
    <mergeCell ref="H1255:I1255"/>
    <mergeCell ref="J1255:K1255"/>
    <mergeCell ref="L1255:M125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5:C1265"/>
    <mergeCell ref="D1265:E1265"/>
    <mergeCell ref="F1265:G1265"/>
    <mergeCell ref="H1265:I1265"/>
    <mergeCell ref="J1265:K1265"/>
    <mergeCell ref="L1265:M1265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3:C1263"/>
    <mergeCell ref="D1263:E1263"/>
    <mergeCell ref="F1263:G1263"/>
    <mergeCell ref="H1263:I1263"/>
    <mergeCell ref="J1263:K1263"/>
    <mergeCell ref="L1263:M1263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1:C1261"/>
    <mergeCell ref="D1261:E1261"/>
    <mergeCell ref="F1261:G1261"/>
    <mergeCell ref="H1261:I1261"/>
    <mergeCell ref="J1261:K1261"/>
    <mergeCell ref="L1261:M126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1:C1271"/>
    <mergeCell ref="D1271:E1271"/>
    <mergeCell ref="F1271:G1271"/>
    <mergeCell ref="H1271:I1271"/>
    <mergeCell ref="J1271:K1271"/>
    <mergeCell ref="L1271:M1271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69:C1269"/>
    <mergeCell ref="D1269:E1269"/>
    <mergeCell ref="F1269:G1269"/>
    <mergeCell ref="H1269:I1269"/>
    <mergeCell ref="J1269:K1269"/>
    <mergeCell ref="L1269:M1269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67:C1267"/>
    <mergeCell ref="D1267:E1267"/>
    <mergeCell ref="F1267:G1267"/>
    <mergeCell ref="H1267:I1267"/>
    <mergeCell ref="J1267:K1267"/>
    <mergeCell ref="L1267:M126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77:C1277"/>
    <mergeCell ref="D1277:E1277"/>
    <mergeCell ref="F1277:G1277"/>
    <mergeCell ref="H1277:I1277"/>
    <mergeCell ref="J1277:K1277"/>
    <mergeCell ref="L1277:M1277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5:C1275"/>
    <mergeCell ref="D1275:E1275"/>
    <mergeCell ref="F1275:G1275"/>
    <mergeCell ref="H1275:I1275"/>
    <mergeCell ref="J1275:K1275"/>
    <mergeCell ref="L1275:M1275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3:C1273"/>
    <mergeCell ref="D1273:E1273"/>
    <mergeCell ref="F1273:G1273"/>
    <mergeCell ref="H1273:I1273"/>
    <mergeCell ref="J1273:K1273"/>
    <mergeCell ref="L1273:M127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3:C1283"/>
    <mergeCell ref="D1283:E1283"/>
    <mergeCell ref="F1283:G1283"/>
    <mergeCell ref="H1283:I1283"/>
    <mergeCell ref="J1283:K1283"/>
    <mergeCell ref="L1283:M1283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1:C1281"/>
    <mergeCell ref="D1281:E1281"/>
    <mergeCell ref="F1281:G1281"/>
    <mergeCell ref="H1281:I1281"/>
    <mergeCell ref="J1281:K1281"/>
    <mergeCell ref="L1281:M1281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79:C1279"/>
    <mergeCell ref="D1279:E1279"/>
    <mergeCell ref="F1279:G1279"/>
    <mergeCell ref="H1279:I1279"/>
    <mergeCell ref="J1279:K1279"/>
    <mergeCell ref="L1279:M127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89:C1289"/>
    <mergeCell ref="D1289:E1289"/>
    <mergeCell ref="F1289:G1289"/>
    <mergeCell ref="H1289:I1289"/>
    <mergeCell ref="J1289:K1289"/>
    <mergeCell ref="L1289:M1289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87:C1287"/>
    <mergeCell ref="D1287:E1287"/>
    <mergeCell ref="F1287:G1287"/>
    <mergeCell ref="H1287:I1287"/>
    <mergeCell ref="J1287:K1287"/>
    <mergeCell ref="L1287:M1287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5:C1285"/>
    <mergeCell ref="D1285:E1285"/>
    <mergeCell ref="F1285:G1285"/>
    <mergeCell ref="H1285:I1285"/>
    <mergeCell ref="J1285:K1285"/>
    <mergeCell ref="L1285:M128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5:C1295"/>
    <mergeCell ref="D1295:E1295"/>
    <mergeCell ref="F1295:G1295"/>
    <mergeCell ref="H1295:I1295"/>
    <mergeCell ref="J1295:K1295"/>
    <mergeCell ref="L1295:M1295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3:C1293"/>
    <mergeCell ref="D1293:E1293"/>
    <mergeCell ref="F1293:G1293"/>
    <mergeCell ref="H1293:I1293"/>
    <mergeCell ref="J1293:K1293"/>
    <mergeCell ref="L1293:M1293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1:C1291"/>
    <mergeCell ref="D1291:E1291"/>
    <mergeCell ref="F1291:G1291"/>
    <mergeCell ref="H1291:I1291"/>
    <mergeCell ref="J1291:K1291"/>
    <mergeCell ref="L1291:M129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1:C1301"/>
    <mergeCell ref="D1301:E1301"/>
    <mergeCell ref="F1301:G1301"/>
    <mergeCell ref="H1301:I1301"/>
    <mergeCell ref="J1301:K1301"/>
    <mergeCell ref="L1301:M1301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299:C1299"/>
    <mergeCell ref="D1299:E1299"/>
    <mergeCell ref="F1299:G1299"/>
    <mergeCell ref="H1299:I1299"/>
    <mergeCell ref="J1299:K1299"/>
    <mergeCell ref="L1299:M1299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97:C1297"/>
    <mergeCell ref="D1297:E1297"/>
    <mergeCell ref="F1297:G1297"/>
    <mergeCell ref="H1297:I1297"/>
    <mergeCell ref="J1297:K1297"/>
    <mergeCell ref="L1297:M129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307:C1307"/>
    <mergeCell ref="D1307:E1307"/>
    <mergeCell ref="F1307:G1307"/>
    <mergeCell ref="H1307:I1307"/>
    <mergeCell ref="J1307:K1307"/>
    <mergeCell ref="L1307:M1307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5:C1305"/>
    <mergeCell ref="D1305:E1305"/>
    <mergeCell ref="F1305:G1305"/>
    <mergeCell ref="H1305:I1305"/>
    <mergeCell ref="J1305:K1305"/>
    <mergeCell ref="L1305:M1305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3:C1303"/>
    <mergeCell ref="D1303:E1303"/>
    <mergeCell ref="F1303:G1303"/>
    <mergeCell ref="H1303:I1303"/>
    <mergeCell ref="J1303:K1303"/>
    <mergeCell ref="L1303:M130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3:C1313"/>
    <mergeCell ref="D1313:E1313"/>
    <mergeCell ref="F1313:G1313"/>
    <mergeCell ref="H1313:I1313"/>
    <mergeCell ref="J1313:K1313"/>
    <mergeCell ref="L1313:M1313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1:C1311"/>
    <mergeCell ref="D1311:E1311"/>
    <mergeCell ref="F1311:G1311"/>
    <mergeCell ref="H1311:I1311"/>
    <mergeCell ref="J1311:K1311"/>
    <mergeCell ref="L1311:M1311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09:C1309"/>
    <mergeCell ref="D1309:E1309"/>
    <mergeCell ref="F1309:G1309"/>
    <mergeCell ref="H1309:I1309"/>
    <mergeCell ref="J1309:K1309"/>
    <mergeCell ref="L1309:M130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19:C1319"/>
    <mergeCell ref="D1319:E1319"/>
    <mergeCell ref="F1319:G1319"/>
    <mergeCell ref="H1319:I1319"/>
    <mergeCell ref="J1319:K1319"/>
    <mergeCell ref="L1319:M1319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17:C1317"/>
    <mergeCell ref="D1317:E1317"/>
    <mergeCell ref="F1317:G1317"/>
    <mergeCell ref="H1317:I1317"/>
    <mergeCell ref="J1317:K1317"/>
    <mergeCell ref="L1317:M1317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5:C1315"/>
    <mergeCell ref="D1315:E1315"/>
    <mergeCell ref="F1315:G1315"/>
    <mergeCell ref="H1315:I1315"/>
    <mergeCell ref="J1315:K1315"/>
    <mergeCell ref="L1315:M131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5:C1325"/>
    <mergeCell ref="D1325:E1325"/>
    <mergeCell ref="F1325:G1325"/>
    <mergeCell ref="H1325:I1325"/>
    <mergeCell ref="J1325:K1325"/>
    <mergeCell ref="L1325:M1325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3:C1323"/>
    <mergeCell ref="D1323:E1323"/>
    <mergeCell ref="F1323:G1323"/>
    <mergeCell ref="H1323:I1323"/>
    <mergeCell ref="J1323:K1323"/>
    <mergeCell ref="L1323:M1323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1:C1321"/>
    <mergeCell ref="D1321:E1321"/>
    <mergeCell ref="F1321:G1321"/>
    <mergeCell ref="H1321:I1321"/>
    <mergeCell ref="J1321:K1321"/>
    <mergeCell ref="L1321:M132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1:C1331"/>
    <mergeCell ref="D1331:E1331"/>
    <mergeCell ref="F1331:G1331"/>
    <mergeCell ref="H1331:I1331"/>
    <mergeCell ref="J1331:K1331"/>
    <mergeCell ref="L1331:M1331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29:C1329"/>
    <mergeCell ref="D1329:E1329"/>
    <mergeCell ref="F1329:G1329"/>
    <mergeCell ref="H1329:I1329"/>
    <mergeCell ref="J1329:K1329"/>
    <mergeCell ref="L1329:M1329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27:C1327"/>
    <mergeCell ref="D1327:E1327"/>
    <mergeCell ref="F1327:G1327"/>
    <mergeCell ref="H1327:I1327"/>
    <mergeCell ref="J1327:K1327"/>
    <mergeCell ref="L1327:M132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37:C1337"/>
    <mergeCell ref="D1337:E1337"/>
    <mergeCell ref="F1337:G1337"/>
    <mergeCell ref="H1337:I1337"/>
    <mergeCell ref="J1337:K1337"/>
    <mergeCell ref="L1337:M1337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5:C1335"/>
    <mergeCell ref="D1335:E1335"/>
    <mergeCell ref="F1335:G1335"/>
    <mergeCell ref="H1335:I1335"/>
    <mergeCell ref="J1335:K1335"/>
    <mergeCell ref="L1335:M1335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3:C1333"/>
    <mergeCell ref="D1333:E1333"/>
    <mergeCell ref="F1333:G1333"/>
    <mergeCell ref="H1333:I1333"/>
    <mergeCell ref="J1333:K1333"/>
    <mergeCell ref="L1333:M133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3:C1343"/>
    <mergeCell ref="D1343:E1343"/>
    <mergeCell ref="F1343:G1343"/>
    <mergeCell ref="H1343:I1343"/>
    <mergeCell ref="J1343:K1343"/>
    <mergeCell ref="L1343:M1343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1:C1341"/>
    <mergeCell ref="D1341:E1341"/>
    <mergeCell ref="F1341:G1341"/>
    <mergeCell ref="H1341:I1341"/>
    <mergeCell ref="J1341:K1341"/>
    <mergeCell ref="L1341:M1341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39:C1339"/>
    <mergeCell ref="D1339:E1339"/>
    <mergeCell ref="F1339:G1339"/>
    <mergeCell ref="H1339:I1339"/>
    <mergeCell ref="J1339:K1339"/>
    <mergeCell ref="L1339:M133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49:C1349"/>
    <mergeCell ref="D1349:E1349"/>
    <mergeCell ref="F1349:G1349"/>
    <mergeCell ref="H1349:I1349"/>
    <mergeCell ref="J1349:K1349"/>
    <mergeCell ref="L1349:M1349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47:C1347"/>
    <mergeCell ref="D1347:E1347"/>
    <mergeCell ref="F1347:G1347"/>
    <mergeCell ref="H1347:I1347"/>
    <mergeCell ref="J1347:K1347"/>
    <mergeCell ref="L1347:M1347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5:C1345"/>
    <mergeCell ref="D1345:E1345"/>
    <mergeCell ref="F1345:G1345"/>
    <mergeCell ref="H1345:I1345"/>
    <mergeCell ref="J1345:K1345"/>
    <mergeCell ref="L1345:M134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5:C1355"/>
    <mergeCell ref="D1355:E1355"/>
    <mergeCell ref="F1355:G1355"/>
    <mergeCell ref="H1355:I1355"/>
    <mergeCell ref="J1355:K1355"/>
    <mergeCell ref="L1355:M1355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3:C1353"/>
    <mergeCell ref="D1353:E1353"/>
    <mergeCell ref="F1353:G1353"/>
    <mergeCell ref="H1353:I1353"/>
    <mergeCell ref="J1353:K1353"/>
    <mergeCell ref="L1353:M1353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1:C1351"/>
    <mergeCell ref="D1351:E1351"/>
    <mergeCell ref="F1351:G1351"/>
    <mergeCell ref="H1351:I1351"/>
    <mergeCell ref="J1351:K1351"/>
    <mergeCell ref="L1351:M135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1:C1361"/>
    <mergeCell ref="D1361:E1361"/>
    <mergeCell ref="F1361:G1361"/>
    <mergeCell ref="H1361:I1361"/>
    <mergeCell ref="J1361:K1361"/>
    <mergeCell ref="L1361:M1361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59:C1359"/>
    <mergeCell ref="D1359:E1359"/>
    <mergeCell ref="F1359:G1359"/>
    <mergeCell ref="H1359:I1359"/>
    <mergeCell ref="J1359:K1359"/>
    <mergeCell ref="L1359:M1359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57:C1357"/>
    <mergeCell ref="D1357:E1357"/>
    <mergeCell ref="F1357:G1357"/>
    <mergeCell ref="H1357:I1357"/>
    <mergeCell ref="J1357:K1357"/>
    <mergeCell ref="L1357:M135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67:C1367"/>
    <mergeCell ref="D1367:E1367"/>
    <mergeCell ref="F1367:G1367"/>
    <mergeCell ref="H1367:I1367"/>
    <mergeCell ref="J1367:K1367"/>
    <mergeCell ref="L1367:M1367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5:C1365"/>
    <mergeCell ref="D1365:E1365"/>
    <mergeCell ref="F1365:G1365"/>
    <mergeCell ref="H1365:I1365"/>
    <mergeCell ref="J1365:K1365"/>
    <mergeCell ref="L1365:M1365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3:C1363"/>
    <mergeCell ref="D1363:E1363"/>
    <mergeCell ref="F1363:G1363"/>
    <mergeCell ref="H1363:I1363"/>
    <mergeCell ref="J1363:K1363"/>
    <mergeCell ref="L1363:M136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3:C1373"/>
    <mergeCell ref="D1373:E1373"/>
    <mergeCell ref="F1373:G1373"/>
    <mergeCell ref="H1373:I1373"/>
    <mergeCell ref="J1373:K1373"/>
    <mergeCell ref="L1373:M1373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1:C1371"/>
    <mergeCell ref="D1371:E1371"/>
    <mergeCell ref="F1371:G1371"/>
    <mergeCell ref="H1371:I1371"/>
    <mergeCell ref="J1371:K1371"/>
    <mergeCell ref="L1371:M1371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69:C1369"/>
    <mergeCell ref="D1369:E1369"/>
    <mergeCell ref="F1369:G1369"/>
    <mergeCell ref="H1369:I1369"/>
    <mergeCell ref="J1369:K1369"/>
    <mergeCell ref="L1369:M136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79:C1379"/>
    <mergeCell ref="D1379:E1379"/>
    <mergeCell ref="F1379:G1379"/>
    <mergeCell ref="H1379:I1379"/>
    <mergeCell ref="J1379:K1379"/>
    <mergeCell ref="L1379:M1379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77:C1377"/>
    <mergeCell ref="D1377:E1377"/>
    <mergeCell ref="F1377:G1377"/>
    <mergeCell ref="H1377:I1377"/>
    <mergeCell ref="J1377:K1377"/>
    <mergeCell ref="L1377:M1377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5:C1375"/>
    <mergeCell ref="D1375:E1375"/>
    <mergeCell ref="F1375:G1375"/>
    <mergeCell ref="H1375:I1375"/>
    <mergeCell ref="J1375:K1375"/>
    <mergeCell ref="L1375:M137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5:C1385"/>
    <mergeCell ref="D1385:E1385"/>
    <mergeCell ref="F1385:G1385"/>
    <mergeCell ref="H1385:I1385"/>
    <mergeCell ref="J1385:K1385"/>
    <mergeCell ref="L1385:M1385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3:C1383"/>
    <mergeCell ref="D1383:E1383"/>
    <mergeCell ref="F1383:G1383"/>
    <mergeCell ref="H1383:I1383"/>
    <mergeCell ref="J1383:K1383"/>
    <mergeCell ref="L1383:M1383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1:C1381"/>
    <mergeCell ref="D1381:E1381"/>
    <mergeCell ref="F1381:G1381"/>
    <mergeCell ref="H1381:I1381"/>
    <mergeCell ref="J1381:K1381"/>
    <mergeCell ref="L1381:M138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1:C1391"/>
    <mergeCell ref="D1391:E1391"/>
    <mergeCell ref="F1391:G1391"/>
    <mergeCell ref="H1391:I1391"/>
    <mergeCell ref="J1391:K1391"/>
    <mergeCell ref="L1391:M1391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89:C1389"/>
    <mergeCell ref="D1389:E1389"/>
    <mergeCell ref="F1389:G1389"/>
    <mergeCell ref="H1389:I1389"/>
    <mergeCell ref="J1389:K1389"/>
    <mergeCell ref="L1389:M1389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87:C1387"/>
    <mergeCell ref="D1387:E1387"/>
    <mergeCell ref="F1387:G1387"/>
    <mergeCell ref="H1387:I1387"/>
    <mergeCell ref="J1387:K1387"/>
    <mergeCell ref="L1387:M138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97:C1397"/>
    <mergeCell ref="D1397:E1397"/>
    <mergeCell ref="F1397:G1397"/>
    <mergeCell ref="H1397:I1397"/>
    <mergeCell ref="J1397:K1397"/>
    <mergeCell ref="L1397:M1397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5:C1395"/>
    <mergeCell ref="D1395:E1395"/>
    <mergeCell ref="F1395:G1395"/>
    <mergeCell ref="H1395:I1395"/>
    <mergeCell ref="J1395:K1395"/>
    <mergeCell ref="L1395:M1395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3:C1393"/>
    <mergeCell ref="D1393:E1393"/>
    <mergeCell ref="F1393:G1393"/>
    <mergeCell ref="H1393:I1393"/>
    <mergeCell ref="J1393:K1393"/>
    <mergeCell ref="L1393:M139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3:C1403"/>
    <mergeCell ref="D1403:E1403"/>
    <mergeCell ref="F1403:G1403"/>
    <mergeCell ref="H1403:I1403"/>
    <mergeCell ref="J1403:K1403"/>
    <mergeCell ref="L1403:M1403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1:C1401"/>
    <mergeCell ref="D1401:E1401"/>
    <mergeCell ref="F1401:G1401"/>
    <mergeCell ref="H1401:I1401"/>
    <mergeCell ref="J1401:K1401"/>
    <mergeCell ref="L1401:M1401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399:C1399"/>
    <mergeCell ref="D1399:E1399"/>
    <mergeCell ref="F1399:G1399"/>
    <mergeCell ref="H1399:I1399"/>
    <mergeCell ref="J1399:K1399"/>
    <mergeCell ref="L1399:M139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09:C1409"/>
    <mergeCell ref="D1409:E1409"/>
    <mergeCell ref="F1409:G1409"/>
    <mergeCell ref="H1409:I1409"/>
    <mergeCell ref="J1409:K1409"/>
    <mergeCell ref="L1409:M1409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407:C1407"/>
    <mergeCell ref="D1407:E1407"/>
    <mergeCell ref="F1407:G1407"/>
    <mergeCell ref="H1407:I1407"/>
    <mergeCell ref="J1407:K1407"/>
    <mergeCell ref="L1407:M1407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5:C1405"/>
    <mergeCell ref="D1405:E1405"/>
    <mergeCell ref="F1405:G1405"/>
    <mergeCell ref="H1405:I1405"/>
    <mergeCell ref="J1405:K1405"/>
    <mergeCell ref="L1405:M140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5:C1415"/>
    <mergeCell ref="D1415:E1415"/>
    <mergeCell ref="F1415:G1415"/>
    <mergeCell ref="H1415:I1415"/>
    <mergeCell ref="J1415:K1415"/>
    <mergeCell ref="L1415:M1415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3:C1413"/>
    <mergeCell ref="D1413:E1413"/>
    <mergeCell ref="F1413:G1413"/>
    <mergeCell ref="H1413:I1413"/>
    <mergeCell ref="J1413:K1413"/>
    <mergeCell ref="L1413:M1413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1:C1411"/>
    <mergeCell ref="D1411:E1411"/>
    <mergeCell ref="F1411:G1411"/>
    <mergeCell ref="H1411:I1411"/>
    <mergeCell ref="J1411:K1411"/>
    <mergeCell ref="L1411:M141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1:C1421"/>
    <mergeCell ref="D1421:E1421"/>
    <mergeCell ref="F1421:G1421"/>
    <mergeCell ref="H1421:I1421"/>
    <mergeCell ref="J1421:K1421"/>
    <mergeCell ref="L1421:M1421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19:C1419"/>
    <mergeCell ref="D1419:E1419"/>
    <mergeCell ref="F1419:G1419"/>
    <mergeCell ref="H1419:I1419"/>
    <mergeCell ref="J1419:K1419"/>
    <mergeCell ref="L1419:M1419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17:C1417"/>
    <mergeCell ref="D1417:E1417"/>
    <mergeCell ref="F1417:G1417"/>
    <mergeCell ref="H1417:I1417"/>
    <mergeCell ref="J1417:K1417"/>
    <mergeCell ref="L1417:M141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27:C1427"/>
    <mergeCell ref="D1427:E1427"/>
    <mergeCell ref="F1427:G1427"/>
    <mergeCell ref="H1427:I1427"/>
    <mergeCell ref="J1427:K1427"/>
    <mergeCell ref="L1427:M1427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5:C1425"/>
    <mergeCell ref="D1425:E1425"/>
    <mergeCell ref="F1425:G1425"/>
    <mergeCell ref="H1425:I1425"/>
    <mergeCell ref="J1425:K1425"/>
    <mergeCell ref="L1425:M1425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3:C1423"/>
    <mergeCell ref="D1423:E1423"/>
    <mergeCell ref="F1423:G1423"/>
    <mergeCell ref="H1423:I1423"/>
    <mergeCell ref="J1423:K1423"/>
    <mergeCell ref="L1423:M142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3:C1433"/>
    <mergeCell ref="D1433:E1433"/>
    <mergeCell ref="F1433:G1433"/>
    <mergeCell ref="H1433:I1433"/>
    <mergeCell ref="J1433:K1433"/>
    <mergeCell ref="L1433:M1433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1:C1431"/>
    <mergeCell ref="D1431:E1431"/>
    <mergeCell ref="F1431:G1431"/>
    <mergeCell ref="H1431:I1431"/>
    <mergeCell ref="J1431:K1431"/>
    <mergeCell ref="L1431:M1431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29:C1429"/>
    <mergeCell ref="D1429:E1429"/>
    <mergeCell ref="F1429:G1429"/>
    <mergeCell ref="H1429:I1429"/>
    <mergeCell ref="J1429:K1429"/>
    <mergeCell ref="L1429:M142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39:C1439"/>
    <mergeCell ref="D1439:E1439"/>
    <mergeCell ref="F1439:G1439"/>
    <mergeCell ref="H1439:I1439"/>
    <mergeCell ref="J1439:K1439"/>
    <mergeCell ref="L1439:M1439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37:C1437"/>
    <mergeCell ref="D1437:E1437"/>
    <mergeCell ref="F1437:G1437"/>
    <mergeCell ref="H1437:I1437"/>
    <mergeCell ref="J1437:K1437"/>
    <mergeCell ref="L1437:M1437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5:C1435"/>
    <mergeCell ref="D1435:E1435"/>
    <mergeCell ref="F1435:G1435"/>
    <mergeCell ref="H1435:I1435"/>
    <mergeCell ref="J1435:K1435"/>
    <mergeCell ref="L1435:M143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5:C1445"/>
    <mergeCell ref="D1445:E1445"/>
    <mergeCell ref="F1445:G1445"/>
    <mergeCell ref="H1445:I1445"/>
    <mergeCell ref="J1445:K1445"/>
    <mergeCell ref="L1445:M1445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3:C1443"/>
    <mergeCell ref="D1443:E1443"/>
    <mergeCell ref="F1443:G1443"/>
    <mergeCell ref="H1443:I1443"/>
    <mergeCell ref="J1443:K1443"/>
    <mergeCell ref="L1443:M1443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1:C1441"/>
    <mergeCell ref="D1441:E1441"/>
    <mergeCell ref="F1441:G1441"/>
    <mergeCell ref="H1441:I1441"/>
    <mergeCell ref="J1441:K1441"/>
    <mergeCell ref="L1441:M144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1:C1451"/>
    <mergeCell ref="D1451:E1451"/>
    <mergeCell ref="F1451:G1451"/>
    <mergeCell ref="H1451:I1451"/>
    <mergeCell ref="J1451:K1451"/>
    <mergeCell ref="L1451:M1451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49:C1449"/>
    <mergeCell ref="D1449:E1449"/>
    <mergeCell ref="F1449:G1449"/>
    <mergeCell ref="H1449:I1449"/>
    <mergeCell ref="J1449:K1449"/>
    <mergeCell ref="L1449:M1449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47:C1447"/>
    <mergeCell ref="D1447:E1447"/>
    <mergeCell ref="F1447:G1447"/>
    <mergeCell ref="H1447:I1447"/>
    <mergeCell ref="J1447:K1447"/>
    <mergeCell ref="L1447:M144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57:C1457"/>
    <mergeCell ref="D1457:E1457"/>
    <mergeCell ref="F1457:G1457"/>
    <mergeCell ref="H1457:I1457"/>
    <mergeCell ref="J1457:K1457"/>
    <mergeCell ref="L1457:M1457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5:C1455"/>
    <mergeCell ref="D1455:E1455"/>
    <mergeCell ref="F1455:G1455"/>
    <mergeCell ref="H1455:I1455"/>
    <mergeCell ref="J1455:K1455"/>
    <mergeCell ref="L1455:M1455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3:C1453"/>
    <mergeCell ref="D1453:E1453"/>
    <mergeCell ref="F1453:G1453"/>
    <mergeCell ref="H1453:I1453"/>
    <mergeCell ref="J1453:K1453"/>
    <mergeCell ref="L1453:M145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3:C1463"/>
    <mergeCell ref="D1463:E1463"/>
    <mergeCell ref="F1463:G1463"/>
    <mergeCell ref="H1463:I1463"/>
    <mergeCell ref="J1463:K1463"/>
    <mergeCell ref="L1463:M1463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1:C1461"/>
    <mergeCell ref="D1461:E1461"/>
    <mergeCell ref="F1461:G1461"/>
    <mergeCell ref="H1461:I1461"/>
    <mergeCell ref="J1461:K1461"/>
    <mergeCell ref="L1461:M1461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59:C1459"/>
    <mergeCell ref="D1459:E1459"/>
    <mergeCell ref="F1459:G1459"/>
    <mergeCell ref="H1459:I1459"/>
    <mergeCell ref="J1459:K1459"/>
    <mergeCell ref="L1459:M145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69:C1469"/>
    <mergeCell ref="D1469:E1469"/>
    <mergeCell ref="F1469:G1469"/>
    <mergeCell ref="H1469:I1469"/>
    <mergeCell ref="J1469:K1469"/>
    <mergeCell ref="L1469:M1469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67:C1467"/>
    <mergeCell ref="D1467:E1467"/>
    <mergeCell ref="F1467:G1467"/>
    <mergeCell ref="H1467:I1467"/>
    <mergeCell ref="J1467:K1467"/>
    <mergeCell ref="L1467:M1467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5:C1465"/>
    <mergeCell ref="D1465:E1465"/>
    <mergeCell ref="F1465:G1465"/>
    <mergeCell ref="H1465:I1465"/>
    <mergeCell ref="J1465:K1465"/>
    <mergeCell ref="L1465:M146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5:C1475"/>
    <mergeCell ref="D1475:E1475"/>
    <mergeCell ref="F1475:G1475"/>
    <mergeCell ref="H1475:I1475"/>
    <mergeCell ref="J1475:K1475"/>
    <mergeCell ref="L1475:M1475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3:C1473"/>
    <mergeCell ref="D1473:E1473"/>
    <mergeCell ref="F1473:G1473"/>
    <mergeCell ref="H1473:I1473"/>
    <mergeCell ref="J1473:K1473"/>
    <mergeCell ref="L1473:M1473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1:C1471"/>
    <mergeCell ref="D1471:E1471"/>
    <mergeCell ref="F1471:G1471"/>
    <mergeCell ref="H1471:I1471"/>
    <mergeCell ref="J1471:K1471"/>
    <mergeCell ref="L1471:M147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1:C1481"/>
    <mergeCell ref="D1481:E1481"/>
    <mergeCell ref="F1481:G1481"/>
    <mergeCell ref="H1481:I1481"/>
    <mergeCell ref="J1481:K1481"/>
    <mergeCell ref="L1481:M1481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79:C1479"/>
    <mergeCell ref="D1479:E1479"/>
    <mergeCell ref="F1479:G1479"/>
    <mergeCell ref="H1479:I1479"/>
    <mergeCell ref="J1479:K1479"/>
    <mergeCell ref="L1479:M1479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77:C1477"/>
    <mergeCell ref="D1477:E1477"/>
    <mergeCell ref="F1477:G1477"/>
    <mergeCell ref="H1477:I1477"/>
    <mergeCell ref="J1477:K1477"/>
    <mergeCell ref="L1477:M147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87:C1487"/>
    <mergeCell ref="D1487:E1487"/>
    <mergeCell ref="F1487:G1487"/>
    <mergeCell ref="H1487:I1487"/>
    <mergeCell ref="J1487:K1487"/>
    <mergeCell ref="L1487:M1487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5:C1485"/>
    <mergeCell ref="D1485:E1485"/>
    <mergeCell ref="F1485:G1485"/>
    <mergeCell ref="H1485:I1485"/>
    <mergeCell ref="J1485:K1485"/>
    <mergeCell ref="L1485:M1485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3:C1483"/>
    <mergeCell ref="D1483:E1483"/>
    <mergeCell ref="F1483:G1483"/>
    <mergeCell ref="H1483:I1483"/>
    <mergeCell ref="J1483:K1483"/>
    <mergeCell ref="L1483:M148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3:C1493"/>
    <mergeCell ref="D1493:E1493"/>
    <mergeCell ref="F1493:G1493"/>
    <mergeCell ref="H1493:I1493"/>
    <mergeCell ref="J1493:K1493"/>
    <mergeCell ref="L1493:M1493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1:C1491"/>
    <mergeCell ref="D1491:E1491"/>
    <mergeCell ref="F1491:G1491"/>
    <mergeCell ref="H1491:I1491"/>
    <mergeCell ref="J1491:K1491"/>
    <mergeCell ref="L1491:M1491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89:C1489"/>
    <mergeCell ref="D1489:E1489"/>
    <mergeCell ref="F1489:G1489"/>
    <mergeCell ref="H1489:I1489"/>
    <mergeCell ref="J1489:K1489"/>
    <mergeCell ref="L1489:M148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499:C1499"/>
    <mergeCell ref="D1499:E1499"/>
    <mergeCell ref="F1499:G1499"/>
    <mergeCell ref="H1499:I1499"/>
    <mergeCell ref="J1499:K1499"/>
    <mergeCell ref="L1499:M1499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97:C1497"/>
    <mergeCell ref="D1497:E1497"/>
    <mergeCell ref="F1497:G1497"/>
    <mergeCell ref="H1497:I1497"/>
    <mergeCell ref="J1497:K1497"/>
    <mergeCell ref="L1497:M1497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5:C1495"/>
    <mergeCell ref="D1495:E1495"/>
    <mergeCell ref="F1495:G1495"/>
    <mergeCell ref="H1495:I1495"/>
    <mergeCell ref="J1495:K1495"/>
    <mergeCell ref="L1495:M149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5:C1505"/>
    <mergeCell ref="D1505:E1505"/>
    <mergeCell ref="F1505:G1505"/>
    <mergeCell ref="H1505:I1505"/>
    <mergeCell ref="J1505:K1505"/>
    <mergeCell ref="L1505:M1505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3:C1503"/>
    <mergeCell ref="D1503:E1503"/>
    <mergeCell ref="F1503:G1503"/>
    <mergeCell ref="H1503:I1503"/>
    <mergeCell ref="J1503:K1503"/>
    <mergeCell ref="L1503:M1503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1:C1501"/>
    <mergeCell ref="D1501:E1501"/>
    <mergeCell ref="F1501:G1501"/>
    <mergeCell ref="H1501:I1501"/>
    <mergeCell ref="J1501:K1501"/>
    <mergeCell ref="L1501:M150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1:C1511"/>
    <mergeCell ref="D1511:E1511"/>
    <mergeCell ref="F1511:G1511"/>
    <mergeCell ref="H1511:I1511"/>
    <mergeCell ref="J1511:K1511"/>
    <mergeCell ref="L1511:M1511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09:C1509"/>
    <mergeCell ref="D1509:E1509"/>
    <mergeCell ref="F1509:G1509"/>
    <mergeCell ref="H1509:I1509"/>
    <mergeCell ref="J1509:K1509"/>
    <mergeCell ref="L1509:M1509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507:C1507"/>
    <mergeCell ref="D1507:E1507"/>
    <mergeCell ref="F1507:G1507"/>
    <mergeCell ref="H1507:I1507"/>
    <mergeCell ref="J1507:K1507"/>
    <mergeCell ref="L1507:M150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17:C1517"/>
    <mergeCell ref="D1517:E1517"/>
    <mergeCell ref="F1517:G1517"/>
    <mergeCell ref="H1517:I1517"/>
    <mergeCell ref="J1517:K1517"/>
    <mergeCell ref="L1517:M1517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5:C1515"/>
    <mergeCell ref="D1515:E1515"/>
    <mergeCell ref="F1515:G1515"/>
    <mergeCell ref="H1515:I1515"/>
    <mergeCell ref="J1515:K1515"/>
    <mergeCell ref="L1515:M1515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3:C1513"/>
    <mergeCell ref="D1513:E1513"/>
    <mergeCell ref="F1513:G1513"/>
    <mergeCell ref="H1513:I1513"/>
    <mergeCell ref="J1513:K1513"/>
    <mergeCell ref="L1513:M151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3:C1523"/>
    <mergeCell ref="D1523:E1523"/>
    <mergeCell ref="F1523:G1523"/>
    <mergeCell ref="H1523:I1523"/>
    <mergeCell ref="J1523:K1523"/>
    <mergeCell ref="L1523:M1523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1:C1521"/>
    <mergeCell ref="D1521:E1521"/>
    <mergeCell ref="F1521:G1521"/>
    <mergeCell ref="H1521:I1521"/>
    <mergeCell ref="J1521:K1521"/>
    <mergeCell ref="L1521:M1521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19:C1519"/>
    <mergeCell ref="D1519:E1519"/>
    <mergeCell ref="F1519:G1519"/>
    <mergeCell ref="H1519:I1519"/>
    <mergeCell ref="J1519:K1519"/>
    <mergeCell ref="L1519:M151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29:C1529"/>
    <mergeCell ref="D1529:E1529"/>
    <mergeCell ref="F1529:G1529"/>
    <mergeCell ref="H1529:I1529"/>
    <mergeCell ref="J1529:K1529"/>
    <mergeCell ref="L1529:M1529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27:C1527"/>
    <mergeCell ref="D1527:E1527"/>
    <mergeCell ref="F1527:G1527"/>
    <mergeCell ref="H1527:I1527"/>
    <mergeCell ref="J1527:K1527"/>
    <mergeCell ref="L1527:M1527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5:C1525"/>
    <mergeCell ref="D1525:E1525"/>
    <mergeCell ref="F1525:G1525"/>
    <mergeCell ref="H1525:I1525"/>
    <mergeCell ref="J1525:K1525"/>
    <mergeCell ref="L1525:M152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5:C1535"/>
    <mergeCell ref="D1535:E1535"/>
    <mergeCell ref="F1535:G1535"/>
    <mergeCell ref="H1535:I1535"/>
    <mergeCell ref="J1535:K1535"/>
    <mergeCell ref="L1535:M1535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3:C1533"/>
    <mergeCell ref="D1533:E1533"/>
    <mergeCell ref="F1533:G1533"/>
    <mergeCell ref="H1533:I1533"/>
    <mergeCell ref="J1533:K1533"/>
    <mergeCell ref="L1533:M1533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1:C1531"/>
    <mergeCell ref="D1531:E1531"/>
    <mergeCell ref="F1531:G1531"/>
    <mergeCell ref="H1531:I1531"/>
    <mergeCell ref="J1531:K1531"/>
    <mergeCell ref="L1531:M153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1:C1541"/>
    <mergeCell ref="D1541:E1541"/>
    <mergeCell ref="F1541:G1541"/>
    <mergeCell ref="H1541:I1541"/>
    <mergeCell ref="J1541:K1541"/>
    <mergeCell ref="L1541:M1541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39:C1539"/>
    <mergeCell ref="D1539:E1539"/>
    <mergeCell ref="F1539:G1539"/>
    <mergeCell ref="H1539:I1539"/>
    <mergeCell ref="J1539:K1539"/>
    <mergeCell ref="L1539:M1539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37:C1537"/>
    <mergeCell ref="D1537:E1537"/>
    <mergeCell ref="F1537:G1537"/>
    <mergeCell ref="H1537:I1537"/>
    <mergeCell ref="J1537:K1537"/>
    <mergeCell ref="L1537:M153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47:C1547"/>
    <mergeCell ref="D1547:E1547"/>
    <mergeCell ref="F1547:G1547"/>
    <mergeCell ref="H1547:I1547"/>
    <mergeCell ref="J1547:K1547"/>
    <mergeCell ref="L1547:M1547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5:C1545"/>
    <mergeCell ref="D1545:E1545"/>
    <mergeCell ref="F1545:G1545"/>
    <mergeCell ref="H1545:I1545"/>
    <mergeCell ref="J1545:K1545"/>
    <mergeCell ref="L1545:M1545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3:C1543"/>
    <mergeCell ref="D1543:E1543"/>
    <mergeCell ref="F1543:G1543"/>
    <mergeCell ref="H1543:I1543"/>
    <mergeCell ref="J1543:K1543"/>
    <mergeCell ref="L1543:M154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3:C1553"/>
    <mergeCell ref="D1553:E1553"/>
    <mergeCell ref="F1553:G1553"/>
    <mergeCell ref="H1553:I1553"/>
    <mergeCell ref="J1553:K1553"/>
    <mergeCell ref="L1553:M1553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1:C1551"/>
    <mergeCell ref="D1551:E1551"/>
    <mergeCell ref="F1551:G1551"/>
    <mergeCell ref="H1551:I1551"/>
    <mergeCell ref="J1551:K1551"/>
    <mergeCell ref="L1551:M1551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49:C1549"/>
    <mergeCell ref="D1549:E1549"/>
    <mergeCell ref="F1549:G1549"/>
    <mergeCell ref="H1549:I1549"/>
    <mergeCell ref="J1549:K1549"/>
    <mergeCell ref="L1549:M154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59:C1559"/>
    <mergeCell ref="D1559:E1559"/>
    <mergeCell ref="F1559:G1559"/>
    <mergeCell ref="H1559:I1559"/>
    <mergeCell ref="J1559:K1559"/>
    <mergeCell ref="L1559:M1559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57:C1557"/>
    <mergeCell ref="D1557:E1557"/>
    <mergeCell ref="F1557:G1557"/>
    <mergeCell ref="H1557:I1557"/>
    <mergeCell ref="J1557:K1557"/>
    <mergeCell ref="L1557:M1557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5:C1555"/>
    <mergeCell ref="D1555:E1555"/>
    <mergeCell ref="F1555:G1555"/>
    <mergeCell ref="H1555:I1555"/>
    <mergeCell ref="J1555:K1555"/>
    <mergeCell ref="L1555:M155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5:C1565"/>
    <mergeCell ref="D1565:E1565"/>
    <mergeCell ref="F1565:G1565"/>
    <mergeCell ref="H1565:I1565"/>
    <mergeCell ref="J1565:K1565"/>
    <mergeCell ref="L1565:M1565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3:C1563"/>
    <mergeCell ref="D1563:E1563"/>
    <mergeCell ref="F1563:G1563"/>
    <mergeCell ref="H1563:I1563"/>
    <mergeCell ref="J1563:K1563"/>
    <mergeCell ref="L1563:M1563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1:C1561"/>
    <mergeCell ref="D1561:E1561"/>
    <mergeCell ref="F1561:G1561"/>
    <mergeCell ref="H1561:I1561"/>
    <mergeCell ref="J1561:K1561"/>
    <mergeCell ref="L1561:M156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1:C1571"/>
    <mergeCell ref="D1571:E1571"/>
    <mergeCell ref="F1571:G1571"/>
    <mergeCell ref="H1571:I1571"/>
    <mergeCell ref="J1571:K1571"/>
    <mergeCell ref="L1571:M1571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69:C1569"/>
    <mergeCell ref="D1569:E1569"/>
    <mergeCell ref="F1569:G1569"/>
    <mergeCell ref="H1569:I1569"/>
    <mergeCell ref="J1569:K1569"/>
    <mergeCell ref="L1569:M1569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67:C1567"/>
    <mergeCell ref="D1567:E1567"/>
    <mergeCell ref="F1567:G1567"/>
    <mergeCell ref="H1567:I1567"/>
    <mergeCell ref="J1567:K1567"/>
    <mergeCell ref="L1567:M1567"/>
    <mergeCell ref="N1577:O1577"/>
    <mergeCell ref="B1578:C1578"/>
    <mergeCell ref="D1578:E1578"/>
    <mergeCell ref="F1578:G1578"/>
    <mergeCell ref="H1578:I1578"/>
    <mergeCell ref="J1578:K1578"/>
    <mergeCell ref="L1578:M1578"/>
    <mergeCell ref="N1578:O1578"/>
    <mergeCell ref="B1577:C1577"/>
    <mergeCell ref="D1577:E1577"/>
    <mergeCell ref="F1577:G1577"/>
    <mergeCell ref="H1577:I1577"/>
    <mergeCell ref="J1577:K1577"/>
    <mergeCell ref="L1577:M1577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5:C1575"/>
    <mergeCell ref="D1575:E1575"/>
    <mergeCell ref="F1575:G1575"/>
    <mergeCell ref="H1575:I1575"/>
    <mergeCell ref="J1575:K1575"/>
    <mergeCell ref="L1575:M1575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3:C1573"/>
    <mergeCell ref="D1573:E1573"/>
    <mergeCell ref="F1573:G1573"/>
    <mergeCell ref="H1573:I1573"/>
    <mergeCell ref="J1573:K1573"/>
    <mergeCell ref="L1573:M1573"/>
    <mergeCell ref="N1583:O1583"/>
    <mergeCell ref="B1584:C1584"/>
    <mergeCell ref="D1584:E1584"/>
    <mergeCell ref="F1584:G1584"/>
    <mergeCell ref="H1584:I1584"/>
    <mergeCell ref="J1584:K1584"/>
    <mergeCell ref="L1584:M1584"/>
    <mergeCell ref="N1584:O1584"/>
    <mergeCell ref="B1583:C1583"/>
    <mergeCell ref="D1583:E1583"/>
    <mergeCell ref="F1583:G1583"/>
    <mergeCell ref="H1583:I1583"/>
    <mergeCell ref="J1583:K1583"/>
    <mergeCell ref="L1583:M1583"/>
    <mergeCell ref="N1581:O1581"/>
    <mergeCell ref="B1582:C1582"/>
    <mergeCell ref="D1582:E1582"/>
    <mergeCell ref="F1582:G1582"/>
    <mergeCell ref="H1582:I1582"/>
    <mergeCell ref="J1582:K1582"/>
    <mergeCell ref="L1582:M1582"/>
    <mergeCell ref="N1582:O1582"/>
    <mergeCell ref="B1581:C1581"/>
    <mergeCell ref="D1581:E1581"/>
    <mergeCell ref="F1581:G1581"/>
    <mergeCell ref="H1581:I1581"/>
    <mergeCell ref="J1581:K1581"/>
    <mergeCell ref="L1581:M1581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79:C1579"/>
    <mergeCell ref="D1579:E1579"/>
    <mergeCell ref="F1579:G1579"/>
    <mergeCell ref="H1579:I1579"/>
    <mergeCell ref="J1579:K1579"/>
    <mergeCell ref="L1579:M1579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1"/>
  <sheetViews>
    <sheetView view="pageBreakPreview" topLeftCell="A5" zoomScale="80" zoomScaleNormal="95" zoomScaleSheetLayoutView="80" workbookViewId="0">
      <selection activeCell="B17" sqref="B17:C17"/>
    </sheetView>
  </sheetViews>
  <sheetFormatPr baseColWidth="10" defaultColWidth="10.28515625" defaultRowHeight="1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1" spans="1:16">
      <c r="A1" s="14"/>
    </row>
    <row r="4" spans="1:16">
      <c r="B4" s="26" t="s">
        <v>0</v>
      </c>
      <c r="C4" s="26"/>
      <c r="D4" s="26"/>
    </row>
    <row r="5" spans="1:16">
      <c r="B5" s="26"/>
      <c r="C5" s="26"/>
      <c r="D5" s="26"/>
    </row>
    <row r="6" spans="1:16" ht="18.75">
      <c r="A6" s="27" t="s">
        <v>2142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8.75">
      <c r="A7" s="41"/>
      <c r="B7" s="42"/>
      <c r="C7" s="42"/>
      <c r="D7" s="5"/>
      <c r="E7" s="5"/>
      <c r="F7" s="5"/>
      <c r="G7" s="15"/>
      <c r="H7" s="15"/>
      <c r="I7" s="15"/>
      <c r="J7" s="15"/>
      <c r="K7" s="15"/>
      <c r="L7" s="5"/>
      <c r="M7" s="5"/>
      <c r="N7" s="5"/>
      <c r="O7" s="5"/>
      <c r="P7" s="5"/>
    </row>
    <row r="8" spans="1:16" ht="18.75">
      <c r="A8" s="27" t="s">
        <v>2143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8.75">
      <c r="E9" s="6"/>
      <c r="F9" s="6"/>
      <c r="G9" s="6"/>
      <c r="H9" s="6"/>
      <c r="I9" s="6"/>
      <c r="J9" s="6"/>
    </row>
    <row r="10" spans="1:16" ht="15" customHeight="1">
      <c r="A10" s="29" t="s">
        <v>1</v>
      </c>
      <c r="B10" s="29" t="s">
        <v>2</v>
      </c>
      <c r="C10" s="29"/>
      <c r="D10" s="29" t="s">
        <v>3</v>
      </c>
      <c r="E10" s="29"/>
      <c r="F10" s="29" t="s">
        <v>4</v>
      </c>
      <c r="G10" s="29"/>
      <c r="H10" s="25" t="s">
        <v>5</v>
      </c>
      <c r="I10" s="25"/>
      <c r="J10" s="25" t="s">
        <v>6</v>
      </c>
      <c r="K10" s="25"/>
      <c r="L10" s="25" t="s">
        <v>7</v>
      </c>
      <c r="M10" s="25"/>
      <c r="N10" s="25" t="s">
        <v>8</v>
      </c>
      <c r="O10" s="25"/>
    </row>
    <row r="11" spans="1:16">
      <c r="A11" s="29"/>
      <c r="B11" s="29"/>
      <c r="C11" s="29"/>
      <c r="D11" s="29"/>
      <c r="E11" s="29"/>
      <c r="F11" s="29"/>
      <c r="G11" s="29"/>
      <c r="H11" s="25"/>
      <c r="I11" s="25"/>
      <c r="J11" s="25"/>
      <c r="K11" s="25"/>
      <c r="L11" s="25"/>
      <c r="M11" s="25"/>
      <c r="N11" s="25"/>
      <c r="O11" s="25"/>
    </row>
    <row r="12" spans="1:16">
      <c r="A12" s="29"/>
      <c r="B12" s="29"/>
      <c r="C12" s="29"/>
      <c r="D12" s="29"/>
      <c r="E12" s="29"/>
      <c r="F12" s="29"/>
      <c r="G12" s="29"/>
      <c r="H12" s="25"/>
      <c r="I12" s="25"/>
      <c r="J12" s="25"/>
      <c r="K12" s="25"/>
      <c r="L12" s="25"/>
      <c r="M12" s="25"/>
      <c r="N12" s="25"/>
      <c r="O12" s="25"/>
    </row>
    <row r="13" spans="1:16" ht="45" customHeight="1">
      <c r="A13" s="13" t="s">
        <v>1815</v>
      </c>
      <c r="B13" s="31" t="s">
        <v>13</v>
      </c>
      <c r="C13" s="31"/>
      <c r="D13" s="39">
        <f t="shared" ref="D13:D76" si="0">C13+1</f>
        <v>1</v>
      </c>
      <c r="E13" s="39"/>
      <c r="F13" s="39" t="s">
        <v>14</v>
      </c>
      <c r="G13" s="39"/>
      <c r="H13" s="34">
        <v>43193</v>
      </c>
      <c r="I13" s="34"/>
      <c r="J13" s="34">
        <v>43216</v>
      </c>
      <c r="K13" s="34"/>
      <c r="L13" s="18" t="s">
        <v>647</v>
      </c>
      <c r="M13" s="18"/>
      <c r="N13" s="35">
        <v>306</v>
      </c>
      <c r="O13" s="35"/>
    </row>
    <row r="14" spans="1:16" ht="45" customHeight="1">
      <c r="A14" s="13" t="s">
        <v>1815</v>
      </c>
      <c r="B14" s="31" t="s">
        <v>1816</v>
      </c>
      <c r="C14" s="31"/>
      <c r="D14" s="39">
        <f t="shared" si="0"/>
        <v>1</v>
      </c>
      <c r="E14" s="39"/>
      <c r="F14" s="39" t="s">
        <v>28</v>
      </c>
      <c r="G14" s="39"/>
      <c r="H14" s="34">
        <v>43241</v>
      </c>
      <c r="I14" s="34"/>
      <c r="J14" s="34">
        <v>43241</v>
      </c>
      <c r="K14" s="34"/>
      <c r="L14" s="18" t="s">
        <v>647</v>
      </c>
      <c r="M14" s="18"/>
      <c r="N14" s="35">
        <v>160</v>
      </c>
      <c r="O14" s="35"/>
    </row>
    <row r="15" spans="1:16" ht="45" customHeight="1">
      <c r="A15" s="13" t="s">
        <v>1815</v>
      </c>
      <c r="B15" s="31" t="s">
        <v>1816</v>
      </c>
      <c r="C15" s="31"/>
      <c r="D15" s="39">
        <f t="shared" si="0"/>
        <v>1</v>
      </c>
      <c r="E15" s="39"/>
      <c r="F15" s="39" t="s">
        <v>28</v>
      </c>
      <c r="G15" s="39"/>
      <c r="H15" s="34">
        <v>43241</v>
      </c>
      <c r="I15" s="34"/>
      <c r="J15" s="34">
        <v>43241</v>
      </c>
      <c r="K15" s="34"/>
      <c r="L15" s="18" t="s">
        <v>647</v>
      </c>
      <c r="M15" s="18"/>
      <c r="N15" s="35">
        <v>148</v>
      </c>
      <c r="O15" s="35"/>
    </row>
    <row r="16" spans="1:16" ht="45" customHeight="1">
      <c r="A16" s="13" t="s">
        <v>1815</v>
      </c>
      <c r="B16" s="31" t="s">
        <v>1817</v>
      </c>
      <c r="C16" s="31"/>
      <c r="D16" s="39">
        <f t="shared" si="0"/>
        <v>1</v>
      </c>
      <c r="E16" s="39"/>
      <c r="F16" s="39" t="s">
        <v>28</v>
      </c>
      <c r="G16" s="39"/>
      <c r="H16" s="34">
        <v>43200</v>
      </c>
      <c r="I16" s="34"/>
      <c r="J16" s="34">
        <v>43200</v>
      </c>
      <c r="K16" s="34"/>
      <c r="L16" s="18" t="s">
        <v>647</v>
      </c>
      <c r="M16" s="18"/>
      <c r="N16" s="35">
        <v>207</v>
      </c>
      <c r="O16" s="35"/>
    </row>
    <row r="17" spans="1:15" ht="45" customHeight="1">
      <c r="A17" s="13" t="s">
        <v>1815</v>
      </c>
      <c r="B17" s="31" t="s">
        <v>1817</v>
      </c>
      <c r="C17" s="31"/>
      <c r="D17" s="39">
        <f t="shared" si="0"/>
        <v>1</v>
      </c>
      <c r="E17" s="39"/>
      <c r="F17" s="39" t="s">
        <v>28</v>
      </c>
      <c r="G17" s="39"/>
      <c r="H17" s="34">
        <v>43200</v>
      </c>
      <c r="I17" s="34"/>
      <c r="J17" s="34">
        <v>43200</v>
      </c>
      <c r="K17" s="34"/>
      <c r="L17" s="18" t="s">
        <v>647</v>
      </c>
      <c r="M17" s="18"/>
      <c r="N17" s="35">
        <v>361</v>
      </c>
      <c r="O17" s="35"/>
    </row>
    <row r="18" spans="1:15" ht="45" customHeight="1">
      <c r="A18" s="13" t="s">
        <v>1815</v>
      </c>
      <c r="B18" s="31" t="s">
        <v>1817</v>
      </c>
      <c r="C18" s="31"/>
      <c r="D18" s="39">
        <f t="shared" si="0"/>
        <v>1</v>
      </c>
      <c r="E18" s="39"/>
      <c r="F18" s="39" t="s">
        <v>28</v>
      </c>
      <c r="G18" s="39"/>
      <c r="H18" s="34">
        <v>43200</v>
      </c>
      <c r="I18" s="34"/>
      <c r="J18" s="34">
        <v>43200</v>
      </c>
      <c r="K18" s="34"/>
      <c r="L18" s="18" t="s">
        <v>647</v>
      </c>
      <c r="M18" s="18"/>
      <c r="N18" s="35">
        <v>220</v>
      </c>
      <c r="O18" s="35"/>
    </row>
    <row r="19" spans="1:15" ht="45" customHeight="1">
      <c r="A19" s="13" t="s">
        <v>1815</v>
      </c>
      <c r="B19" s="31" t="s">
        <v>1817</v>
      </c>
      <c r="C19" s="31"/>
      <c r="D19" s="39">
        <f t="shared" si="0"/>
        <v>1</v>
      </c>
      <c r="E19" s="39"/>
      <c r="F19" s="39" t="s">
        <v>28</v>
      </c>
      <c r="G19" s="39"/>
      <c r="H19" s="34">
        <v>43200</v>
      </c>
      <c r="I19" s="34"/>
      <c r="J19" s="34">
        <v>43200</v>
      </c>
      <c r="K19" s="34"/>
      <c r="L19" s="18" t="s">
        <v>647</v>
      </c>
      <c r="M19" s="18"/>
      <c r="N19" s="35">
        <v>220</v>
      </c>
      <c r="O19" s="35"/>
    </row>
    <row r="20" spans="1:15" ht="45" customHeight="1">
      <c r="A20" s="13" t="s">
        <v>1815</v>
      </c>
      <c r="B20" s="31" t="s">
        <v>1816</v>
      </c>
      <c r="C20" s="31"/>
      <c r="D20" s="39">
        <f t="shared" si="0"/>
        <v>1</v>
      </c>
      <c r="E20" s="39"/>
      <c r="F20" s="39" t="s">
        <v>28</v>
      </c>
      <c r="G20" s="39"/>
      <c r="H20" s="34">
        <v>43241</v>
      </c>
      <c r="I20" s="34"/>
      <c r="J20" s="34">
        <v>43241</v>
      </c>
      <c r="K20" s="34"/>
      <c r="L20" s="18" t="s">
        <v>647</v>
      </c>
      <c r="M20" s="18"/>
      <c r="N20" s="35">
        <v>663</v>
      </c>
      <c r="O20" s="35"/>
    </row>
    <row r="21" spans="1:15" ht="45" customHeight="1">
      <c r="A21" s="13" t="s">
        <v>1815</v>
      </c>
      <c r="B21" s="31" t="s">
        <v>1816</v>
      </c>
      <c r="C21" s="31"/>
      <c r="D21" s="39">
        <f t="shared" si="0"/>
        <v>1</v>
      </c>
      <c r="E21" s="39"/>
      <c r="F21" s="39" t="s">
        <v>28</v>
      </c>
      <c r="G21" s="39"/>
      <c r="H21" s="34">
        <v>43241</v>
      </c>
      <c r="I21" s="34"/>
      <c r="J21" s="34">
        <v>43241</v>
      </c>
      <c r="K21" s="34"/>
      <c r="L21" s="18" t="s">
        <v>647</v>
      </c>
      <c r="M21" s="18"/>
      <c r="N21" s="35">
        <v>354</v>
      </c>
      <c r="O21" s="35"/>
    </row>
    <row r="22" spans="1:15" ht="45" customHeight="1">
      <c r="A22" s="13" t="s">
        <v>1815</v>
      </c>
      <c r="B22" s="31" t="s">
        <v>1818</v>
      </c>
      <c r="C22" s="31"/>
      <c r="D22" s="39">
        <f t="shared" si="0"/>
        <v>1</v>
      </c>
      <c r="E22" s="39"/>
      <c r="F22" s="39" t="s">
        <v>28</v>
      </c>
      <c r="G22" s="39"/>
      <c r="H22" s="34">
        <v>43171</v>
      </c>
      <c r="I22" s="34"/>
      <c r="J22" s="34">
        <v>43171</v>
      </c>
      <c r="K22" s="34"/>
      <c r="L22" s="18" t="s">
        <v>647</v>
      </c>
      <c r="M22" s="18"/>
      <c r="N22" s="35">
        <v>439</v>
      </c>
      <c r="O22" s="35"/>
    </row>
    <row r="23" spans="1:15" ht="45" customHeight="1">
      <c r="A23" s="13" t="s">
        <v>1815</v>
      </c>
      <c r="B23" s="31" t="s">
        <v>1819</v>
      </c>
      <c r="C23" s="31"/>
      <c r="D23" s="39">
        <f t="shared" si="0"/>
        <v>1</v>
      </c>
      <c r="E23" s="39"/>
      <c r="F23" s="39" t="s">
        <v>28</v>
      </c>
      <c r="G23" s="39"/>
      <c r="H23" s="34">
        <v>43180</v>
      </c>
      <c r="I23" s="34"/>
      <c r="J23" s="34">
        <v>43180</v>
      </c>
      <c r="K23" s="34"/>
      <c r="L23" s="18" t="s">
        <v>647</v>
      </c>
      <c r="M23" s="18"/>
      <c r="N23" s="35">
        <v>360</v>
      </c>
      <c r="O23" s="35"/>
    </row>
    <row r="24" spans="1:15" ht="45" customHeight="1">
      <c r="A24" s="13" t="s">
        <v>1815</v>
      </c>
      <c r="B24" s="31" t="s">
        <v>1819</v>
      </c>
      <c r="C24" s="31"/>
      <c r="D24" s="39">
        <f t="shared" si="0"/>
        <v>1</v>
      </c>
      <c r="E24" s="39"/>
      <c r="F24" s="39" t="s">
        <v>28</v>
      </c>
      <c r="G24" s="39"/>
      <c r="H24" s="34">
        <v>43180</v>
      </c>
      <c r="I24" s="34"/>
      <c r="J24" s="34">
        <v>43180</v>
      </c>
      <c r="K24" s="34"/>
      <c r="L24" s="18" t="s">
        <v>647</v>
      </c>
      <c r="M24" s="18"/>
      <c r="N24" s="35">
        <v>438</v>
      </c>
      <c r="O24" s="35"/>
    </row>
    <row r="25" spans="1:15" ht="45" customHeight="1">
      <c r="A25" s="13" t="s">
        <v>1815</v>
      </c>
      <c r="B25" s="31" t="s">
        <v>1818</v>
      </c>
      <c r="C25" s="31"/>
      <c r="D25" s="39">
        <f t="shared" si="0"/>
        <v>1</v>
      </c>
      <c r="E25" s="39"/>
      <c r="F25" s="39" t="s">
        <v>28</v>
      </c>
      <c r="G25" s="39"/>
      <c r="H25" s="34">
        <v>43171</v>
      </c>
      <c r="I25" s="34"/>
      <c r="J25" s="34">
        <v>43171</v>
      </c>
      <c r="K25" s="34"/>
      <c r="L25" s="18" t="s">
        <v>647</v>
      </c>
      <c r="M25" s="18"/>
      <c r="N25" s="35">
        <v>351.5</v>
      </c>
      <c r="O25" s="35"/>
    </row>
    <row r="26" spans="1:15" ht="45" customHeight="1">
      <c r="A26" s="13" t="s">
        <v>1815</v>
      </c>
      <c r="B26" s="31" t="s">
        <v>1820</v>
      </c>
      <c r="C26" s="31"/>
      <c r="D26" s="39">
        <f t="shared" si="0"/>
        <v>1</v>
      </c>
      <c r="E26" s="39"/>
      <c r="F26" s="39" t="s">
        <v>28</v>
      </c>
      <c r="G26" s="39"/>
      <c r="H26" s="34">
        <v>43168</v>
      </c>
      <c r="I26" s="34"/>
      <c r="J26" s="34">
        <v>43168</v>
      </c>
      <c r="K26" s="34"/>
      <c r="L26" s="18" t="s">
        <v>647</v>
      </c>
      <c r="M26" s="18"/>
      <c r="N26" s="35">
        <v>229</v>
      </c>
      <c r="O26" s="35"/>
    </row>
    <row r="27" spans="1:15" ht="45" customHeight="1">
      <c r="A27" s="13" t="s">
        <v>1815</v>
      </c>
      <c r="B27" s="31" t="s">
        <v>1820</v>
      </c>
      <c r="C27" s="31"/>
      <c r="D27" s="39">
        <f t="shared" si="0"/>
        <v>1</v>
      </c>
      <c r="E27" s="39"/>
      <c r="F27" s="39" t="s">
        <v>28</v>
      </c>
      <c r="G27" s="39"/>
      <c r="H27" s="34">
        <v>43168</v>
      </c>
      <c r="I27" s="34"/>
      <c r="J27" s="34">
        <v>43168</v>
      </c>
      <c r="K27" s="34"/>
      <c r="L27" s="18" t="s">
        <v>647</v>
      </c>
      <c r="M27" s="18"/>
      <c r="N27" s="35">
        <v>415</v>
      </c>
      <c r="O27" s="35"/>
    </row>
    <row r="28" spans="1:15" ht="45" customHeight="1">
      <c r="A28" s="13" t="s">
        <v>1815</v>
      </c>
      <c r="B28" s="31" t="s">
        <v>1818</v>
      </c>
      <c r="C28" s="31"/>
      <c r="D28" s="39">
        <f t="shared" si="0"/>
        <v>1</v>
      </c>
      <c r="E28" s="39"/>
      <c r="F28" s="39" t="s">
        <v>28</v>
      </c>
      <c r="G28" s="39"/>
      <c r="H28" s="34">
        <v>43171</v>
      </c>
      <c r="I28" s="34"/>
      <c r="J28" s="34">
        <v>43171</v>
      </c>
      <c r="K28" s="34"/>
      <c r="L28" s="18" t="s">
        <v>647</v>
      </c>
      <c r="M28" s="18"/>
      <c r="N28" s="35">
        <v>359</v>
      </c>
      <c r="O28" s="35"/>
    </row>
    <row r="29" spans="1:15" ht="45" customHeight="1">
      <c r="A29" s="13" t="s">
        <v>1815</v>
      </c>
      <c r="B29" s="31" t="s">
        <v>1820</v>
      </c>
      <c r="C29" s="31"/>
      <c r="D29" s="39">
        <f t="shared" si="0"/>
        <v>1</v>
      </c>
      <c r="E29" s="39"/>
      <c r="F29" s="39" t="s">
        <v>28</v>
      </c>
      <c r="G29" s="39"/>
      <c r="H29" s="34">
        <v>43168</v>
      </c>
      <c r="I29" s="34"/>
      <c r="J29" s="34">
        <v>43168</v>
      </c>
      <c r="K29" s="34"/>
      <c r="L29" s="18" t="s">
        <v>647</v>
      </c>
      <c r="M29" s="18"/>
      <c r="N29" s="35">
        <v>220</v>
      </c>
      <c r="O29" s="35"/>
    </row>
    <row r="30" spans="1:15" ht="45" customHeight="1">
      <c r="A30" s="13" t="s">
        <v>1815</v>
      </c>
      <c r="B30" s="31" t="s">
        <v>1818</v>
      </c>
      <c r="C30" s="31"/>
      <c r="D30" s="39">
        <f t="shared" si="0"/>
        <v>1</v>
      </c>
      <c r="E30" s="39"/>
      <c r="F30" s="39" t="s">
        <v>28</v>
      </c>
      <c r="G30" s="39"/>
      <c r="H30" s="34">
        <v>43171</v>
      </c>
      <c r="I30" s="34"/>
      <c r="J30" s="34">
        <v>43171</v>
      </c>
      <c r="K30" s="34"/>
      <c r="L30" s="18" t="s">
        <v>647</v>
      </c>
      <c r="M30" s="18"/>
      <c r="N30" s="35">
        <v>220</v>
      </c>
      <c r="O30" s="35"/>
    </row>
    <row r="31" spans="1:15" ht="45" customHeight="1">
      <c r="A31" s="13" t="s">
        <v>1815</v>
      </c>
      <c r="B31" s="31" t="s">
        <v>1820</v>
      </c>
      <c r="C31" s="31"/>
      <c r="D31" s="39">
        <f t="shared" si="0"/>
        <v>1</v>
      </c>
      <c r="E31" s="39"/>
      <c r="F31" s="39" t="s">
        <v>28</v>
      </c>
      <c r="G31" s="39"/>
      <c r="H31" s="34">
        <v>43168</v>
      </c>
      <c r="I31" s="34"/>
      <c r="J31" s="34">
        <v>43168</v>
      </c>
      <c r="K31" s="34"/>
      <c r="L31" s="18" t="s">
        <v>647</v>
      </c>
      <c r="M31" s="18"/>
      <c r="N31" s="35">
        <v>220</v>
      </c>
      <c r="O31" s="35"/>
    </row>
    <row r="32" spans="1:15" ht="45" customHeight="1">
      <c r="A32" s="13" t="s">
        <v>1821</v>
      </c>
      <c r="B32" s="31" t="s">
        <v>1822</v>
      </c>
      <c r="C32" s="31"/>
      <c r="D32" s="39">
        <f t="shared" si="0"/>
        <v>1</v>
      </c>
      <c r="E32" s="39"/>
      <c r="F32" s="39" t="s">
        <v>28</v>
      </c>
      <c r="G32" s="39"/>
      <c r="H32" s="34">
        <v>43116</v>
      </c>
      <c r="I32" s="34"/>
      <c r="J32" s="34">
        <v>43116</v>
      </c>
      <c r="K32" s="34"/>
      <c r="L32" s="18" t="s">
        <v>647</v>
      </c>
      <c r="M32" s="18"/>
      <c r="N32" s="35">
        <v>400</v>
      </c>
      <c r="O32" s="35"/>
    </row>
    <row r="33" spans="1:15" ht="45" customHeight="1">
      <c r="A33" s="13" t="s">
        <v>1821</v>
      </c>
      <c r="B33" s="31" t="s">
        <v>13</v>
      </c>
      <c r="C33" s="31"/>
      <c r="D33" s="39">
        <f t="shared" si="0"/>
        <v>1</v>
      </c>
      <c r="E33" s="39"/>
      <c r="F33" s="39" t="s">
        <v>14</v>
      </c>
      <c r="G33" s="39"/>
      <c r="H33" s="34">
        <v>43108</v>
      </c>
      <c r="I33" s="34"/>
      <c r="J33" s="34">
        <v>43117</v>
      </c>
      <c r="K33" s="34"/>
      <c r="L33" s="18" t="s">
        <v>647</v>
      </c>
      <c r="M33" s="18"/>
      <c r="N33" s="35">
        <v>1400</v>
      </c>
      <c r="O33" s="35"/>
    </row>
    <row r="34" spans="1:15" ht="45" customHeight="1">
      <c r="A34" s="13" t="s">
        <v>1821</v>
      </c>
      <c r="B34" s="31" t="s">
        <v>1823</v>
      </c>
      <c r="C34" s="31"/>
      <c r="D34" s="39">
        <f t="shared" si="0"/>
        <v>1</v>
      </c>
      <c r="E34" s="39"/>
      <c r="F34" s="39" t="s">
        <v>28</v>
      </c>
      <c r="G34" s="39"/>
      <c r="H34" s="34">
        <v>43133</v>
      </c>
      <c r="I34" s="34"/>
      <c r="J34" s="34">
        <v>43133</v>
      </c>
      <c r="K34" s="34"/>
      <c r="L34" s="18" t="s">
        <v>647</v>
      </c>
      <c r="M34" s="18"/>
      <c r="N34" s="35">
        <v>387</v>
      </c>
      <c r="O34" s="35"/>
    </row>
    <row r="35" spans="1:15" ht="45" customHeight="1">
      <c r="A35" s="13" t="s">
        <v>1821</v>
      </c>
      <c r="B35" s="31" t="s">
        <v>1823</v>
      </c>
      <c r="C35" s="31"/>
      <c r="D35" s="39">
        <f t="shared" si="0"/>
        <v>1</v>
      </c>
      <c r="E35" s="39"/>
      <c r="F35" s="39" t="s">
        <v>28</v>
      </c>
      <c r="G35" s="39"/>
      <c r="H35" s="34">
        <v>43139</v>
      </c>
      <c r="I35" s="34"/>
      <c r="J35" s="34">
        <v>43139</v>
      </c>
      <c r="K35" s="34"/>
      <c r="L35" s="18" t="s">
        <v>647</v>
      </c>
      <c r="M35" s="18"/>
      <c r="N35" s="35">
        <v>395</v>
      </c>
      <c r="O35" s="35"/>
    </row>
    <row r="36" spans="1:15" ht="45" customHeight="1">
      <c r="A36" s="13" t="s">
        <v>1821</v>
      </c>
      <c r="B36" s="31" t="s">
        <v>1823</v>
      </c>
      <c r="C36" s="31"/>
      <c r="D36" s="39">
        <f t="shared" si="0"/>
        <v>1</v>
      </c>
      <c r="E36" s="39"/>
      <c r="F36" s="39" t="s">
        <v>28</v>
      </c>
      <c r="G36" s="39"/>
      <c r="H36" s="34">
        <v>43118</v>
      </c>
      <c r="I36" s="34"/>
      <c r="J36" s="34">
        <v>43118</v>
      </c>
      <c r="K36" s="34"/>
      <c r="L36" s="18" t="s">
        <v>647</v>
      </c>
      <c r="M36" s="18"/>
      <c r="N36" s="35">
        <v>379</v>
      </c>
      <c r="O36" s="35"/>
    </row>
    <row r="37" spans="1:15" ht="45" customHeight="1">
      <c r="A37" s="13" t="s">
        <v>1821</v>
      </c>
      <c r="B37" s="31" t="s">
        <v>1824</v>
      </c>
      <c r="C37" s="31"/>
      <c r="D37" s="39">
        <f t="shared" si="0"/>
        <v>1</v>
      </c>
      <c r="E37" s="39"/>
      <c r="F37" s="39" t="s">
        <v>28</v>
      </c>
      <c r="G37" s="39"/>
      <c r="H37" s="34">
        <v>43117</v>
      </c>
      <c r="I37" s="34"/>
      <c r="J37" s="34">
        <v>43117</v>
      </c>
      <c r="K37" s="34"/>
      <c r="L37" s="18" t="s">
        <v>647</v>
      </c>
      <c r="M37" s="18"/>
      <c r="N37" s="35">
        <v>403</v>
      </c>
      <c r="O37" s="35"/>
    </row>
    <row r="38" spans="1:15" ht="45" customHeight="1">
      <c r="A38" s="13" t="s">
        <v>1821</v>
      </c>
      <c r="B38" s="31" t="s">
        <v>1825</v>
      </c>
      <c r="C38" s="31"/>
      <c r="D38" s="39">
        <f t="shared" si="0"/>
        <v>1</v>
      </c>
      <c r="E38" s="39"/>
      <c r="F38" s="39" t="s">
        <v>28</v>
      </c>
      <c r="G38" s="39"/>
      <c r="H38" s="34">
        <v>43119</v>
      </c>
      <c r="I38" s="34"/>
      <c r="J38" s="34">
        <v>43119</v>
      </c>
      <c r="K38" s="34"/>
      <c r="L38" s="18" t="s">
        <v>647</v>
      </c>
      <c r="M38" s="18"/>
      <c r="N38" s="35">
        <v>428</v>
      </c>
      <c r="O38" s="35"/>
    </row>
    <row r="39" spans="1:15" ht="45" customHeight="1">
      <c r="A39" s="13" t="s">
        <v>1821</v>
      </c>
      <c r="B39" s="31" t="s">
        <v>1826</v>
      </c>
      <c r="C39" s="31"/>
      <c r="D39" s="39">
        <f t="shared" si="0"/>
        <v>1</v>
      </c>
      <c r="E39" s="39"/>
      <c r="F39" s="39" t="s">
        <v>28</v>
      </c>
      <c r="G39" s="39"/>
      <c r="H39" s="34">
        <v>43119</v>
      </c>
      <c r="I39" s="34"/>
      <c r="J39" s="34">
        <v>43119</v>
      </c>
      <c r="K39" s="34"/>
      <c r="L39" s="18" t="s">
        <v>647</v>
      </c>
      <c r="M39" s="18"/>
      <c r="N39" s="35">
        <v>428</v>
      </c>
      <c r="O39" s="35"/>
    </row>
    <row r="40" spans="1:15" ht="45" customHeight="1">
      <c r="A40" s="13" t="s">
        <v>1821</v>
      </c>
      <c r="B40" s="31" t="s">
        <v>1827</v>
      </c>
      <c r="C40" s="31"/>
      <c r="D40" s="39">
        <f t="shared" si="0"/>
        <v>1</v>
      </c>
      <c r="E40" s="39"/>
      <c r="F40" s="39" t="s">
        <v>28</v>
      </c>
      <c r="G40" s="39"/>
      <c r="H40" s="34">
        <v>43130</v>
      </c>
      <c r="I40" s="34"/>
      <c r="J40" s="34">
        <v>43130</v>
      </c>
      <c r="K40" s="34"/>
      <c r="L40" s="18" t="s">
        <v>647</v>
      </c>
      <c r="M40" s="18"/>
      <c r="N40" s="35">
        <v>395</v>
      </c>
      <c r="O40" s="35"/>
    </row>
    <row r="41" spans="1:15" ht="45" customHeight="1">
      <c r="A41" s="13" t="s">
        <v>1821</v>
      </c>
      <c r="B41" s="31" t="s">
        <v>1828</v>
      </c>
      <c r="C41" s="31"/>
      <c r="D41" s="39">
        <f t="shared" si="0"/>
        <v>1</v>
      </c>
      <c r="E41" s="39"/>
      <c r="F41" s="39" t="s">
        <v>28</v>
      </c>
      <c r="G41" s="39"/>
      <c r="H41" s="34">
        <v>43138</v>
      </c>
      <c r="I41" s="34"/>
      <c r="J41" s="34">
        <v>43138</v>
      </c>
      <c r="K41" s="34"/>
      <c r="L41" s="18" t="s">
        <v>647</v>
      </c>
      <c r="M41" s="18"/>
      <c r="N41" s="35">
        <v>387</v>
      </c>
      <c r="O41" s="35"/>
    </row>
    <row r="42" spans="1:15" ht="45" customHeight="1">
      <c r="A42" s="13" t="s">
        <v>1821</v>
      </c>
      <c r="B42" s="31" t="s">
        <v>1828</v>
      </c>
      <c r="C42" s="31"/>
      <c r="D42" s="39">
        <f t="shared" si="0"/>
        <v>1</v>
      </c>
      <c r="E42" s="39"/>
      <c r="F42" s="39" t="s">
        <v>28</v>
      </c>
      <c r="G42" s="39"/>
      <c r="H42" s="34">
        <v>43125</v>
      </c>
      <c r="I42" s="34"/>
      <c r="J42" s="34">
        <v>43125</v>
      </c>
      <c r="K42" s="34"/>
      <c r="L42" s="18" t="s">
        <v>647</v>
      </c>
      <c r="M42" s="18"/>
      <c r="N42" s="35">
        <v>395</v>
      </c>
      <c r="O42" s="35"/>
    </row>
    <row r="43" spans="1:15" ht="45" customHeight="1">
      <c r="A43" s="13" t="s">
        <v>1821</v>
      </c>
      <c r="B43" s="31" t="s">
        <v>1829</v>
      </c>
      <c r="C43" s="31"/>
      <c r="D43" s="39">
        <f t="shared" si="0"/>
        <v>1</v>
      </c>
      <c r="E43" s="39"/>
      <c r="F43" s="39" t="s">
        <v>28</v>
      </c>
      <c r="G43" s="39"/>
      <c r="H43" s="34">
        <v>43110</v>
      </c>
      <c r="I43" s="34"/>
      <c r="J43" s="34">
        <v>43110</v>
      </c>
      <c r="K43" s="34"/>
      <c r="L43" s="18" t="s">
        <v>647</v>
      </c>
      <c r="M43" s="18"/>
      <c r="N43" s="35">
        <v>428</v>
      </c>
      <c r="O43" s="35"/>
    </row>
    <row r="44" spans="1:15" ht="45" customHeight="1">
      <c r="A44" s="13" t="s">
        <v>1821</v>
      </c>
      <c r="B44" s="31" t="s">
        <v>1830</v>
      </c>
      <c r="C44" s="31"/>
      <c r="D44" s="39">
        <f t="shared" si="0"/>
        <v>1</v>
      </c>
      <c r="E44" s="39"/>
      <c r="F44" s="39" t="s">
        <v>28</v>
      </c>
      <c r="G44" s="39"/>
      <c r="H44" s="34">
        <v>43110</v>
      </c>
      <c r="I44" s="34"/>
      <c r="J44" s="34">
        <v>43110</v>
      </c>
      <c r="K44" s="34"/>
      <c r="L44" s="18" t="s">
        <v>647</v>
      </c>
      <c r="M44" s="18"/>
      <c r="N44" s="35">
        <v>428</v>
      </c>
      <c r="O44" s="35"/>
    </row>
    <row r="45" spans="1:15" ht="45" customHeight="1">
      <c r="A45" s="13" t="s">
        <v>1821</v>
      </c>
      <c r="B45" s="31" t="s">
        <v>1823</v>
      </c>
      <c r="C45" s="31"/>
      <c r="D45" s="39">
        <f t="shared" si="0"/>
        <v>1</v>
      </c>
      <c r="E45" s="39"/>
      <c r="F45" s="39" t="s">
        <v>28</v>
      </c>
      <c r="G45" s="39"/>
      <c r="H45" s="34">
        <v>43133</v>
      </c>
      <c r="I45" s="34"/>
      <c r="J45" s="34">
        <v>43133</v>
      </c>
      <c r="K45" s="34"/>
      <c r="L45" s="18" t="s">
        <v>647</v>
      </c>
      <c r="M45" s="18"/>
      <c r="N45" s="35">
        <v>197</v>
      </c>
      <c r="O45" s="35"/>
    </row>
    <row r="46" spans="1:15" ht="45" customHeight="1">
      <c r="A46" s="13" t="s">
        <v>1821</v>
      </c>
      <c r="B46" s="31" t="s">
        <v>1823</v>
      </c>
      <c r="C46" s="31"/>
      <c r="D46" s="39">
        <f t="shared" si="0"/>
        <v>1</v>
      </c>
      <c r="E46" s="39"/>
      <c r="F46" s="39" t="s">
        <v>28</v>
      </c>
      <c r="G46" s="39"/>
      <c r="H46" s="34">
        <v>43139</v>
      </c>
      <c r="I46" s="34"/>
      <c r="J46" s="34">
        <v>43139</v>
      </c>
      <c r="K46" s="34"/>
      <c r="L46" s="18" t="s">
        <v>647</v>
      </c>
      <c r="M46" s="18"/>
      <c r="N46" s="35">
        <v>85</v>
      </c>
      <c r="O46" s="35"/>
    </row>
    <row r="47" spans="1:15" ht="45" customHeight="1">
      <c r="A47" s="13" t="s">
        <v>1821</v>
      </c>
      <c r="B47" s="31" t="s">
        <v>1823</v>
      </c>
      <c r="C47" s="31"/>
      <c r="D47" s="39">
        <f t="shared" si="0"/>
        <v>1</v>
      </c>
      <c r="E47" s="39"/>
      <c r="F47" s="39" t="s">
        <v>28</v>
      </c>
      <c r="G47" s="39"/>
      <c r="H47" s="34">
        <v>43118</v>
      </c>
      <c r="I47" s="34"/>
      <c r="J47" s="34">
        <v>43118</v>
      </c>
      <c r="K47" s="34"/>
      <c r="L47" s="18" t="s">
        <v>647</v>
      </c>
      <c r="M47" s="18"/>
      <c r="N47" s="35">
        <v>105.6</v>
      </c>
      <c r="O47" s="35"/>
    </row>
    <row r="48" spans="1:15" ht="45" customHeight="1">
      <c r="A48" s="13" t="s">
        <v>1821</v>
      </c>
      <c r="B48" s="31" t="s">
        <v>1824</v>
      </c>
      <c r="C48" s="31"/>
      <c r="D48" s="39">
        <f t="shared" si="0"/>
        <v>1</v>
      </c>
      <c r="E48" s="39"/>
      <c r="F48" s="39" t="s">
        <v>28</v>
      </c>
      <c r="G48" s="39"/>
      <c r="H48" s="34">
        <v>43117</v>
      </c>
      <c r="I48" s="34"/>
      <c r="J48" s="34">
        <v>43117</v>
      </c>
      <c r="K48" s="34"/>
      <c r="L48" s="18" t="s">
        <v>647</v>
      </c>
      <c r="M48" s="18"/>
      <c r="N48" s="35">
        <v>146.69999999999999</v>
      </c>
      <c r="O48" s="35"/>
    </row>
    <row r="49" spans="1:15" ht="45" customHeight="1">
      <c r="A49" s="13" t="s">
        <v>1821</v>
      </c>
      <c r="B49" s="31" t="s">
        <v>1827</v>
      </c>
      <c r="C49" s="31"/>
      <c r="D49" s="39">
        <f t="shared" si="0"/>
        <v>1</v>
      </c>
      <c r="E49" s="39"/>
      <c r="F49" s="39" t="s">
        <v>28</v>
      </c>
      <c r="G49" s="39"/>
      <c r="H49" s="34">
        <v>43130</v>
      </c>
      <c r="I49" s="34"/>
      <c r="J49" s="34">
        <v>43130</v>
      </c>
      <c r="K49" s="34"/>
      <c r="L49" s="18" t="s">
        <v>647</v>
      </c>
      <c r="M49" s="18"/>
      <c r="N49" s="35">
        <v>232</v>
      </c>
      <c r="O49" s="35"/>
    </row>
    <row r="50" spans="1:15" ht="45" customHeight="1">
      <c r="A50" s="13" t="s">
        <v>1821</v>
      </c>
      <c r="B50" s="31" t="s">
        <v>1828</v>
      </c>
      <c r="C50" s="31"/>
      <c r="D50" s="39">
        <f t="shared" si="0"/>
        <v>1</v>
      </c>
      <c r="E50" s="39"/>
      <c r="F50" s="39" t="s">
        <v>28</v>
      </c>
      <c r="G50" s="39"/>
      <c r="H50" s="34">
        <v>43138</v>
      </c>
      <c r="I50" s="34"/>
      <c r="J50" s="34">
        <v>43138</v>
      </c>
      <c r="K50" s="34"/>
      <c r="L50" s="18" t="s">
        <v>647</v>
      </c>
      <c r="M50" s="18"/>
      <c r="N50" s="35">
        <v>232</v>
      </c>
      <c r="O50" s="35"/>
    </row>
    <row r="51" spans="1:15" ht="45" customHeight="1">
      <c r="A51" s="13" t="s">
        <v>1821</v>
      </c>
      <c r="B51" s="31" t="s">
        <v>1828</v>
      </c>
      <c r="C51" s="31"/>
      <c r="D51" s="39">
        <f t="shared" si="0"/>
        <v>1</v>
      </c>
      <c r="E51" s="39"/>
      <c r="F51" s="39" t="s">
        <v>28</v>
      </c>
      <c r="G51" s="39"/>
      <c r="H51" s="34">
        <v>43125</v>
      </c>
      <c r="I51" s="34"/>
      <c r="J51" s="34">
        <v>43125</v>
      </c>
      <c r="K51" s="34"/>
      <c r="L51" s="18" t="s">
        <v>647</v>
      </c>
      <c r="M51" s="18"/>
      <c r="N51" s="35">
        <v>102.2</v>
      </c>
      <c r="O51" s="35"/>
    </row>
    <row r="52" spans="1:15" ht="45" customHeight="1">
      <c r="A52" s="13" t="s">
        <v>1821</v>
      </c>
      <c r="B52" s="31" t="s">
        <v>1829</v>
      </c>
      <c r="C52" s="31"/>
      <c r="D52" s="39">
        <f t="shared" si="0"/>
        <v>1</v>
      </c>
      <c r="E52" s="39"/>
      <c r="F52" s="39" t="s">
        <v>28</v>
      </c>
      <c r="G52" s="39"/>
      <c r="H52" s="34">
        <v>43110</v>
      </c>
      <c r="I52" s="34"/>
      <c r="J52" s="34">
        <v>43110</v>
      </c>
      <c r="K52" s="34"/>
      <c r="L52" s="18" t="s">
        <v>647</v>
      </c>
      <c r="M52" s="18"/>
      <c r="N52" s="35">
        <v>252</v>
      </c>
      <c r="O52" s="35"/>
    </row>
    <row r="53" spans="1:15" ht="45" customHeight="1">
      <c r="A53" s="13" t="s">
        <v>1821</v>
      </c>
      <c r="B53" s="31" t="s">
        <v>1830</v>
      </c>
      <c r="C53" s="31"/>
      <c r="D53" s="39">
        <f t="shared" si="0"/>
        <v>1</v>
      </c>
      <c r="E53" s="39"/>
      <c r="F53" s="39" t="s">
        <v>28</v>
      </c>
      <c r="G53" s="39"/>
      <c r="H53" s="34">
        <v>43110</v>
      </c>
      <c r="I53" s="34"/>
      <c r="J53" s="34">
        <v>43110</v>
      </c>
      <c r="K53" s="34"/>
      <c r="L53" s="18" t="s">
        <v>647</v>
      </c>
      <c r="M53" s="18"/>
      <c r="N53" s="35">
        <v>149</v>
      </c>
      <c r="O53" s="35"/>
    </row>
    <row r="54" spans="1:15" ht="45" customHeight="1">
      <c r="A54" s="13" t="s">
        <v>1821</v>
      </c>
      <c r="B54" s="31" t="s">
        <v>1831</v>
      </c>
      <c r="C54" s="31"/>
      <c r="D54" s="39">
        <f t="shared" si="0"/>
        <v>1</v>
      </c>
      <c r="E54" s="39"/>
      <c r="F54" s="39" t="s">
        <v>28</v>
      </c>
      <c r="G54" s="39"/>
      <c r="H54" s="34">
        <v>43146</v>
      </c>
      <c r="I54" s="34"/>
      <c r="J54" s="34">
        <v>43146</v>
      </c>
      <c r="K54" s="34"/>
      <c r="L54" s="18" t="s">
        <v>647</v>
      </c>
      <c r="M54" s="18"/>
      <c r="N54" s="35">
        <v>428</v>
      </c>
      <c r="O54" s="35"/>
    </row>
    <row r="55" spans="1:15" ht="45" customHeight="1">
      <c r="A55" s="13" t="s">
        <v>1821</v>
      </c>
      <c r="B55" s="31" t="s">
        <v>1831</v>
      </c>
      <c r="C55" s="31"/>
      <c r="D55" s="39">
        <f t="shared" si="0"/>
        <v>1</v>
      </c>
      <c r="E55" s="39"/>
      <c r="F55" s="39" t="s">
        <v>28</v>
      </c>
      <c r="G55" s="39"/>
      <c r="H55" s="34">
        <v>43152</v>
      </c>
      <c r="I55" s="34"/>
      <c r="J55" s="34">
        <v>43152</v>
      </c>
      <c r="K55" s="34"/>
      <c r="L55" s="18" t="s">
        <v>647</v>
      </c>
      <c r="M55" s="18"/>
      <c r="N55" s="35">
        <v>403</v>
      </c>
      <c r="O55" s="35"/>
    </row>
    <row r="56" spans="1:15" ht="45" customHeight="1">
      <c r="A56" s="13" t="s">
        <v>1821</v>
      </c>
      <c r="B56" s="31" t="s">
        <v>1831</v>
      </c>
      <c r="C56" s="31"/>
      <c r="D56" s="39">
        <f t="shared" si="0"/>
        <v>1</v>
      </c>
      <c r="E56" s="39"/>
      <c r="F56" s="39" t="s">
        <v>28</v>
      </c>
      <c r="G56" s="39"/>
      <c r="H56" s="34">
        <v>43152</v>
      </c>
      <c r="I56" s="34"/>
      <c r="J56" s="34">
        <v>43152</v>
      </c>
      <c r="K56" s="34"/>
      <c r="L56" s="18" t="s">
        <v>647</v>
      </c>
      <c r="M56" s="18"/>
      <c r="N56" s="35">
        <v>403</v>
      </c>
      <c r="O56" s="35"/>
    </row>
    <row r="57" spans="1:15" ht="45" customHeight="1">
      <c r="A57" s="13" t="s">
        <v>1821</v>
      </c>
      <c r="B57" s="31" t="s">
        <v>1831</v>
      </c>
      <c r="C57" s="31"/>
      <c r="D57" s="39">
        <f t="shared" si="0"/>
        <v>1</v>
      </c>
      <c r="E57" s="39"/>
      <c r="F57" s="39" t="s">
        <v>28</v>
      </c>
      <c r="G57" s="39"/>
      <c r="H57" s="34">
        <v>43146</v>
      </c>
      <c r="I57" s="34"/>
      <c r="J57" s="34">
        <v>43146</v>
      </c>
      <c r="K57" s="34"/>
      <c r="L57" s="18" t="s">
        <v>647</v>
      </c>
      <c r="M57" s="18"/>
      <c r="N57" s="35">
        <v>205</v>
      </c>
      <c r="O57" s="35"/>
    </row>
    <row r="58" spans="1:15" ht="45" customHeight="1">
      <c r="A58" s="13" t="s">
        <v>1821</v>
      </c>
      <c r="B58" s="31" t="s">
        <v>1831</v>
      </c>
      <c r="C58" s="31"/>
      <c r="D58" s="39">
        <f t="shared" si="0"/>
        <v>1</v>
      </c>
      <c r="E58" s="39"/>
      <c r="F58" s="39" t="s">
        <v>28</v>
      </c>
      <c r="G58" s="39"/>
      <c r="H58" s="34">
        <v>43152</v>
      </c>
      <c r="I58" s="34"/>
      <c r="J58" s="34">
        <v>43152</v>
      </c>
      <c r="K58" s="34"/>
      <c r="L58" s="18" t="s">
        <v>647</v>
      </c>
      <c r="M58" s="18"/>
      <c r="N58" s="35">
        <v>138</v>
      </c>
      <c r="O58" s="35"/>
    </row>
    <row r="59" spans="1:15" ht="45" customHeight="1">
      <c r="A59" s="13" t="s">
        <v>1821</v>
      </c>
      <c r="B59" s="31" t="s">
        <v>1831</v>
      </c>
      <c r="C59" s="31"/>
      <c r="D59" s="39">
        <f t="shared" si="0"/>
        <v>1</v>
      </c>
      <c r="E59" s="39"/>
      <c r="F59" s="39" t="s">
        <v>28</v>
      </c>
      <c r="G59" s="39"/>
      <c r="H59" s="34">
        <v>43152</v>
      </c>
      <c r="I59" s="34"/>
      <c r="J59" s="34">
        <v>43152</v>
      </c>
      <c r="K59" s="34"/>
      <c r="L59" s="18" t="s">
        <v>647</v>
      </c>
      <c r="M59" s="18"/>
      <c r="N59" s="35">
        <v>221</v>
      </c>
      <c r="O59" s="35"/>
    </row>
    <row r="60" spans="1:15" ht="45" customHeight="1">
      <c r="A60" s="13" t="s">
        <v>1821</v>
      </c>
      <c r="B60" s="31" t="s">
        <v>1832</v>
      </c>
      <c r="C60" s="31"/>
      <c r="D60" s="39">
        <f t="shared" si="0"/>
        <v>1</v>
      </c>
      <c r="E60" s="39"/>
      <c r="F60" s="39" t="s">
        <v>28</v>
      </c>
      <c r="G60" s="39"/>
      <c r="H60" s="34">
        <v>43130</v>
      </c>
      <c r="I60" s="34"/>
      <c r="J60" s="34">
        <v>43130</v>
      </c>
      <c r="K60" s="34"/>
      <c r="L60" s="18" t="s">
        <v>647</v>
      </c>
      <c r="M60" s="18"/>
      <c r="N60" s="35">
        <v>170.02</v>
      </c>
      <c r="O60" s="35"/>
    </row>
    <row r="61" spans="1:15" ht="45" customHeight="1">
      <c r="A61" s="13" t="s">
        <v>1821</v>
      </c>
      <c r="B61" s="31" t="s">
        <v>1832</v>
      </c>
      <c r="C61" s="31"/>
      <c r="D61" s="39">
        <f t="shared" si="0"/>
        <v>1</v>
      </c>
      <c r="E61" s="39"/>
      <c r="F61" s="39" t="s">
        <v>28</v>
      </c>
      <c r="G61" s="39"/>
      <c r="H61" s="34">
        <v>43130</v>
      </c>
      <c r="I61" s="34"/>
      <c r="J61" s="34">
        <v>43130</v>
      </c>
      <c r="K61" s="34"/>
      <c r="L61" s="18" t="s">
        <v>647</v>
      </c>
      <c r="M61" s="18"/>
      <c r="N61" s="35">
        <v>395</v>
      </c>
      <c r="O61" s="35"/>
    </row>
    <row r="62" spans="1:15" ht="45" customHeight="1">
      <c r="A62" s="13" t="s">
        <v>1821</v>
      </c>
      <c r="B62" s="31" t="s">
        <v>1832</v>
      </c>
      <c r="C62" s="31"/>
      <c r="D62" s="39">
        <f t="shared" si="0"/>
        <v>1</v>
      </c>
      <c r="E62" s="39"/>
      <c r="F62" s="39" t="s">
        <v>28</v>
      </c>
      <c r="G62" s="39"/>
      <c r="H62" s="34">
        <v>43126</v>
      </c>
      <c r="I62" s="34"/>
      <c r="J62" s="34">
        <v>43126</v>
      </c>
      <c r="K62" s="34"/>
      <c r="L62" s="18" t="s">
        <v>647</v>
      </c>
      <c r="M62" s="18"/>
      <c r="N62" s="35">
        <v>403</v>
      </c>
      <c r="O62" s="35"/>
    </row>
    <row r="63" spans="1:15" ht="45" customHeight="1">
      <c r="A63" s="13" t="s">
        <v>1821</v>
      </c>
      <c r="B63" s="31" t="s">
        <v>1832</v>
      </c>
      <c r="C63" s="31"/>
      <c r="D63" s="39">
        <f t="shared" si="0"/>
        <v>1</v>
      </c>
      <c r="E63" s="39"/>
      <c r="F63" s="39" t="s">
        <v>28</v>
      </c>
      <c r="G63" s="39"/>
      <c r="H63" s="34">
        <v>43126</v>
      </c>
      <c r="I63" s="34"/>
      <c r="J63" s="34">
        <v>43126</v>
      </c>
      <c r="K63" s="34"/>
      <c r="L63" s="18" t="s">
        <v>647</v>
      </c>
      <c r="M63" s="18"/>
      <c r="N63" s="35">
        <v>181</v>
      </c>
      <c r="O63" s="35"/>
    </row>
    <row r="64" spans="1:15" ht="45" customHeight="1">
      <c r="A64" s="13" t="s">
        <v>1821</v>
      </c>
      <c r="B64" s="31" t="s">
        <v>1832</v>
      </c>
      <c r="C64" s="31"/>
      <c r="D64" s="39">
        <f t="shared" si="0"/>
        <v>1</v>
      </c>
      <c r="E64" s="39"/>
      <c r="F64" s="39" t="s">
        <v>28</v>
      </c>
      <c r="G64" s="39"/>
      <c r="H64" s="34">
        <v>43125</v>
      </c>
      <c r="I64" s="34"/>
      <c r="J64" s="34">
        <v>43125</v>
      </c>
      <c r="K64" s="34"/>
      <c r="L64" s="18" t="s">
        <v>647</v>
      </c>
      <c r="M64" s="18"/>
      <c r="N64" s="35">
        <v>387</v>
      </c>
      <c r="O64" s="35"/>
    </row>
    <row r="65" spans="1:15" ht="45" customHeight="1">
      <c r="A65" s="13" t="s">
        <v>1821</v>
      </c>
      <c r="B65" s="31" t="s">
        <v>1832</v>
      </c>
      <c r="C65" s="31"/>
      <c r="D65" s="39">
        <f t="shared" si="0"/>
        <v>1</v>
      </c>
      <c r="E65" s="39"/>
      <c r="F65" s="39" t="s">
        <v>28</v>
      </c>
      <c r="G65" s="39"/>
      <c r="H65" s="34">
        <v>43125</v>
      </c>
      <c r="I65" s="34"/>
      <c r="J65" s="34">
        <v>43125</v>
      </c>
      <c r="K65" s="34"/>
      <c r="L65" s="18" t="s">
        <v>647</v>
      </c>
      <c r="M65" s="18"/>
      <c r="N65" s="35">
        <v>183</v>
      </c>
      <c r="O65" s="35"/>
    </row>
    <row r="66" spans="1:15" ht="45" customHeight="1">
      <c r="A66" s="13" t="s">
        <v>1821</v>
      </c>
      <c r="B66" s="31" t="s">
        <v>1832</v>
      </c>
      <c r="C66" s="31"/>
      <c r="D66" s="39">
        <f t="shared" si="0"/>
        <v>1</v>
      </c>
      <c r="E66" s="39"/>
      <c r="F66" s="39" t="s">
        <v>28</v>
      </c>
      <c r="G66" s="39"/>
      <c r="H66" s="34">
        <v>43131</v>
      </c>
      <c r="I66" s="34"/>
      <c r="J66" s="34">
        <v>43131</v>
      </c>
      <c r="K66" s="34"/>
      <c r="L66" s="18" t="s">
        <v>647</v>
      </c>
      <c r="M66" s="18"/>
      <c r="N66" s="35">
        <v>419</v>
      </c>
      <c r="O66" s="35"/>
    </row>
    <row r="67" spans="1:15" ht="45" customHeight="1">
      <c r="A67" s="13" t="s">
        <v>1821</v>
      </c>
      <c r="B67" s="31" t="s">
        <v>1832</v>
      </c>
      <c r="C67" s="31"/>
      <c r="D67" s="39">
        <f t="shared" si="0"/>
        <v>1</v>
      </c>
      <c r="E67" s="39"/>
      <c r="F67" s="39" t="s">
        <v>28</v>
      </c>
      <c r="G67" s="39"/>
      <c r="H67" s="34">
        <v>43131</v>
      </c>
      <c r="I67" s="34"/>
      <c r="J67" s="34">
        <v>43131</v>
      </c>
      <c r="K67" s="34"/>
      <c r="L67" s="18" t="s">
        <v>647</v>
      </c>
      <c r="M67" s="18"/>
      <c r="N67" s="35">
        <v>166</v>
      </c>
      <c r="O67" s="35"/>
    </row>
    <row r="68" spans="1:15" ht="45" customHeight="1">
      <c r="A68" s="13" t="s">
        <v>1821</v>
      </c>
      <c r="B68" s="31" t="s">
        <v>1833</v>
      </c>
      <c r="C68" s="31"/>
      <c r="D68" s="39">
        <f t="shared" si="0"/>
        <v>1</v>
      </c>
      <c r="E68" s="39"/>
      <c r="F68" s="39" t="s">
        <v>28</v>
      </c>
      <c r="G68" s="39"/>
      <c r="H68" s="34">
        <v>43172</v>
      </c>
      <c r="I68" s="34"/>
      <c r="J68" s="34">
        <v>43172</v>
      </c>
      <c r="K68" s="34"/>
      <c r="L68" s="18" t="s">
        <v>647</v>
      </c>
      <c r="M68" s="18"/>
      <c r="N68" s="35">
        <v>426</v>
      </c>
      <c r="O68" s="35"/>
    </row>
    <row r="69" spans="1:15" ht="45" customHeight="1">
      <c r="A69" s="13" t="s">
        <v>1821</v>
      </c>
      <c r="B69" s="31" t="s">
        <v>1833</v>
      </c>
      <c r="C69" s="31"/>
      <c r="D69" s="39">
        <f t="shared" si="0"/>
        <v>1</v>
      </c>
      <c r="E69" s="39"/>
      <c r="F69" s="39" t="s">
        <v>28</v>
      </c>
      <c r="G69" s="39"/>
      <c r="H69" s="34">
        <v>43175</v>
      </c>
      <c r="I69" s="34"/>
      <c r="J69" s="34">
        <v>43175</v>
      </c>
      <c r="K69" s="34"/>
      <c r="L69" s="18" t="s">
        <v>647</v>
      </c>
      <c r="M69" s="18"/>
      <c r="N69" s="35">
        <v>428</v>
      </c>
      <c r="O69" s="35"/>
    </row>
    <row r="70" spans="1:15" ht="45" customHeight="1">
      <c r="A70" s="13" t="s">
        <v>1821</v>
      </c>
      <c r="B70" s="31" t="s">
        <v>1833</v>
      </c>
      <c r="C70" s="31"/>
      <c r="D70" s="39">
        <f t="shared" si="0"/>
        <v>1</v>
      </c>
      <c r="E70" s="39"/>
      <c r="F70" s="39" t="s">
        <v>28</v>
      </c>
      <c r="G70" s="39"/>
      <c r="H70" s="34">
        <v>43168</v>
      </c>
      <c r="I70" s="34"/>
      <c r="J70" s="34">
        <v>43168</v>
      </c>
      <c r="K70" s="34"/>
      <c r="L70" s="18" t="s">
        <v>647</v>
      </c>
      <c r="M70" s="18"/>
      <c r="N70" s="35">
        <v>503</v>
      </c>
      <c r="O70" s="35"/>
    </row>
    <row r="71" spans="1:15" ht="45" customHeight="1">
      <c r="A71" s="13" t="s">
        <v>1821</v>
      </c>
      <c r="B71" s="31" t="s">
        <v>1833</v>
      </c>
      <c r="C71" s="31"/>
      <c r="D71" s="39">
        <f t="shared" si="0"/>
        <v>1</v>
      </c>
      <c r="E71" s="39"/>
      <c r="F71" s="39" t="s">
        <v>28</v>
      </c>
      <c r="G71" s="39"/>
      <c r="H71" s="34">
        <v>43165</v>
      </c>
      <c r="I71" s="34"/>
      <c r="J71" s="34">
        <v>43165</v>
      </c>
      <c r="K71" s="34"/>
      <c r="L71" s="18" t="s">
        <v>647</v>
      </c>
      <c r="M71" s="18"/>
      <c r="N71" s="35">
        <v>405</v>
      </c>
      <c r="O71" s="35"/>
    </row>
    <row r="72" spans="1:15" ht="45" customHeight="1">
      <c r="A72" s="13" t="s">
        <v>1821</v>
      </c>
      <c r="B72" s="31" t="s">
        <v>1833</v>
      </c>
      <c r="C72" s="31"/>
      <c r="D72" s="39">
        <f t="shared" si="0"/>
        <v>1</v>
      </c>
      <c r="E72" s="39"/>
      <c r="F72" s="39" t="s">
        <v>28</v>
      </c>
      <c r="G72" s="39"/>
      <c r="H72" s="34">
        <v>43172</v>
      </c>
      <c r="I72" s="34"/>
      <c r="J72" s="34">
        <v>43172</v>
      </c>
      <c r="K72" s="34"/>
      <c r="L72" s="18" t="s">
        <v>647</v>
      </c>
      <c r="M72" s="18"/>
      <c r="N72" s="35">
        <v>85</v>
      </c>
      <c r="O72" s="35"/>
    </row>
    <row r="73" spans="1:15" ht="45" customHeight="1">
      <c r="A73" s="13" t="s">
        <v>1821</v>
      </c>
      <c r="B73" s="31" t="s">
        <v>1833</v>
      </c>
      <c r="C73" s="31"/>
      <c r="D73" s="39">
        <f t="shared" si="0"/>
        <v>1</v>
      </c>
      <c r="E73" s="39"/>
      <c r="F73" s="39" t="s">
        <v>28</v>
      </c>
      <c r="G73" s="39"/>
      <c r="H73" s="34">
        <v>43175</v>
      </c>
      <c r="I73" s="34"/>
      <c r="J73" s="34">
        <v>43175</v>
      </c>
      <c r="K73" s="34"/>
      <c r="L73" s="18" t="s">
        <v>647</v>
      </c>
      <c r="M73" s="18"/>
      <c r="N73" s="35">
        <v>251</v>
      </c>
      <c r="O73" s="35"/>
    </row>
    <row r="74" spans="1:15" ht="45" customHeight="1">
      <c r="A74" s="13" t="s">
        <v>1821</v>
      </c>
      <c r="B74" s="31" t="s">
        <v>1833</v>
      </c>
      <c r="C74" s="31"/>
      <c r="D74" s="39">
        <f t="shared" si="0"/>
        <v>1</v>
      </c>
      <c r="E74" s="39"/>
      <c r="F74" s="39" t="s">
        <v>28</v>
      </c>
      <c r="G74" s="39"/>
      <c r="H74" s="34">
        <v>43168</v>
      </c>
      <c r="I74" s="34"/>
      <c r="J74" s="34">
        <v>43168</v>
      </c>
      <c r="K74" s="34"/>
      <c r="L74" s="18" t="s">
        <v>647</v>
      </c>
      <c r="M74" s="18"/>
      <c r="N74" s="35">
        <v>100</v>
      </c>
      <c r="O74" s="35"/>
    </row>
    <row r="75" spans="1:15" ht="45" customHeight="1">
      <c r="A75" s="13" t="s">
        <v>1821</v>
      </c>
      <c r="B75" s="31" t="s">
        <v>1833</v>
      </c>
      <c r="C75" s="31"/>
      <c r="D75" s="39">
        <f t="shared" si="0"/>
        <v>1</v>
      </c>
      <c r="E75" s="39"/>
      <c r="F75" s="39" t="s">
        <v>28</v>
      </c>
      <c r="G75" s="39"/>
      <c r="H75" s="34">
        <v>43165</v>
      </c>
      <c r="I75" s="34"/>
      <c r="J75" s="34">
        <v>43165</v>
      </c>
      <c r="K75" s="34"/>
      <c r="L75" s="18" t="s">
        <v>647</v>
      </c>
      <c r="M75" s="18"/>
      <c r="N75" s="35">
        <v>153</v>
      </c>
      <c r="O75" s="35"/>
    </row>
    <row r="76" spans="1:15" ht="45" customHeight="1">
      <c r="A76" s="13" t="s">
        <v>1821</v>
      </c>
      <c r="B76" s="31" t="s">
        <v>1834</v>
      </c>
      <c r="C76" s="31"/>
      <c r="D76" s="39">
        <f t="shared" si="0"/>
        <v>1</v>
      </c>
      <c r="E76" s="39"/>
      <c r="F76" s="39" t="s">
        <v>28</v>
      </c>
      <c r="G76" s="39"/>
      <c r="H76" s="34">
        <v>43186</v>
      </c>
      <c r="I76" s="34"/>
      <c r="J76" s="34">
        <v>43186</v>
      </c>
      <c r="K76" s="34"/>
      <c r="L76" s="18" t="s">
        <v>647</v>
      </c>
      <c r="M76" s="18"/>
      <c r="N76" s="35">
        <v>411</v>
      </c>
      <c r="O76" s="35"/>
    </row>
    <row r="77" spans="1:15" ht="45" customHeight="1">
      <c r="A77" s="13" t="s">
        <v>1821</v>
      </c>
      <c r="B77" s="31" t="s">
        <v>1834</v>
      </c>
      <c r="C77" s="31"/>
      <c r="D77" s="39">
        <f t="shared" ref="D77:D140" si="1">C77+1</f>
        <v>1</v>
      </c>
      <c r="E77" s="39"/>
      <c r="F77" s="39" t="s">
        <v>28</v>
      </c>
      <c r="G77" s="39"/>
      <c r="H77" s="34">
        <v>43192</v>
      </c>
      <c r="I77" s="34"/>
      <c r="J77" s="34">
        <v>43192</v>
      </c>
      <c r="K77" s="34"/>
      <c r="L77" s="18" t="s">
        <v>647</v>
      </c>
      <c r="M77" s="18"/>
      <c r="N77" s="35">
        <v>392</v>
      </c>
      <c r="O77" s="35"/>
    </row>
    <row r="78" spans="1:15" ht="45" customHeight="1">
      <c r="A78" s="13" t="s">
        <v>1821</v>
      </c>
      <c r="B78" s="31" t="s">
        <v>1834</v>
      </c>
      <c r="C78" s="31"/>
      <c r="D78" s="39">
        <f t="shared" si="1"/>
        <v>1</v>
      </c>
      <c r="E78" s="39"/>
      <c r="F78" s="39" t="s">
        <v>28</v>
      </c>
      <c r="G78" s="39"/>
      <c r="H78" s="34">
        <v>43185</v>
      </c>
      <c r="I78" s="34"/>
      <c r="J78" s="34">
        <v>43185</v>
      </c>
      <c r="K78" s="34"/>
      <c r="L78" s="18" t="s">
        <v>647</v>
      </c>
      <c r="M78" s="18"/>
      <c r="N78" s="35">
        <v>177</v>
      </c>
      <c r="O78" s="35"/>
    </row>
    <row r="79" spans="1:15" ht="45" customHeight="1">
      <c r="A79" s="13" t="s">
        <v>1821</v>
      </c>
      <c r="B79" s="31" t="s">
        <v>1834</v>
      </c>
      <c r="C79" s="31"/>
      <c r="D79" s="39">
        <f t="shared" si="1"/>
        <v>1</v>
      </c>
      <c r="E79" s="39"/>
      <c r="F79" s="39" t="s">
        <v>28</v>
      </c>
      <c r="G79" s="39"/>
      <c r="H79" s="34">
        <v>43187</v>
      </c>
      <c r="I79" s="34"/>
      <c r="J79" s="34">
        <v>43187</v>
      </c>
      <c r="K79" s="34"/>
      <c r="L79" s="18" t="s">
        <v>647</v>
      </c>
      <c r="M79" s="18"/>
      <c r="N79" s="35">
        <v>450</v>
      </c>
      <c r="O79" s="35"/>
    </row>
    <row r="80" spans="1:15" ht="45" customHeight="1">
      <c r="A80" s="13" t="s">
        <v>1821</v>
      </c>
      <c r="B80" s="31" t="s">
        <v>1834</v>
      </c>
      <c r="C80" s="31"/>
      <c r="D80" s="39">
        <f t="shared" si="1"/>
        <v>1</v>
      </c>
      <c r="E80" s="39"/>
      <c r="F80" s="39" t="s">
        <v>28</v>
      </c>
      <c r="G80" s="39"/>
      <c r="H80" s="34">
        <v>43196</v>
      </c>
      <c r="I80" s="34"/>
      <c r="J80" s="34">
        <v>43196</v>
      </c>
      <c r="K80" s="34"/>
      <c r="L80" s="18" t="s">
        <v>647</v>
      </c>
      <c r="M80" s="18"/>
      <c r="N80" s="35">
        <v>252</v>
      </c>
      <c r="O80" s="35"/>
    </row>
    <row r="81" spans="1:15" ht="45" customHeight="1">
      <c r="A81" s="13" t="s">
        <v>1821</v>
      </c>
      <c r="B81" s="31" t="s">
        <v>1834</v>
      </c>
      <c r="C81" s="31"/>
      <c r="D81" s="39">
        <f t="shared" si="1"/>
        <v>1</v>
      </c>
      <c r="E81" s="39"/>
      <c r="F81" s="39" t="s">
        <v>28</v>
      </c>
      <c r="G81" s="39"/>
      <c r="H81" s="34">
        <v>43186</v>
      </c>
      <c r="I81" s="34"/>
      <c r="J81" s="34">
        <v>43186</v>
      </c>
      <c r="K81" s="34"/>
      <c r="L81" s="18" t="s">
        <v>647</v>
      </c>
      <c r="M81" s="18"/>
      <c r="N81" s="35">
        <v>280</v>
      </c>
      <c r="O81" s="35"/>
    </row>
    <row r="82" spans="1:15" ht="45" customHeight="1">
      <c r="A82" s="13" t="s">
        <v>1821</v>
      </c>
      <c r="B82" s="31" t="s">
        <v>1834</v>
      </c>
      <c r="C82" s="31"/>
      <c r="D82" s="39">
        <f t="shared" si="1"/>
        <v>1</v>
      </c>
      <c r="E82" s="39"/>
      <c r="F82" s="39" t="s">
        <v>28</v>
      </c>
      <c r="G82" s="39"/>
      <c r="H82" s="34">
        <v>43192</v>
      </c>
      <c r="I82" s="34"/>
      <c r="J82" s="34">
        <v>43192</v>
      </c>
      <c r="K82" s="34"/>
      <c r="L82" s="18" t="s">
        <v>647</v>
      </c>
      <c r="M82" s="18"/>
      <c r="N82" s="35">
        <v>163</v>
      </c>
      <c r="O82" s="35"/>
    </row>
    <row r="83" spans="1:15" ht="45" customHeight="1">
      <c r="A83" s="13" t="s">
        <v>1821</v>
      </c>
      <c r="B83" s="31" t="s">
        <v>1834</v>
      </c>
      <c r="C83" s="31"/>
      <c r="D83" s="39">
        <f t="shared" si="1"/>
        <v>1</v>
      </c>
      <c r="E83" s="39"/>
      <c r="F83" s="39" t="s">
        <v>28</v>
      </c>
      <c r="G83" s="39"/>
      <c r="H83" s="34">
        <v>43185</v>
      </c>
      <c r="I83" s="34"/>
      <c r="J83" s="34">
        <v>43185</v>
      </c>
      <c r="K83" s="34"/>
      <c r="L83" s="18" t="s">
        <v>647</v>
      </c>
      <c r="M83" s="18"/>
      <c r="N83" s="35">
        <v>256</v>
      </c>
      <c r="O83" s="35"/>
    </row>
    <row r="84" spans="1:15" ht="45" customHeight="1">
      <c r="A84" s="13" t="s">
        <v>1821</v>
      </c>
      <c r="B84" s="31" t="s">
        <v>1834</v>
      </c>
      <c r="C84" s="31"/>
      <c r="D84" s="39">
        <f t="shared" si="1"/>
        <v>1</v>
      </c>
      <c r="E84" s="39"/>
      <c r="F84" s="39" t="s">
        <v>28</v>
      </c>
      <c r="G84" s="39"/>
      <c r="H84" s="34">
        <v>43187</v>
      </c>
      <c r="I84" s="34"/>
      <c r="J84" s="34">
        <v>43187</v>
      </c>
      <c r="K84" s="34"/>
      <c r="L84" s="18" t="s">
        <v>647</v>
      </c>
      <c r="M84" s="18"/>
      <c r="N84" s="35">
        <v>280</v>
      </c>
      <c r="O84" s="35"/>
    </row>
    <row r="85" spans="1:15" ht="45" customHeight="1">
      <c r="A85" s="13" t="s">
        <v>1821</v>
      </c>
      <c r="B85" s="31" t="s">
        <v>1834</v>
      </c>
      <c r="C85" s="31"/>
      <c r="D85" s="39">
        <f t="shared" si="1"/>
        <v>1</v>
      </c>
      <c r="E85" s="39"/>
      <c r="F85" s="39" t="s">
        <v>28</v>
      </c>
      <c r="G85" s="39"/>
      <c r="H85" s="34">
        <v>43196</v>
      </c>
      <c r="I85" s="34"/>
      <c r="J85" s="34">
        <v>43196</v>
      </c>
      <c r="K85" s="34"/>
      <c r="L85" s="18" t="s">
        <v>647</v>
      </c>
      <c r="M85" s="18"/>
      <c r="N85" s="35">
        <v>199.99</v>
      </c>
      <c r="O85" s="35"/>
    </row>
    <row r="86" spans="1:15" ht="45" customHeight="1">
      <c r="A86" s="13" t="s">
        <v>1821</v>
      </c>
      <c r="B86" s="31" t="s">
        <v>1834</v>
      </c>
      <c r="C86" s="31"/>
      <c r="D86" s="39">
        <f t="shared" si="1"/>
        <v>1</v>
      </c>
      <c r="E86" s="39"/>
      <c r="F86" s="39" t="s">
        <v>28</v>
      </c>
      <c r="G86" s="39"/>
      <c r="H86" s="34">
        <v>43203</v>
      </c>
      <c r="I86" s="34"/>
      <c r="J86" s="34">
        <v>43203</v>
      </c>
      <c r="K86" s="34"/>
      <c r="L86" s="18" t="s">
        <v>647</v>
      </c>
      <c r="M86" s="18"/>
      <c r="N86" s="35">
        <v>208</v>
      </c>
      <c r="O86" s="35"/>
    </row>
    <row r="87" spans="1:15" ht="45" customHeight="1">
      <c r="A87" s="13" t="s">
        <v>1821</v>
      </c>
      <c r="B87" s="31" t="s">
        <v>1834</v>
      </c>
      <c r="C87" s="31"/>
      <c r="D87" s="39">
        <f t="shared" si="1"/>
        <v>1</v>
      </c>
      <c r="E87" s="39"/>
      <c r="F87" s="39" t="s">
        <v>28</v>
      </c>
      <c r="G87" s="39"/>
      <c r="H87" s="34">
        <v>43192</v>
      </c>
      <c r="I87" s="34"/>
      <c r="J87" s="34">
        <v>43192</v>
      </c>
      <c r="K87" s="34"/>
      <c r="L87" s="18" t="s">
        <v>647</v>
      </c>
      <c r="M87" s="18"/>
      <c r="N87" s="35">
        <v>120</v>
      </c>
      <c r="O87" s="35"/>
    </row>
    <row r="88" spans="1:15" ht="45" customHeight="1">
      <c r="A88" s="13" t="s">
        <v>1821</v>
      </c>
      <c r="B88" s="31" t="s">
        <v>1834</v>
      </c>
      <c r="C88" s="31"/>
      <c r="D88" s="39">
        <f t="shared" si="1"/>
        <v>1</v>
      </c>
      <c r="E88" s="39"/>
      <c r="F88" s="39" t="s">
        <v>28</v>
      </c>
      <c r="G88" s="39"/>
      <c r="H88" s="34">
        <v>43206</v>
      </c>
      <c r="I88" s="34"/>
      <c r="J88" s="34">
        <v>43206</v>
      </c>
      <c r="K88" s="34"/>
      <c r="L88" s="18" t="s">
        <v>647</v>
      </c>
      <c r="M88" s="18"/>
      <c r="N88" s="35">
        <v>518</v>
      </c>
      <c r="O88" s="35"/>
    </row>
    <row r="89" spans="1:15" ht="45" customHeight="1">
      <c r="A89" s="13" t="s">
        <v>1821</v>
      </c>
      <c r="B89" s="31" t="s">
        <v>1834</v>
      </c>
      <c r="C89" s="31"/>
      <c r="D89" s="39">
        <f t="shared" si="1"/>
        <v>1</v>
      </c>
      <c r="E89" s="39"/>
      <c r="F89" s="39" t="s">
        <v>28</v>
      </c>
      <c r="G89" s="39"/>
      <c r="H89" s="34">
        <v>43192</v>
      </c>
      <c r="I89" s="34"/>
      <c r="J89" s="34">
        <v>43192</v>
      </c>
      <c r="K89" s="34"/>
      <c r="L89" s="18" t="s">
        <v>647</v>
      </c>
      <c r="M89" s="18"/>
      <c r="N89" s="35">
        <v>134</v>
      </c>
      <c r="O89" s="35"/>
    </row>
    <row r="90" spans="1:15" ht="45" customHeight="1">
      <c r="A90" s="13" t="s">
        <v>1821</v>
      </c>
      <c r="B90" s="31" t="s">
        <v>1834</v>
      </c>
      <c r="C90" s="31"/>
      <c r="D90" s="39">
        <f t="shared" si="1"/>
        <v>1</v>
      </c>
      <c r="E90" s="39"/>
      <c r="F90" s="39" t="s">
        <v>28</v>
      </c>
      <c r="G90" s="39"/>
      <c r="H90" s="34">
        <v>43203</v>
      </c>
      <c r="I90" s="34"/>
      <c r="J90" s="34">
        <v>43203</v>
      </c>
      <c r="K90" s="34"/>
      <c r="L90" s="18" t="s">
        <v>647</v>
      </c>
      <c r="M90" s="18"/>
      <c r="N90" s="35">
        <v>135</v>
      </c>
      <c r="O90" s="35"/>
    </row>
    <row r="91" spans="1:15" ht="45" customHeight="1">
      <c r="A91" s="13" t="s">
        <v>1821</v>
      </c>
      <c r="B91" s="31" t="s">
        <v>1834</v>
      </c>
      <c r="C91" s="31"/>
      <c r="D91" s="39">
        <f t="shared" si="1"/>
        <v>1</v>
      </c>
      <c r="E91" s="39"/>
      <c r="F91" s="39" t="s">
        <v>28</v>
      </c>
      <c r="G91" s="39"/>
      <c r="H91" s="34">
        <v>43206</v>
      </c>
      <c r="I91" s="34"/>
      <c r="J91" s="34">
        <v>43206</v>
      </c>
      <c r="K91" s="34"/>
      <c r="L91" s="18" t="s">
        <v>647</v>
      </c>
      <c r="M91" s="18"/>
      <c r="N91" s="35">
        <v>213.01</v>
      </c>
      <c r="O91" s="35"/>
    </row>
    <row r="92" spans="1:15" ht="45" customHeight="1">
      <c r="A92" s="13" t="s">
        <v>1821</v>
      </c>
      <c r="B92" s="31" t="s">
        <v>1834</v>
      </c>
      <c r="C92" s="31"/>
      <c r="D92" s="39">
        <f t="shared" si="1"/>
        <v>1</v>
      </c>
      <c r="E92" s="39"/>
      <c r="F92" s="39" t="s">
        <v>28</v>
      </c>
      <c r="G92" s="39"/>
      <c r="H92" s="34">
        <v>43195</v>
      </c>
      <c r="I92" s="34"/>
      <c r="J92" s="34">
        <v>43195</v>
      </c>
      <c r="K92" s="34"/>
      <c r="L92" s="18" t="s">
        <v>647</v>
      </c>
      <c r="M92" s="18"/>
      <c r="N92" s="35">
        <v>208</v>
      </c>
      <c r="O92" s="35"/>
    </row>
    <row r="93" spans="1:15" ht="45" customHeight="1">
      <c r="A93" s="13" t="s">
        <v>1821</v>
      </c>
      <c r="B93" s="31" t="s">
        <v>1834</v>
      </c>
      <c r="C93" s="31"/>
      <c r="D93" s="39">
        <f t="shared" si="1"/>
        <v>1</v>
      </c>
      <c r="E93" s="39"/>
      <c r="F93" s="39" t="s">
        <v>28</v>
      </c>
      <c r="G93" s="39"/>
      <c r="H93" s="34">
        <v>43195</v>
      </c>
      <c r="I93" s="34"/>
      <c r="J93" s="34">
        <v>43195</v>
      </c>
      <c r="K93" s="34"/>
      <c r="L93" s="18" t="s">
        <v>647</v>
      </c>
      <c r="M93" s="18"/>
      <c r="N93" s="35">
        <v>124</v>
      </c>
      <c r="O93" s="35"/>
    </row>
    <row r="94" spans="1:15" ht="45" customHeight="1">
      <c r="A94" s="13" t="s">
        <v>1821</v>
      </c>
      <c r="B94" s="31" t="s">
        <v>1834</v>
      </c>
      <c r="C94" s="31"/>
      <c r="D94" s="39">
        <f t="shared" si="1"/>
        <v>1</v>
      </c>
      <c r="E94" s="39"/>
      <c r="F94" s="39" t="s">
        <v>28</v>
      </c>
      <c r="G94" s="39"/>
      <c r="H94" s="34">
        <v>43200</v>
      </c>
      <c r="I94" s="34"/>
      <c r="J94" s="34">
        <v>43200</v>
      </c>
      <c r="K94" s="34"/>
      <c r="L94" s="18" t="s">
        <v>647</v>
      </c>
      <c r="M94" s="18"/>
      <c r="N94" s="35">
        <v>508</v>
      </c>
      <c r="O94" s="35"/>
    </row>
    <row r="95" spans="1:15" ht="45" customHeight="1">
      <c r="A95" s="13" t="s">
        <v>1821</v>
      </c>
      <c r="B95" s="31" t="s">
        <v>1834</v>
      </c>
      <c r="C95" s="31"/>
      <c r="D95" s="39">
        <f t="shared" si="1"/>
        <v>1</v>
      </c>
      <c r="E95" s="39"/>
      <c r="F95" s="39" t="s">
        <v>28</v>
      </c>
      <c r="G95" s="39"/>
      <c r="H95" s="34">
        <v>43217</v>
      </c>
      <c r="I95" s="34"/>
      <c r="J95" s="34">
        <v>43217</v>
      </c>
      <c r="K95" s="34"/>
      <c r="L95" s="18" t="s">
        <v>647</v>
      </c>
      <c r="M95" s="18"/>
      <c r="N95" s="35">
        <v>208</v>
      </c>
      <c r="O95" s="35"/>
    </row>
    <row r="96" spans="1:15" ht="45" customHeight="1">
      <c r="A96" s="13" t="s">
        <v>1821</v>
      </c>
      <c r="B96" s="31" t="s">
        <v>1834</v>
      </c>
      <c r="C96" s="31"/>
      <c r="D96" s="39">
        <f t="shared" si="1"/>
        <v>1</v>
      </c>
      <c r="E96" s="39"/>
      <c r="F96" s="39" t="s">
        <v>28</v>
      </c>
      <c r="G96" s="39"/>
      <c r="H96" s="34">
        <v>43202</v>
      </c>
      <c r="I96" s="34"/>
      <c r="J96" s="34">
        <v>43202</v>
      </c>
      <c r="K96" s="34"/>
      <c r="L96" s="18" t="s">
        <v>647</v>
      </c>
      <c r="M96" s="18"/>
      <c r="N96" s="35">
        <v>520</v>
      </c>
      <c r="O96" s="35"/>
    </row>
    <row r="97" spans="1:15" ht="45" customHeight="1">
      <c r="A97" s="13" t="s">
        <v>1821</v>
      </c>
      <c r="B97" s="31" t="s">
        <v>1834</v>
      </c>
      <c r="C97" s="31"/>
      <c r="D97" s="39">
        <f t="shared" si="1"/>
        <v>1</v>
      </c>
      <c r="E97" s="39"/>
      <c r="F97" s="39" t="s">
        <v>28</v>
      </c>
      <c r="G97" s="39"/>
      <c r="H97" s="34">
        <v>43214</v>
      </c>
      <c r="I97" s="34"/>
      <c r="J97" s="34">
        <v>43214</v>
      </c>
      <c r="K97" s="34"/>
      <c r="L97" s="18" t="s">
        <v>647</v>
      </c>
      <c r="M97" s="18"/>
      <c r="N97" s="35">
        <v>208</v>
      </c>
      <c r="O97" s="35"/>
    </row>
    <row r="98" spans="1:15" ht="45" customHeight="1">
      <c r="A98" s="13" t="s">
        <v>1821</v>
      </c>
      <c r="B98" s="31" t="s">
        <v>1834</v>
      </c>
      <c r="C98" s="31"/>
      <c r="D98" s="39">
        <f t="shared" si="1"/>
        <v>1</v>
      </c>
      <c r="E98" s="39"/>
      <c r="F98" s="39" t="s">
        <v>28</v>
      </c>
      <c r="G98" s="39"/>
      <c r="H98" s="34">
        <v>43199</v>
      </c>
      <c r="I98" s="34"/>
      <c r="J98" s="34">
        <v>43199</v>
      </c>
      <c r="K98" s="34"/>
      <c r="L98" s="18" t="s">
        <v>647</v>
      </c>
      <c r="M98" s="18"/>
      <c r="N98" s="35">
        <v>210</v>
      </c>
      <c r="O98" s="35"/>
    </row>
    <row r="99" spans="1:15" ht="45" customHeight="1">
      <c r="A99" s="13" t="s">
        <v>1821</v>
      </c>
      <c r="B99" s="31" t="s">
        <v>1834</v>
      </c>
      <c r="C99" s="31"/>
      <c r="D99" s="39">
        <f t="shared" si="1"/>
        <v>1</v>
      </c>
      <c r="E99" s="39"/>
      <c r="F99" s="39" t="s">
        <v>28</v>
      </c>
      <c r="G99" s="39"/>
      <c r="H99" s="34">
        <v>43199</v>
      </c>
      <c r="I99" s="34"/>
      <c r="J99" s="34">
        <v>43199</v>
      </c>
      <c r="K99" s="34"/>
      <c r="L99" s="18" t="s">
        <v>647</v>
      </c>
      <c r="M99" s="18"/>
      <c r="N99" s="35">
        <v>330</v>
      </c>
      <c r="O99" s="35"/>
    </row>
    <row r="100" spans="1:15" ht="45" customHeight="1">
      <c r="A100" s="13" t="s">
        <v>1821</v>
      </c>
      <c r="B100" s="31" t="s">
        <v>1834</v>
      </c>
      <c r="C100" s="31"/>
      <c r="D100" s="39">
        <f t="shared" si="1"/>
        <v>1</v>
      </c>
      <c r="E100" s="39"/>
      <c r="F100" s="39" t="s">
        <v>28</v>
      </c>
      <c r="G100" s="39"/>
      <c r="H100" s="34">
        <v>43222</v>
      </c>
      <c r="I100" s="34"/>
      <c r="J100" s="34">
        <v>43222</v>
      </c>
      <c r="K100" s="34"/>
      <c r="L100" s="18" t="s">
        <v>647</v>
      </c>
      <c r="M100" s="18"/>
      <c r="N100" s="35">
        <v>208</v>
      </c>
      <c r="O100" s="35"/>
    </row>
    <row r="101" spans="1:15" ht="45" customHeight="1">
      <c r="A101" s="13" t="s">
        <v>1821</v>
      </c>
      <c r="B101" s="31" t="s">
        <v>1834</v>
      </c>
      <c r="C101" s="31"/>
      <c r="D101" s="39">
        <f t="shared" si="1"/>
        <v>1</v>
      </c>
      <c r="E101" s="39"/>
      <c r="F101" s="39" t="s">
        <v>28</v>
      </c>
      <c r="G101" s="39"/>
      <c r="H101" s="34">
        <v>43210</v>
      </c>
      <c r="I101" s="34"/>
      <c r="J101" s="34">
        <v>43210</v>
      </c>
      <c r="K101" s="34"/>
      <c r="L101" s="18" t="s">
        <v>647</v>
      </c>
      <c r="M101" s="18"/>
      <c r="N101" s="35">
        <v>474</v>
      </c>
      <c r="O101" s="35"/>
    </row>
    <row r="102" spans="1:15" ht="45" customHeight="1">
      <c r="A102" s="13" t="s">
        <v>1821</v>
      </c>
      <c r="B102" s="31" t="s">
        <v>1834</v>
      </c>
      <c r="C102" s="31"/>
      <c r="D102" s="39">
        <f t="shared" si="1"/>
        <v>1</v>
      </c>
      <c r="E102" s="39"/>
      <c r="F102" s="39" t="s">
        <v>28</v>
      </c>
      <c r="G102" s="39"/>
      <c r="H102" s="34">
        <v>43209</v>
      </c>
      <c r="I102" s="34"/>
      <c r="J102" s="34">
        <v>43209</v>
      </c>
      <c r="K102" s="34"/>
      <c r="L102" s="18" t="s">
        <v>647</v>
      </c>
      <c r="M102" s="18"/>
      <c r="N102" s="35">
        <v>498</v>
      </c>
      <c r="O102" s="35"/>
    </row>
    <row r="103" spans="1:15" ht="45" customHeight="1">
      <c r="A103" s="13" t="s">
        <v>1821</v>
      </c>
      <c r="B103" s="31" t="s">
        <v>1834</v>
      </c>
      <c r="C103" s="31"/>
      <c r="D103" s="39">
        <f t="shared" si="1"/>
        <v>1</v>
      </c>
      <c r="E103" s="39"/>
      <c r="F103" s="39" t="s">
        <v>28</v>
      </c>
      <c r="G103" s="39"/>
      <c r="H103" s="34">
        <v>43213</v>
      </c>
      <c r="I103" s="34"/>
      <c r="J103" s="34">
        <v>43213</v>
      </c>
      <c r="K103" s="34"/>
      <c r="L103" s="18" t="s">
        <v>647</v>
      </c>
      <c r="M103" s="18"/>
      <c r="N103" s="35">
        <v>538</v>
      </c>
      <c r="O103" s="35"/>
    </row>
    <row r="104" spans="1:15" ht="45" customHeight="1">
      <c r="A104" s="13" t="s">
        <v>1821</v>
      </c>
      <c r="B104" s="31" t="s">
        <v>1834</v>
      </c>
      <c r="C104" s="31"/>
      <c r="D104" s="39">
        <f t="shared" si="1"/>
        <v>1</v>
      </c>
      <c r="E104" s="39"/>
      <c r="F104" s="39" t="s">
        <v>28</v>
      </c>
      <c r="G104" s="39"/>
      <c r="H104" s="34">
        <v>43210</v>
      </c>
      <c r="I104" s="34"/>
      <c r="J104" s="34">
        <v>43210</v>
      </c>
      <c r="K104" s="34"/>
      <c r="L104" s="18" t="s">
        <v>647</v>
      </c>
      <c r="M104" s="18"/>
      <c r="N104" s="35">
        <v>528</v>
      </c>
      <c r="O104" s="35"/>
    </row>
    <row r="105" spans="1:15" ht="45" customHeight="1">
      <c r="A105" s="13" t="s">
        <v>1821</v>
      </c>
      <c r="B105" s="31" t="s">
        <v>1834</v>
      </c>
      <c r="C105" s="31"/>
      <c r="D105" s="39">
        <f t="shared" si="1"/>
        <v>1</v>
      </c>
      <c r="E105" s="39"/>
      <c r="F105" s="39" t="s">
        <v>28</v>
      </c>
      <c r="G105" s="39"/>
      <c r="H105" s="34">
        <v>43208</v>
      </c>
      <c r="I105" s="34"/>
      <c r="J105" s="34">
        <v>43208</v>
      </c>
      <c r="K105" s="34"/>
      <c r="L105" s="18" t="s">
        <v>647</v>
      </c>
      <c r="M105" s="18"/>
      <c r="N105" s="35">
        <v>501</v>
      </c>
      <c r="O105" s="35"/>
    </row>
    <row r="106" spans="1:15" ht="45" customHeight="1">
      <c r="A106" s="13" t="s">
        <v>1821</v>
      </c>
      <c r="B106" s="31" t="s">
        <v>1834</v>
      </c>
      <c r="C106" s="31"/>
      <c r="D106" s="39">
        <f t="shared" si="1"/>
        <v>1</v>
      </c>
      <c r="E106" s="39"/>
      <c r="F106" s="39" t="s">
        <v>28</v>
      </c>
      <c r="G106" s="39"/>
      <c r="H106" s="34">
        <v>43201</v>
      </c>
      <c r="I106" s="34"/>
      <c r="J106" s="34">
        <v>43201</v>
      </c>
      <c r="K106" s="34"/>
      <c r="L106" s="18" t="s">
        <v>647</v>
      </c>
      <c r="M106" s="18"/>
      <c r="N106" s="35">
        <v>208</v>
      </c>
      <c r="O106" s="35"/>
    </row>
    <row r="107" spans="1:15" ht="45" customHeight="1">
      <c r="A107" s="13" t="s">
        <v>1821</v>
      </c>
      <c r="B107" s="31" t="s">
        <v>1834</v>
      </c>
      <c r="C107" s="31"/>
      <c r="D107" s="39">
        <f t="shared" si="1"/>
        <v>1</v>
      </c>
      <c r="E107" s="39"/>
      <c r="F107" s="39" t="s">
        <v>28</v>
      </c>
      <c r="G107" s="39"/>
      <c r="H107" s="34">
        <v>43207</v>
      </c>
      <c r="I107" s="34"/>
      <c r="J107" s="34">
        <v>43207</v>
      </c>
      <c r="K107" s="34"/>
      <c r="L107" s="18" t="s">
        <v>647</v>
      </c>
      <c r="M107" s="18"/>
      <c r="N107" s="35">
        <v>208</v>
      </c>
      <c r="O107" s="35"/>
    </row>
    <row r="108" spans="1:15" ht="45" customHeight="1">
      <c r="A108" s="13" t="s">
        <v>1821</v>
      </c>
      <c r="B108" s="31" t="s">
        <v>1834</v>
      </c>
      <c r="C108" s="31"/>
      <c r="D108" s="39">
        <f t="shared" si="1"/>
        <v>1</v>
      </c>
      <c r="E108" s="39"/>
      <c r="F108" s="39" t="s">
        <v>28</v>
      </c>
      <c r="G108" s="39"/>
      <c r="H108" s="34">
        <v>43213</v>
      </c>
      <c r="I108" s="34"/>
      <c r="J108" s="34">
        <v>43213</v>
      </c>
      <c r="K108" s="34"/>
      <c r="L108" s="18" t="s">
        <v>647</v>
      </c>
      <c r="M108" s="18"/>
      <c r="N108" s="35">
        <v>528</v>
      </c>
      <c r="O108" s="35"/>
    </row>
    <row r="109" spans="1:15" ht="45" customHeight="1">
      <c r="A109" s="13" t="s">
        <v>1821</v>
      </c>
      <c r="B109" s="31" t="s">
        <v>1834</v>
      </c>
      <c r="C109" s="31"/>
      <c r="D109" s="39">
        <f t="shared" si="1"/>
        <v>1</v>
      </c>
      <c r="E109" s="39"/>
      <c r="F109" s="39" t="s">
        <v>28</v>
      </c>
      <c r="G109" s="39"/>
      <c r="H109" s="34">
        <v>43207</v>
      </c>
      <c r="I109" s="34"/>
      <c r="J109" s="34">
        <v>43207</v>
      </c>
      <c r="K109" s="34"/>
      <c r="L109" s="18" t="s">
        <v>647</v>
      </c>
      <c r="M109" s="18"/>
      <c r="N109" s="35">
        <v>58</v>
      </c>
      <c r="O109" s="35"/>
    </row>
    <row r="110" spans="1:15" ht="45" customHeight="1">
      <c r="A110" s="13" t="s">
        <v>1821</v>
      </c>
      <c r="B110" s="31" t="s">
        <v>1834</v>
      </c>
      <c r="C110" s="31"/>
      <c r="D110" s="39">
        <f t="shared" si="1"/>
        <v>1</v>
      </c>
      <c r="E110" s="39"/>
      <c r="F110" s="39" t="s">
        <v>28</v>
      </c>
      <c r="G110" s="39"/>
      <c r="H110" s="34">
        <v>43217</v>
      </c>
      <c r="I110" s="34"/>
      <c r="J110" s="34">
        <v>43217</v>
      </c>
      <c r="K110" s="34"/>
      <c r="L110" s="18" t="s">
        <v>647</v>
      </c>
      <c r="M110" s="18"/>
      <c r="N110" s="35">
        <v>125</v>
      </c>
      <c r="O110" s="35"/>
    </row>
    <row r="111" spans="1:15" ht="45" customHeight="1">
      <c r="A111" s="13" t="s">
        <v>1821</v>
      </c>
      <c r="B111" s="31" t="s">
        <v>1834</v>
      </c>
      <c r="C111" s="31"/>
      <c r="D111" s="39">
        <f t="shared" si="1"/>
        <v>1</v>
      </c>
      <c r="E111" s="39"/>
      <c r="F111" s="39" t="s">
        <v>28</v>
      </c>
      <c r="G111" s="39"/>
      <c r="H111" s="34">
        <v>43201</v>
      </c>
      <c r="I111" s="34"/>
      <c r="J111" s="34">
        <v>43201</v>
      </c>
      <c r="K111" s="34"/>
      <c r="L111" s="18" t="s">
        <v>647</v>
      </c>
      <c r="M111" s="18"/>
      <c r="N111" s="35">
        <v>32</v>
      </c>
      <c r="O111" s="35"/>
    </row>
    <row r="112" spans="1:15" ht="45" customHeight="1">
      <c r="A112" s="13" t="s">
        <v>1821</v>
      </c>
      <c r="B112" s="31" t="s">
        <v>1834</v>
      </c>
      <c r="C112" s="31"/>
      <c r="D112" s="39">
        <f t="shared" si="1"/>
        <v>1</v>
      </c>
      <c r="E112" s="39"/>
      <c r="F112" s="39" t="s">
        <v>28</v>
      </c>
      <c r="G112" s="39"/>
      <c r="H112" s="34">
        <v>43213</v>
      </c>
      <c r="I112" s="34"/>
      <c r="J112" s="34">
        <v>43213</v>
      </c>
      <c r="K112" s="34"/>
      <c r="L112" s="18" t="s">
        <v>647</v>
      </c>
      <c r="M112" s="18"/>
      <c r="N112" s="35">
        <v>40</v>
      </c>
      <c r="O112" s="35"/>
    </row>
    <row r="113" spans="1:15" ht="45" customHeight="1">
      <c r="A113" s="13" t="s">
        <v>1821</v>
      </c>
      <c r="B113" s="31" t="s">
        <v>1834</v>
      </c>
      <c r="C113" s="31"/>
      <c r="D113" s="39">
        <f t="shared" si="1"/>
        <v>1</v>
      </c>
      <c r="E113" s="39"/>
      <c r="F113" s="39" t="s">
        <v>28</v>
      </c>
      <c r="G113" s="39"/>
      <c r="H113" s="34">
        <v>43214</v>
      </c>
      <c r="I113" s="34"/>
      <c r="J113" s="34">
        <v>43214</v>
      </c>
      <c r="K113" s="34"/>
      <c r="L113" s="18" t="s">
        <v>647</v>
      </c>
      <c r="M113" s="18"/>
      <c r="N113" s="35">
        <v>48</v>
      </c>
      <c r="O113" s="35"/>
    </row>
    <row r="114" spans="1:15" ht="45" customHeight="1">
      <c r="A114" s="13" t="s">
        <v>1821</v>
      </c>
      <c r="B114" s="31" t="s">
        <v>1834</v>
      </c>
      <c r="C114" s="31"/>
      <c r="D114" s="39">
        <f t="shared" si="1"/>
        <v>1</v>
      </c>
      <c r="E114" s="39"/>
      <c r="F114" s="39" t="s">
        <v>28</v>
      </c>
      <c r="G114" s="39"/>
      <c r="H114" s="34">
        <v>43222</v>
      </c>
      <c r="I114" s="34"/>
      <c r="J114" s="34">
        <v>43222</v>
      </c>
      <c r="K114" s="34"/>
      <c r="L114" s="18" t="s">
        <v>647</v>
      </c>
      <c r="M114" s="18"/>
      <c r="N114" s="35">
        <v>38</v>
      </c>
      <c r="O114" s="35"/>
    </row>
    <row r="115" spans="1:15" ht="45" customHeight="1">
      <c r="A115" s="13" t="s">
        <v>1821</v>
      </c>
      <c r="B115" s="31" t="s">
        <v>1834</v>
      </c>
      <c r="C115" s="31"/>
      <c r="D115" s="39">
        <f t="shared" si="1"/>
        <v>1</v>
      </c>
      <c r="E115" s="39"/>
      <c r="F115" s="39" t="s">
        <v>28</v>
      </c>
      <c r="G115" s="39"/>
      <c r="H115" s="34">
        <v>43213</v>
      </c>
      <c r="I115" s="34"/>
      <c r="J115" s="34">
        <v>43213</v>
      </c>
      <c r="K115" s="34"/>
      <c r="L115" s="18" t="s">
        <v>647</v>
      </c>
      <c r="M115" s="18"/>
      <c r="N115" s="35">
        <v>30</v>
      </c>
      <c r="O115" s="35"/>
    </row>
    <row r="116" spans="1:15" ht="45" customHeight="1">
      <c r="A116" s="13" t="s">
        <v>1821</v>
      </c>
      <c r="B116" s="31" t="s">
        <v>1834</v>
      </c>
      <c r="C116" s="31"/>
      <c r="D116" s="39">
        <f t="shared" si="1"/>
        <v>1</v>
      </c>
      <c r="E116" s="39"/>
      <c r="F116" s="39" t="s">
        <v>28</v>
      </c>
      <c r="G116" s="39"/>
      <c r="H116" s="34">
        <v>43202</v>
      </c>
      <c r="I116" s="34"/>
      <c r="J116" s="34">
        <v>43202</v>
      </c>
      <c r="K116" s="34"/>
      <c r="L116" s="18" t="s">
        <v>647</v>
      </c>
      <c r="M116" s="18"/>
      <c r="N116" s="35">
        <v>265</v>
      </c>
      <c r="O116" s="35"/>
    </row>
    <row r="117" spans="1:15" ht="45" customHeight="1">
      <c r="A117" s="13" t="s">
        <v>1821</v>
      </c>
      <c r="B117" s="31" t="s">
        <v>1834</v>
      </c>
      <c r="C117" s="31"/>
      <c r="D117" s="39">
        <f t="shared" si="1"/>
        <v>1</v>
      </c>
      <c r="E117" s="39"/>
      <c r="F117" s="39" t="s">
        <v>28</v>
      </c>
      <c r="G117" s="39"/>
      <c r="H117" s="34">
        <v>43210</v>
      </c>
      <c r="I117" s="34"/>
      <c r="J117" s="34">
        <v>43210</v>
      </c>
      <c r="K117" s="34"/>
      <c r="L117" s="18" t="s">
        <v>647</v>
      </c>
      <c r="M117" s="18"/>
      <c r="N117" s="35">
        <v>202</v>
      </c>
      <c r="O117" s="35"/>
    </row>
    <row r="118" spans="1:15" ht="45" customHeight="1">
      <c r="A118" s="13" t="s">
        <v>1821</v>
      </c>
      <c r="B118" s="31" t="s">
        <v>1834</v>
      </c>
      <c r="C118" s="31"/>
      <c r="D118" s="39">
        <f t="shared" si="1"/>
        <v>1</v>
      </c>
      <c r="E118" s="39"/>
      <c r="F118" s="39" t="s">
        <v>28</v>
      </c>
      <c r="G118" s="39"/>
      <c r="H118" s="34">
        <v>43207</v>
      </c>
      <c r="I118" s="34"/>
      <c r="J118" s="34">
        <v>43207</v>
      </c>
      <c r="K118" s="34"/>
      <c r="L118" s="18" t="s">
        <v>647</v>
      </c>
      <c r="M118" s="18"/>
      <c r="N118" s="35">
        <v>97</v>
      </c>
      <c r="O118" s="35"/>
    </row>
    <row r="119" spans="1:15" ht="45" customHeight="1">
      <c r="A119" s="13" t="s">
        <v>1821</v>
      </c>
      <c r="B119" s="31" t="s">
        <v>1834</v>
      </c>
      <c r="C119" s="31"/>
      <c r="D119" s="39">
        <f t="shared" si="1"/>
        <v>1</v>
      </c>
      <c r="E119" s="39"/>
      <c r="F119" s="39" t="s">
        <v>28</v>
      </c>
      <c r="G119" s="39"/>
      <c r="H119" s="34">
        <v>43213</v>
      </c>
      <c r="I119" s="34"/>
      <c r="J119" s="34">
        <v>43213</v>
      </c>
      <c r="K119" s="34"/>
      <c r="L119" s="18" t="s">
        <v>647</v>
      </c>
      <c r="M119" s="18"/>
      <c r="N119" s="35">
        <v>126</v>
      </c>
      <c r="O119" s="35"/>
    </row>
    <row r="120" spans="1:15" ht="45" customHeight="1">
      <c r="A120" s="13" t="s">
        <v>1821</v>
      </c>
      <c r="B120" s="31" t="s">
        <v>1834</v>
      </c>
      <c r="C120" s="31"/>
      <c r="D120" s="39">
        <f t="shared" si="1"/>
        <v>1</v>
      </c>
      <c r="E120" s="39"/>
      <c r="F120" s="39" t="s">
        <v>28</v>
      </c>
      <c r="G120" s="39"/>
      <c r="H120" s="34">
        <v>43200</v>
      </c>
      <c r="I120" s="34"/>
      <c r="J120" s="34">
        <v>43200</v>
      </c>
      <c r="K120" s="34"/>
      <c r="L120" s="18" t="s">
        <v>647</v>
      </c>
      <c r="M120" s="18"/>
      <c r="N120" s="35">
        <v>85</v>
      </c>
      <c r="O120" s="35"/>
    </row>
    <row r="121" spans="1:15" ht="45" customHeight="1">
      <c r="A121" s="13" t="s">
        <v>1821</v>
      </c>
      <c r="B121" s="31" t="s">
        <v>1834</v>
      </c>
      <c r="C121" s="31"/>
      <c r="D121" s="39">
        <f t="shared" si="1"/>
        <v>1</v>
      </c>
      <c r="E121" s="39"/>
      <c r="F121" s="39" t="s">
        <v>28</v>
      </c>
      <c r="G121" s="39"/>
      <c r="H121" s="34">
        <v>43213</v>
      </c>
      <c r="I121" s="34"/>
      <c r="J121" s="34">
        <v>43213</v>
      </c>
      <c r="K121" s="34"/>
      <c r="L121" s="18" t="s">
        <v>647</v>
      </c>
      <c r="M121" s="18"/>
      <c r="N121" s="35">
        <v>173</v>
      </c>
      <c r="O121" s="35"/>
    </row>
    <row r="122" spans="1:15" ht="45" customHeight="1">
      <c r="A122" s="13" t="s">
        <v>1821</v>
      </c>
      <c r="B122" s="31" t="s">
        <v>1834</v>
      </c>
      <c r="C122" s="31"/>
      <c r="D122" s="39">
        <f t="shared" si="1"/>
        <v>1</v>
      </c>
      <c r="E122" s="39"/>
      <c r="F122" s="39" t="s">
        <v>28</v>
      </c>
      <c r="G122" s="39"/>
      <c r="H122" s="34">
        <v>43201</v>
      </c>
      <c r="I122" s="34"/>
      <c r="J122" s="34">
        <v>43201</v>
      </c>
      <c r="K122" s="34"/>
      <c r="L122" s="18" t="s">
        <v>647</v>
      </c>
      <c r="M122" s="18"/>
      <c r="N122" s="35">
        <v>126</v>
      </c>
      <c r="O122" s="35"/>
    </row>
    <row r="123" spans="1:15" ht="45" customHeight="1">
      <c r="A123" s="13" t="s">
        <v>1821</v>
      </c>
      <c r="B123" s="31" t="s">
        <v>1834</v>
      </c>
      <c r="C123" s="31"/>
      <c r="D123" s="39">
        <f t="shared" si="1"/>
        <v>1</v>
      </c>
      <c r="E123" s="39"/>
      <c r="F123" s="39" t="s">
        <v>28</v>
      </c>
      <c r="G123" s="39"/>
      <c r="H123" s="34">
        <v>43214</v>
      </c>
      <c r="I123" s="34"/>
      <c r="J123" s="34">
        <v>43214</v>
      </c>
      <c r="K123" s="34"/>
      <c r="L123" s="18" t="s">
        <v>647</v>
      </c>
      <c r="M123" s="18"/>
      <c r="N123" s="35">
        <v>135</v>
      </c>
      <c r="O123" s="35"/>
    </row>
    <row r="124" spans="1:15" ht="45" customHeight="1">
      <c r="A124" s="13" t="s">
        <v>1821</v>
      </c>
      <c r="B124" s="31" t="s">
        <v>1834</v>
      </c>
      <c r="C124" s="31"/>
      <c r="D124" s="39">
        <f t="shared" si="1"/>
        <v>1</v>
      </c>
      <c r="E124" s="39"/>
      <c r="F124" s="39" t="s">
        <v>28</v>
      </c>
      <c r="G124" s="39"/>
      <c r="H124" s="34">
        <v>43217</v>
      </c>
      <c r="I124" s="34"/>
      <c r="J124" s="34">
        <v>43217</v>
      </c>
      <c r="K124" s="34"/>
      <c r="L124" s="18" t="s">
        <v>647</v>
      </c>
      <c r="M124" s="18"/>
      <c r="N124" s="35">
        <v>186</v>
      </c>
      <c r="O124" s="35"/>
    </row>
    <row r="125" spans="1:15" ht="45" customHeight="1">
      <c r="A125" s="13" t="s">
        <v>1821</v>
      </c>
      <c r="B125" s="31" t="s">
        <v>1834</v>
      </c>
      <c r="C125" s="31"/>
      <c r="D125" s="39">
        <f t="shared" si="1"/>
        <v>1</v>
      </c>
      <c r="E125" s="39"/>
      <c r="F125" s="39" t="s">
        <v>28</v>
      </c>
      <c r="G125" s="39"/>
      <c r="H125" s="34">
        <v>43208</v>
      </c>
      <c r="I125" s="34"/>
      <c r="J125" s="34">
        <v>43208</v>
      </c>
      <c r="K125" s="34"/>
      <c r="L125" s="18" t="s">
        <v>647</v>
      </c>
      <c r="M125" s="18"/>
      <c r="N125" s="35">
        <v>273</v>
      </c>
      <c r="O125" s="35"/>
    </row>
    <row r="126" spans="1:15" ht="45" customHeight="1">
      <c r="A126" s="13" t="s">
        <v>1821</v>
      </c>
      <c r="B126" s="31" t="s">
        <v>1834</v>
      </c>
      <c r="C126" s="31"/>
      <c r="D126" s="39">
        <f t="shared" si="1"/>
        <v>1</v>
      </c>
      <c r="E126" s="39"/>
      <c r="F126" s="39" t="s">
        <v>28</v>
      </c>
      <c r="G126" s="39"/>
      <c r="H126" s="34">
        <v>43209</v>
      </c>
      <c r="I126" s="34"/>
      <c r="J126" s="34">
        <v>43209</v>
      </c>
      <c r="K126" s="34"/>
      <c r="L126" s="18" t="s">
        <v>647</v>
      </c>
      <c r="M126" s="18"/>
      <c r="N126" s="35">
        <v>160</v>
      </c>
      <c r="O126" s="35"/>
    </row>
    <row r="127" spans="1:15" ht="45" customHeight="1">
      <c r="A127" s="13" t="s">
        <v>1821</v>
      </c>
      <c r="B127" s="31" t="s">
        <v>1834</v>
      </c>
      <c r="C127" s="31"/>
      <c r="D127" s="39">
        <f t="shared" si="1"/>
        <v>1</v>
      </c>
      <c r="E127" s="39"/>
      <c r="F127" s="39" t="s">
        <v>28</v>
      </c>
      <c r="G127" s="39"/>
      <c r="H127" s="34">
        <v>43210</v>
      </c>
      <c r="I127" s="34"/>
      <c r="J127" s="34">
        <v>43210</v>
      </c>
      <c r="K127" s="34"/>
      <c r="L127" s="18" t="s">
        <v>647</v>
      </c>
      <c r="M127" s="18"/>
      <c r="N127" s="35">
        <v>160</v>
      </c>
      <c r="O127" s="35"/>
    </row>
    <row r="128" spans="1:15" ht="45" customHeight="1">
      <c r="A128" s="13" t="s">
        <v>1821</v>
      </c>
      <c r="B128" s="31" t="s">
        <v>1834</v>
      </c>
      <c r="C128" s="31"/>
      <c r="D128" s="39">
        <f t="shared" si="1"/>
        <v>1</v>
      </c>
      <c r="E128" s="39"/>
      <c r="F128" s="39" t="s">
        <v>28</v>
      </c>
      <c r="G128" s="39"/>
      <c r="H128" s="34">
        <v>43199</v>
      </c>
      <c r="I128" s="34"/>
      <c r="J128" s="34">
        <v>43199</v>
      </c>
      <c r="K128" s="34"/>
      <c r="L128" s="18" t="s">
        <v>647</v>
      </c>
      <c r="M128" s="18"/>
      <c r="N128" s="35">
        <v>279</v>
      </c>
      <c r="O128" s="35"/>
    </row>
    <row r="129" spans="1:15" ht="45" customHeight="1">
      <c r="A129" s="13" t="s">
        <v>1821</v>
      </c>
      <c r="B129" s="31" t="s">
        <v>1834</v>
      </c>
      <c r="C129" s="31"/>
      <c r="D129" s="39">
        <f t="shared" si="1"/>
        <v>1</v>
      </c>
      <c r="E129" s="39"/>
      <c r="F129" s="39" t="s">
        <v>28</v>
      </c>
      <c r="G129" s="39"/>
      <c r="H129" s="34">
        <v>43222</v>
      </c>
      <c r="I129" s="34"/>
      <c r="J129" s="34">
        <v>43222</v>
      </c>
      <c r="K129" s="34"/>
      <c r="L129" s="18" t="s">
        <v>647</v>
      </c>
      <c r="M129" s="18"/>
      <c r="N129" s="35">
        <v>160</v>
      </c>
      <c r="O129" s="35"/>
    </row>
    <row r="130" spans="1:15" ht="45" customHeight="1">
      <c r="A130" s="13" t="s">
        <v>1821</v>
      </c>
      <c r="B130" s="31" t="s">
        <v>1834</v>
      </c>
      <c r="C130" s="31"/>
      <c r="D130" s="39">
        <f t="shared" si="1"/>
        <v>1</v>
      </c>
      <c r="E130" s="39"/>
      <c r="F130" s="39" t="s">
        <v>28</v>
      </c>
      <c r="G130" s="39"/>
      <c r="H130" s="34">
        <v>43224</v>
      </c>
      <c r="I130" s="34"/>
      <c r="J130" s="34">
        <v>43224</v>
      </c>
      <c r="K130" s="34"/>
      <c r="L130" s="18" t="s">
        <v>647</v>
      </c>
      <c r="M130" s="18"/>
      <c r="N130" s="35">
        <v>477</v>
      </c>
      <c r="O130" s="35"/>
    </row>
    <row r="131" spans="1:15" ht="45" customHeight="1">
      <c r="A131" s="13" t="s">
        <v>1821</v>
      </c>
      <c r="B131" s="31" t="s">
        <v>1834</v>
      </c>
      <c r="C131" s="31"/>
      <c r="D131" s="39">
        <f t="shared" si="1"/>
        <v>1</v>
      </c>
      <c r="E131" s="39"/>
      <c r="F131" s="39" t="s">
        <v>28</v>
      </c>
      <c r="G131" s="39"/>
      <c r="H131" s="34">
        <v>43236</v>
      </c>
      <c r="I131" s="34"/>
      <c r="J131" s="34">
        <v>43236</v>
      </c>
      <c r="K131" s="34"/>
      <c r="L131" s="18" t="s">
        <v>647</v>
      </c>
      <c r="M131" s="18"/>
      <c r="N131" s="35">
        <v>505</v>
      </c>
      <c r="O131" s="35"/>
    </row>
    <row r="132" spans="1:15" ht="45" customHeight="1">
      <c r="A132" s="13" t="s">
        <v>1821</v>
      </c>
      <c r="B132" s="31" t="s">
        <v>1834</v>
      </c>
      <c r="C132" s="31"/>
      <c r="D132" s="39">
        <f t="shared" si="1"/>
        <v>1</v>
      </c>
      <c r="E132" s="39"/>
      <c r="F132" s="39" t="s">
        <v>28</v>
      </c>
      <c r="G132" s="39"/>
      <c r="H132" s="34">
        <v>43231</v>
      </c>
      <c r="I132" s="34"/>
      <c r="J132" s="34">
        <v>43231</v>
      </c>
      <c r="K132" s="34"/>
      <c r="L132" s="18" t="s">
        <v>647</v>
      </c>
      <c r="M132" s="18"/>
      <c r="N132" s="35">
        <v>538</v>
      </c>
      <c r="O132" s="35"/>
    </row>
    <row r="133" spans="1:15" ht="45" customHeight="1">
      <c r="A133" s="13" t="s">
        <v>1821</v>
      </c>
      <c r="B133" s="31" t="s">
        <v>1834</v>
      </c>
      <c r="C133" s="31"/>
      <c r="D133" s="39">
        <f t="shared" si="1"/>
        <v>1</v>
      </c>
      <c r="E133" s="39"/>
      <c r="F133" s="39" t="s">
        <v>28</v>
      </c>
      <c r="G133" s="39"/>
      <c r="H133" s="34">
        <v>43241</v>
      </c>
      <c r="I133" s="34"/>
      <c r="J133" s="34">
        <v>43241</v>
      </c>
      <c r="K133" s="34"/>
      <c r="L133" s="18" t="s">
        <v>647</v>
      </c>
      <c r="M133" s="18"/>
      <c r="N133" s="35">
        <v>508</v>
      </c>
      <c r="O133" s="35"/>
    </row>
    <row r="134" spans="1:15" ht="45" customHeight="1">
      <c r="A134" s="13" t="s">
        <v>1821</v>
      </c>
      <c r="B134" s="31" t="s">
        <v>1834</v>
      </c>
      <c r="C134" s="31"/>
      <c r="D134" s="39">
        <f t="shared" si="1"/>
        <v>1</v>
      </c>
      <c r="E134" s="39"/>
      <c r="F134" s="39" t="s">
        <v>28</v>
      </c>
      <c r="G134" s="39"/>
      <c r="H134" s="34">
        <v>43231</v>
      </c>
      <c r="I134" s="34"/>
      <c r="J134" s="34">
        <v>43231</v>
      </c>
      <c r="K134" s="34"/>
      <c r="L134" s="18" t="s">
        <v>647</v>
      </c>
      <c r="M134" s="18"/>
      <c r="N134" s="35">
        <v>259</v>
      </c>
      <c r="O134" s="35"/>
    </row>
    <row r="135" spans="1:15" ht="45" customHeight="1">
      <c r="A135" s="13" t="s">
        <v>1821</v>
      </c>
      <c r="B135" s="31" t="s">
        <v>1834</v>
      </c>
      <c r="C135" s="31"/>
      <c r="D135" s="39">
        <f t="shared" si="1"/>
        <v>1</v>
      </c>
      <c r="E135" s="39"/>
      <c r="F135" s="39" t="s">
        <v>28</v>
      </c>
      <c r="G135" s="39"/>
      <c r="H135" s="34">
        <v>43224</v>
      </c>
      <c r="I135" s="34"/>
      <c r="J135" s="34">
        <v>43224</v>
      </c>
      <c r="K135" s="34"/>
      <c r="L135" s="18" t="s">
        <v>647</v>
      </c>
      <c r="M135" s="18"/>
      <c r="N135" s="35">
        <v>209</v>
      </c>
      <c r="O135" s="35"/>
    </row>
    <row r="136" spans="1:15" ht="45" customHeight="1">
      <c r="A136" s="13" t="s">
        <v>1821</v>
      </c>
      <c r="B136" s="31" t="s">
        <v>1834</v>
      </c>
      <c r="C136" s="31"/>
      <c r="D136" s="39">
        <f t="shared" si="1"/>
        <v>1</v>
      </c>
      <c r="E136" s="39"/>
      <c r="F136" s="39" t="s">
        <v>28</v>
      </c>
      <c r="G136" s="39"/>
      <c r="H136" s="34">
        <v>43236</v>
      </c>
      <c r="I136" s="34"/>
      <c r="J136" s="34">
        <v>43236</v>
      </c>
      <c r="K136" s="34"/>
      <c r="L136" s="18" t="s">
        <v>647</v>
      </c>
      <c r="M136" s="18"/>
      <c r="N136" s="35">
        <v>216</v>
      </c>
      <c r="O136" s="35"/>
    </row>
    <row r="137" spans="1:15" ht="45" customHeight="1">
      <c r="A137" s="13" t="s">
        <v>1821</v>
      </c>
      <c r="B137" s="31" t="s">
        <v>1834</v>
      </c>
      <c r="C137" s="31"/>
      <c r="D137" s="39">
        <f t="shared" si="1"/>
        <v>1</v>
      </c>
      <c r="E137" s="39"/>
      <c r="F137" s="39" t="s">
        <v>28</v>
      </c>
      <c r="G137" s="39"/>
      <c r="H137" s="34">
        <v>43241</v>
      </c>
      <c r="I137" s="34"/>
      <c r="J137" s="34">
        <v>43241</v>
      </c>
      <c r="K137" s="34"/>
      <c r="L137" s="18" t="s">
        <v>647</v>
      </c>
      <c r="M137" s="18"/>
      <c r="N137" s="35">
        <v>117</v>
      </c>
      <c r="O137" s="35"/>
    </row>
    <row r="138" spans="1:15" ht="45" customHeight="1">
      <c r="A138" s="13" t="s">
        <v>1821</v>
      </c>
      <c r="B138" s="31" t="s">
        <v>1834</v>
      </c>
      <c r="C138" s="31"/>
      <c r="D138" s="39">
        <f t="shared" si="1"/>
        <v>1</v>
      </c>
      <c r="E138" s="39"/>
      <c r="F138" s="39" t="s">
        <v>28</v>
      </c>
      <c r="G138" s="39"/>
      <c r="H138" s="34">
        <v>43235</v>
      </c>
      <c r="I138" s="34"/>
      <c r="J138" s="34">
        <v>43235</v>
      </c>
      <c r="K138" s="34"/>
      <c r="L138" s="18" t="s">
        <v>647</v>
      </c>
      <c r="M138" s="18"/>
      <c r="N138" s="35">
        <v>347</v>
      </c>
      <c r="O138" s="35"/>
    </row>
    <row r="139" spans="1:15" ht="45" customHeight="1">
      <c r="A139" s="13" t="s">
        <v>1821</v>
      </c>
      <c r="B139" s="31" t="s">
        <v>1834</v>
      </c>
      <c r="C139" s="31"/>
      <c r="D139" s="39">
        <f t="shared" si="1"/>
        <v>1</v>
      </c>
      <c r="E139" s="39"/>
      <c r="F139" s="39" t="s">
        <v>28</v>
      </c>
      <c r="G139" s="39"/>
      <c r="H139" s="34">
        <v>43229</v>
      </c>
      <c r="I139" s="34"/>
      <c r="J139" s="34">
        <v>43229</v>
      </c>
      <c r="K139" s="34"/>
      <c r="L139" s="18" t="s">
        <v>647</v>
      </c>
      <c r="M139" s="18"/>
      <c r="N139" s="35">
        <v>120</v>
      </c>
      <c r="O139" s="35"/>
    </row>
    <row r="140" spans="1:15" ht="45" customHeight="1">
      <c r="A140" s="13" t="s">
        <v>1821</v>
      </c>
      <c r="B140" s="31" t="s">
        <v>1834</v>
      </c>
      <c r="C140" s="31"/>
      <c r="D140" s="39">
        <f t="shared" si="1"/>
        <v>1</v>
      </c>
      <c r="E140" s="39"/>
      <c r="F140" s="39" t="s">
        <v>28</v>
      </c>
      <c r="G140" s="39"/>
      <c r="H140" s="34">
        <v>43229</v>
      </c>
      <c r="I140" s="34"/>
      <c r="J140" s="34">
        <v>43229</v>
      </c>
      <c r="K140" s="34"/>
      <c r="L140" s="18" t="s">
        <v>647</v>
      </c>
      <c r="M140" s="18"/>
      <c r="N140" s="35">
        <v>208</v>
      </c>
      <c r="O140" s="35"/>
    </row>
    <row r="141" spans="1:15" ht="45" customHeight="1">
      <c r="A141" s="13" t="s">
        <v>1821</v>
      </c>
      <c r="B141" s="31" t="s">
        <v>1834</v>
      </c>
      <c r="C141" s="31"/>
      <c r="D141" s="39">
        <f t="shared" ref="D141:D204" si="2">C141+1</f>
        <v>1</v>
      </c>
      <c r="E141" s="39"/>
      <c r="F141" s="39" t="s">
        <v>28</v>
      </c>
      <c r="G141" s="39"/>
      <c r="H141" s="34">
        <v>43229</v>
      </c>
      <c r="I141" s="34"/>
      <c r="J141" s="34">
        <v>43229</v>
      </c>
      <c r="K141" s="34"/>
      <c r="L141" s="18" t="s">
        <v>647</v>
      </c>
      <c r="M141" s="18"/>
      <c r="N141" s="35">
        <v>184</v>
      </c>
      <c r="O141" s="35"/>
    </row>
    <row r="142" spans="1:15" ht="45" customHeight="1">
      <c r="A142" s="13" t="s">
        <v>1821</v>
      </c>
      <c r="B142" s="31" t="s">
        <v>1834</v>
      </c>
      <c r="C142" s="31"/>
      <c r="D142" s="39">
        <f t="shared" si="2"/>
        <v>1</v>
      </c>
      <c r="E142" s="39"/>
      <c r="F142" s="39" t="s">
        <v>28</v>
      </c>
      <c r="G142" s="39"/>
      <c r="H142" s="34">
        <v>43229</v>
      </c>
      <c r="I142" s="34"/>
      <c r="J142" s="34">
        <v>43229</v>
      </c>
      <c r="K142" s="34"/>
      <c r="L142" s="18" t="s">
        <v>647</v>
      </c>
      <c r="M142" s="18"/>
      <c r="N142" s="35">
        <v>134</v>
      </c>
      <c r="O142" s="35"/>
    </row>
    <row r="143" spans="1:15" ht="45" customHeight="1">
      <c r="A143" s="13" t="s">
        <v>1821</v>
      </c>
      <c r="B143" s="31" t="s">
        <v>1834</v>
      </c>
      <c r="C143" s="31"/>
      <c r="D143" s="39">
        <f t="shared" si="2"/>
        <v>1</v>
      </c>
      <c r="E143" s="39"/>
      <c r="F143" s="39" t="s">
        <v>28</v>
      </c>
      <c r="G143" s="39"/>
      <c r="H143" s="34">
        <v>43235</v>
      </c>
      <c r="I143" s="34"/>
      <c r="J143" s="34">
        <v>43235</v>
      </c>
      <c r="K143" s="34"/>
      <c r="L143" s="18" t="s">
        <v>647</v>
      </c>
      <c r="M143" s="18"/>
      <c r="N143" s="35">
        <v>110</v>
      </c>
      <c r="O143" s="35"/>
    </row>
    <row r="144" spans="1:15" ht="45" customHeight="1">
      <c r="A144" s="13" t="s">
        <v>1821</v>
      </c>
      <c r="B144" s="31" t="s">
        <v>1834</v>
      </c>
      <c r="C144" s="31"/>
      <c r="D144" s="39">
        <f t="shared" si="2"/>
        <v>1</v>
      </c>
      <c r="E144" s="39"/>
      <c r="F144" s="39" t="s">
        <v>28</v>
      </c>
      <c r="G144" s="39"/>
      <c r="H144" s="34">
        <v>43229</v>
      </c>
      <c r="I144" s="34"/>
      <c r="J144" s="34">
        <v>43229</v>
      </c>
      <c r="K144" s="34"/>
      <c r="L144" s="18" t="s">
        <v>647</v>
      </c>
      <c r="M144" s="18"/>
      <c r="N144" s="35">
        <v>46</v>
      </c>
      <c r="O144" s="35"/>
    </row>
    <row r="145" spans="1:15" ht="45" customHeight="1">
      <c r="A145" s="13" t="s">
        <v>1821</v>
      </c>
      <c r="B145" s="31" t="s">
        <v>1834</v>
      </c>
      <c r="C145" s="31"/>
      <c r="D145" s="39">
        <f t="shared" si="2"/>
        <v>1</v>
      </c>
      <c r="E145" s="39"/>
      <c r="F145" s="39" t="s">
        <v>28</v>
      </c>
      <c r="G145" s="39"/>
      <c r="H145" s="34">
        <v>43248</v>
      </c>
      <c r="I145" s="34"/>
      <c r="J145" s="34">
        <v>43248</v>
      </c>
      <c r="K145" s="34"/>
      <c r="L145" s="18" t="s">
        <v>647</v>
      </c>
      <c r="M145" s="18"/>
      <c r="N145" s="35">
        <v>360.5</v>
      </c>
      <c r="O145" s="35"/>
    </row>
    <row r="146" spans="1:15" ht="45" customHeight="1">
      <c r="A146" s="13" t="s">
        <v>1821</v>
      </c>
      <c r="B146" s="31" t="s">
        <v>1834</v>
      </c>
      <c r="C146" s="31"/>
      <c r="D146" s="39">
        <f t="shared" si="2"/>
        <v>1</v>
      </c>
      <c r="E146" s="39"/>
      <c r="F146" s="39" t="s">
        <v>28</v>
      </c>
      <c r="G146" s="39"/>
      <c r="H146" s="34">
        <v>43243</v>
      </c>
      <c r="I146" s="34"/>
      <c r="J146" s="34">
        <v>43243</v>
      </c>
      <c r="K146" s="34"/>
      <c r="L146" s="18" t="s">
        <v>647</v>
      </c>
      <c r="M146" s="18"/>
      <c r="N146" s="35">
        <v>226</v>
      </c>
      <c r="O146" s="35"/>
    </row>
    <row r="147" spans="1:15" ht="45" customHeight="1">
      <c r="A147" s="13" t="s">
        <v>1821</v>
      </c>
      <c r="B147" s="31" t="s">
        <v>1834</v>
      </c>
      <c r="C147" s="31"/>
      <c r="D147" s="39">
        <f t="shared" si="2"/>
        <v>1</v>
      </c>
      <c r="E147" s="39"/>
      <c r="F147" s="39" t="s">
        <v>28</v>
      </c>
      <c r="G147" s="39"/>
      <c r="H147" s="34">
        <v>43245</v>
      </c>
      <c r="I147" s="34"/>
      <c r="J147" s="34">
        <v>43245</v>
      </c>
      <c r="K147" s="34"/>
      <c r="L147" s="18" t="s">
        <v>647</v>
      </c>
      <c r="M147" s="18"/>
      <c r="N147" s="35">
        <v>501</v>
      </c>
      <c r="O147" s="35"/>
    </row>
    <row r="148" spans="1:15" ht="45" customHeight="1">
      <c r="A148" s="13" t="s">
        <v>1821</v>
      </c>
      <c r="B148" s="31" t="s">
        <v>1834</v>
      </c>
      <c r="C148" s="31"/>
      <c r="D148" s="39">
        <f t="shared" si="2"/>
        <v>1</v>
      </c>
      <c r="E148" s="39"/>
      <c r="F148" s="39" t="s">
        <v>28</v>
      </c>
      <c r="G148" s="39"/>
      <c r="H148" s="34">
        <v>43250</v>
      </c>
      <c r="I148" s="34"/>
      <c r="J148" s="34">
        <v>43250</v>
      </c>
      <c r="K148" s="34"/>
      <c r="L148" s="18" t="s">
        <v>647</v>
      </c>
      <c r="M148" s="18"/>
      <c r="N148" s="35">
        <v>528</v>
      </c>
      <c r="O148" s="35"/>
    </row>
    <row r="149" spans="1:15" ht="45" customHeight="1">
      <c r="A149" s="13" t="s">
        <v>1821</v>
      </c>
      <c r="B149" s="31" t="s">
        <v>1834</v>
      </c>
      <c r="C149" s="31"/>
      <c r="D149" s="39">
        <f t="shared" si="2"/>
        <v>1</v>
      </c>
      <c r="E149" s="39"/>
      <c r="F149" s="39" t="s">
        <v>28</v>
      </c>
      <c r="G149" s="39"/>
      <c r="H149" s="34">
        <v>43227</v>
      </c>
      <c r="I149" s="34"/>
      <c r="J149" s="34">
        <v>43227</v>
      </c>
      <c r="K149" s="34"/>
      <c r="L149" s="18" t="s">
        <v>647</v>
      </c>
      <c r="M149" s="18"/>
      <c r="N149" s="35">
        <v>518</v>
      </c>
      <c r="O149" s="35"/>
    </row>
    <row r="150" spans="1:15" ht="45" customHeight="1">
      <c r="A150" s="13" t="s">
        <v>1821</v>
      </c>
      <c r="B150" s="31" t="s">
        <v>1834</v>
      </c>
      <c r="C150" s="31"/>
      <c r="D150" s="39">
        <f t="shared" si="2"/>
        <v>1</v>
      </c>
      <c r="E150" s="39"/>
      <c r="F150" s="39" t="s">
        <v>28</v>
      </c>
      <c r="G150" s="39"/>
      <c r="H150" s="34">
        <v>43243</v>
      </c>
      <c r="I150" s="34"/>
      <c r="J150" s="34">
        <v>43243</v>
      </c>
      <c r="K150" s="34"/>
      <c r="L150" s="18" t="s">
        <v>647</v>
      </c>
      <c r="M150" s="18"/>
      <c r="N150" s="35">
        <v>107</v>
      </c>
      <c r="O150" s="35"/>
    </row>
    <row r="151" spans="1:15" ht="45" customHeight="1">
      <c r="A151" s="13" t="s">
        <v>1821</v>
      </c>
      <c r="B151" s="31" t="s">
        <v>1834</v>
      </c>
      <c r="C151" s="31"/>
      <c r="D151" s="39">
        <f t="shared" si="2"/>
        <v>1</v>
      </c>
      <c r="E151" s="39"/>
      <c r="F151" s="39" t="s">
        <v>28</v>
      </c>
      <c r="G151" s="39"/>
      <c r="H151" s="34">
        <v>43227</v>
      </c>
      <c r="I151" s="34"/>
      <c r="J151" s="34">
        <v>43227</v>
      </c>
      <c r="K151" s="34"/>
      <c r="L151" s="18" t="s">
        <v>647</v>
      </c>
      <c r="M151" s="18"/>
      <c r="N151" s="35">
        <v>122.01</v>
      </c>
      <c r="O151" s="35"/>
    </row>
    <row r="152" spans="1:15" ht="45" customHeight="1">
      <c r="A152" s="13" t="s">
        <v>1821</v>
      </c>
      <c r="B152" s="31" t="s">
        <v>1834</v>
      </c>
      <c r="C152" s="31"/>
      <c r="D152" s="39">
        <f t="shared" si="2"/>
        <v>1</v>
      </c>
      <c r="E152" s="39"/>
      <c r="F152" s="39" t="s">
        <v>28</v>
      </c>
      <c r="G152" s="39"/>
      <c r="H152" s="34">
        <v>43245</v>
      </c>
      <c r="I152" s="34"/>
      <c r="J152" s="34">
        <v>43245</v>
      </c>
      <c r="K152" s="34"/>
      <c r="L152" s="18" t="s">
        <v>647</v>
      </c>
      <c r="M152" s="18"/>
      <c r="N152" s="35">
        <v>187</v>
      </c>
      <c r="O152" s="35"/>
    </row>
    <row r="153" spans="1:15" ht="45" customHeight="1">
      <c r="A153" s="13" t="s">
        <v>1821</v>
      </c>
      <c r="B153" s="31" t="s">
        <v>1834</v>
      </c>
      <c r="C153" s="31"/>
      <c r="D153" s="39">
        <f t="shared" si="2"/>
        <v>1</v>
      </c>
      <c r="E153" s="39"/>
      <c r="F153" s="39" t="s">
        <v>28</v>
      </c>
      <c r="G153" s="39"/>
      <c r="H153" s="34">
        <v>43250</v>
      </c>
      <c r="I153" s="34"/>
      <c r="J153" s="34">
        <v>43250</v>
      </c>
      <c r="K153" s="34"/>
      <c r="L153" s="18" t="s">
        <v>647</v>
      </c>
      <c r="M153" s="18"/>
      <c r="N153" s="35">
        <v>204</v>
      </c>
      <c r="O153" s="35"/>
    </row>
    <row r="154" spans="1:15" ht="45" customHeight="1">
      <c r="A154" s="13" t="s">
        <v>1821</v>
      </c>
      <c r="B154" s="31" t="s">
        <v>1834</v>
      </c>
      <c r="C154" s="31"/>
      <c r="D154" s="39">
        <f t="shared" si="2"/>
        <v>1</v>
      </c>
      <c r="E154" s="39"/>
      <c r="F154" s="39" t="s">
        <v>28</v>
      </c>
      <c r="G154" s="39"/>
      <c r="H154" s="34">
        <v>43248</v>
      </c>
      <c r="I154" s="34"/>
      <c r="J154" s="34">
        <v>43248</v>
      </c>
      <c r="K154" s="34"/>
      <c r="L154" s="18" t="s">
        <v>647</v>
      </c>
      <c r="M154" s="18"/>
      <c r="N154" s="35">
        <v>478</v>
      </c>
      <c r="O154" s="35"/>
    </row>
    <row r="155" spans="1:15" ht="45" customHeight="1">
      <c r="A155" s="13" t="s">
        <v>1821</v>
      </c>
      <c r="B155" s="31" t="s">
        <v>1835</v>
      </c>
      <c r="C155" s="31"/>
      <c r="D155" s="39">
        <f t="shared" si="2"/>
        <v>1</v>
      </c>
      <c r="E155" s="39"/>
      <c r="F155" s="39" t="s">
        <v>28</v>
      </c>
      <c r="G155" s="39"/>
      <c r="H155" s="34">
        <v>43243</v>
      </c>
      <c r="I155" s="34"/>
      <c r="J155" s="34">
        <v>43243</v>
      </c>
      <c r="K155" s="34"/>
      <c r="L155" s="18" t="s">
        <v>647</v>
      </c>
      <c r="M155" s="18"/>
      <c r="N155" s="35">
        <v>200</v>
      </c>
      <c r="O155" s="35"/>
    </row>
    <row r="156" spans="1:15" ht="45" customHeight="1">
      <c r="A156" s="13" t="s">
        <v>1821</v>
      </c>
      <c r="B156" s="31" t="s">
        <v>1834</v>
      </c>
      <c r="C156" s="31"/>
      <c r="D156" s="39">
        <f t="shared" si="2"/>
        <v>1</v>
      </c>
      <c r="E156" s="39"/>
      <c r="F156" s="39" t="s">
        <v>28</v>
      </c>
      <c r="G156" s="39"/>
      <c r="H156" s="34">
        <v>43242</v>
      </c>
      <c r="I156" s="34"/>
      <c r="J156" s="34">
        <v>43242</v>
      </c>
      <c r="K156" s="34"/>
      <c r="L156" s="18" t="s">
        <v>647</v>
      </c>
      <c r="M156" s="18"/>
      <c r="N156" s="35">
        <v>528</v>
      </c>
      <c r="O156" s="35"/>
    </row>
    <row r="157" spans="1:15" ht="45" customHeight="1">
      <c r="A157" s="13" t="s">
        <v>1821</v>
      </c>
      <c r="B157" s="31" t="s">
        <v>1834</v>
      </c>
      <c r="C157" s="31"/>
      <c r="D157" s="39">
        <f t="shared" si="2"/>
        <v>1</v>
      </c>
      <c r="E157" s="39"/>
      <c r="F157" s="39" t="s">
        <v>28</v>
      </c>
      <c r="G157" s="39"/>
      <c r="H157" s="34">
        <v>43248</v>
      </c>
      <c r="I157" s="34"/>
      <c r="J157" s="34">
        <v>43248</v>
      </c>
      <c r="K157" s="34"/>
      <c r="L157" s="18" t="s">
        <v>647</v>
      </c>
      <c r="M157" s="18"/>
      <c r="N157" s="35">
        <v>250.5</v>
      </c>
      <c r="O157" s="35"/>
    </row>
    <row r="158" spans="1:15" ht="45" customHeight="1">
      <c r="A158" s="13" t="s">
        <v>1821</v>
      </c>
      <c r="B158" s="31" t="s">
        <v>1834</v>
      </c>
      <c r="C158" s="31"/>
      <c r="D158" s="39">
        <f t="shared" si="2"/>
        <v>1</v>
      </c>
      <c r="E158" s="39"/>
      <c r="F158" s="39" t="s">
        <v>28</v>
      </c>
      <c r="G158" s="39"/>
      <c r="H158" s="34">
        <v>43242</v>
      </c>
      <c r="I158" s="34"/>
      <c r="J158" s="34">
        <v>43242</v>
      </c>
      <c r="K158" s="34"/>
      <c r="L158" s="18" t="s">
        <v>647</v>
      </c>
      <c r="M158" s="18"/>
      <c r="N158" s="35">
        <v>116</v>
      </c>
      <c r="O158" s="35"/>
    </row>
    <row r="159" spans="1:15" ht="45" customHeight="1">
      <c r="A159" s="13" t="s">
        <v>1821</v>
      </c>
      <c r="B159" s="31" t="s">
        <v>1836</v>
      </c>
      <c r="C159" s="31"/>
      <c r="D159" s="39">
        <f t="shared" si="2"/>
        <v>1</v>
      </c>
      <c r="E159" s="39"/>
      <c r="F159" s="39" t="s">
        <v>28</v>
      </c>
      <c r="G159" s="39"/>
      <c r="H159" s="34">
        <v>43159</v>
      </c>
      <c r="I159" s="34"/>
      <c r="J159" s="34">
        <v>43159</v>
      </c>
      <c r="K159" s="34"/>
      <c r="L159" s="18" t="s">
        <v>647</v>
      </c>
      <c r="M159" s="18"/>
      <c r="N159" s="35">
        <v>208</v>
      </c>
      <c r="O159" s="35"/>
    </row>
    <row r="160" spans="1:15" ht="45" customHeight="1">
      <c r="A160" s="13" t="s">
        <v>1821</v>
      </c>
      <c r="B160" s="31" t="s">
        <v>1836</v>
      </c>
      <c r="C160" s="31"/>
      <c r="D160" s="39">
        <f t="shared" si="2"/>
        <v>1</v>
      </c>
      <c r="E160" s="39"/>
      <c r="F160" s="39" t="s">
        <v>28</v>
      </c>
      <c r="G160" s="39"/>
      <c r="H160" s="34">
        <v>43158</v>
      </c>
      <c r="I160" s="34"/>
      <c r="J160" s="34">
        <v>43158</v>
      </c>
      <c r="K160" s="34"/>
      <c r="L160" s="18" t="s">
        <v>647</v>
      </c>
      <c r="M160" s="18"/>
      <c r="N160" s="35">
        <v>428</v>
      </c>
      <c r="O160" s="35"/>
    </row>
    <row r="161" spans="1:15" ht="45" customHeight="1">
      <c r="A161" s="13" t="s">
        <v>1821</v>
      </c>
      <c r="B161" s="31" t="s">
        <v>1836</v>
      </c>
      <c r="C161" s="31"/>
      <c r="D161" s="39">
        <f t="shared" si="2"/>
        <v>1</v>
      </c>
      <c r="E161" s="39"/>
      <c r="F161" s="39" t="s">
        <v>28</v>
      </c>
      <c r="G161" s="39"/>
      <c r="H161" s="34">
        <v>43157</v>
      </c>
      <c r="I161" s="34"/>
      <c r="J161" s="34">
        <v>43157</v>
      </c>
      <c r="K161" s="34"/>
      <c r="L161" s="18" t="s">
        <v>647</v>
      </c>
      <c r="M161" s="18"/>
      <c r="N161" s="35">
        <v>380</v>
      </c>
      <c r="O161" s="35"/>
    </row>
    <row r="162" spans="1:15" ht="45" customHeight="1">
      <c r="A162" s="13" t="s">
        <v>1821</v>
      </c>
      <c r="B162" s="31" t="s">
        <v>1836</v>
      </c>
      <c r="C162" s="31"/>
      <c r="D162" s="39">
        <f t="shared" si="2"/>
        <v>1</v>
      </c>
      <c r="E162" s="39"/>
      <c r="F162" s="39" t="s">
        <v>28</v>
      </c>
      <c r="G162" s="39"/>
      <c r="H162" s="34">
        <v>43175</v>
      </c>
      <c r="I162" s="34"/>
      <c r="J162" s="34">
        <v>43175</v>
      </c>
      <c r="K162" s="34"/>
      <c r="L162" s="18" t="s">
        <v>647</v>
      </c>
      <c r="M162" s="18"/>
      <c r="N162" s="35">
        <v>208</v>
      </c>
      <c r="O162" s="35"/>
    </row>
    <row r="163" spans="1:15" ht="45" customHeight="1">
      <c r="A163" s="13" t="s">
        <v>1821</v>
      </c>
      <c r="B163" s="31" t="s">
        <v>1836</v>
      </c>
      <c r="C163" s="31"/>
      <c r="D163" s="39">
        <f t="shared" si="2"/>
        <v>1</v>
      </c>
      <c r="E163" s="39"/>
      <c r="F163" s="39" t="s">
        <v>28</v>
      </c>
      <c r="G163" s="39"/>
      <c r="H163" s="34">
        <v>43164</v>
      </c>
      <c r="I163" s="34"/>
      <c r="J163" s="34">
        <v>43164</v>
      </c>
      <c r="K163" s="34"/>
      <c r="L163" s="18" t="s">
        <v>647</v>
      </c>
      <c r="M163" s="18"/>
      <c r="N163" s="35">
        <v>405</v>
      </c>
      <c r="O163" s="35"/>
    </row>
    <row r="164" spans="1:15" ht="45" customHeight="1">
      <c r="A164" s="13" t="s">
        <v>1821</v>
      </c>
      <c r="B164" s="31" t="s">
        <v>1836</v>
      </c>
      <c r="C164" s="31"/>
      <c r="D164" s="39">
        <f t="shared" si="2"/>
        <v>1</v>
      </c>
      <c r="E164" s="39"/>
      <c r="F164" s="39" t="s">
        <v>28</v>
      </c>
      <c r="G164" s="39"/>
      <c r="H164" s="34">
        <v>43168</v>
      </c>
      <c r="I164" s="34"/>
      <c r="J164" s="34">
        <v>43168</v>
      </c>
      <c r="K164" s="34"/>
      <c r="L164" s="18" t="s">
        <v>647</v>
      </c>
      <c r="M164" s="18"/>
      <c r="N164" s="35">
        <v>421</v>
      </c>
      <c r="O164" s="35"/>
    </row>
    <row r="165" spans="1:15" ht="45" customHeight="1">
      <c r="A165" s="13" t="s">
        <v>1821</v>
      </c>
      <c r="B165" s="31" t="s">
        <v>1836</v>
      </c>
      <c r="C165" s="31"/>
      <c r="D165" s="39">
        <f t="shared" si="2"/>
        <v>1</v>
      </c>
      <c r="E165" s="39"/>
      <c r="F165" s="39" t="s">
        <v>28</v>
      </c>
      <c r="G165" s="39"/>
      <c r="H165" s="34">
        <v>43158</v>
      </c>
      <c r="I165" s="34"/>
      <c r="J165" s="34">
        <v>43158</v>
      </c>
      <c r="K165" s="34"/>
      <c r="L165" s="18" t="s">
        <v>647</v>
      </c>
      <c r="M165" s="18"/>
      <c r="N165" s="35">
        <v>215</v>
      </c>
      <c r="O165" s="35"/>
    </row>
    <row r="166" spans="1:15" ht="45" customHeight="1">
      <c r="A166" s="13" t="s">
        <v>1821</v>
      </c>
      <c r="B166" s="31" t="s">
        <v>1836</v>
      </c>
      <c r="C166" s="31"/>
      <c r="D166" s="39">
        <f t="shared" si="2"/>
        <v>1</v>
      </c>
      <c r="E166" s="39"/>
      <c r="F166" s="39" t="s">
        <v>28</v>
      </c>
      <c r="G166" s="39"/>
      <c r="H166" s="34">
        <v>43157</v>
      </c>
      <c r="I166" s="34"/>
      <c r="J166" s="34">
        <v>43157</v>
      </c>
      <c r="K166" s="34"/>
      <c r="L166" s="18" t="s">
        <v>647</v>
      </c>
      <c r="M166" s="18"/>
      <c r="N166" s="35">
        <v>85</v>
      </c>
      <c r="O166" s="35"/>
    </row>
    <row r="167" spans="1:15" ht="45" customHeight="1">
      <c r="A167" s="13" t="s">
        <v>1821</v>
      </c>
      <c r="B167" s="31" t="s">
        <v>1836</v>
      </c>
      <c r="C167" s="31"/>
      <c r="D167" s="39">
        <f t="shared" si="2"/>
        <v>1</v>
      </c>
      <c r="E167" s="39"/>
      <c r="F167" s="39" t="s">
        <v>28</v>
      </c>
      <c r="G167" s="39"/>
      <c r="H167" s="34">
        <v>43175</v>
      </c>
      <c r="I167" s="34"/>
      <c r="J167" s="34">
        <v>43175</v>
      </c>
      <c r="K167" s="34"/>
      <c r="L167" s="18" t="s">
        <v>647</v>
      </c>
      <c r="M167" s="18"/>
      <c r="N167" s="35">
        <v>580</v>
      </c>
      <c r="O167" s="35"/>
    </row>
    <row r="168" spans="1:15" ht="45" customHeight="1">
      <c r="A168" s="13" t="s">
        <v>1821</v>
      </c>
      <c r="B168" s="31" t="s">
        <v>1836</v>
      </c>
      <c r="C168" s="31"/>
      <c r="D168" s="39">
        <f t="shared" si="2"/>
        <v>1</v>
      </c>
      <c r="E168" s="39"/>
      <c r="F168" s="39" t="s">
        <v>28</v>
      </c>
      <c r="G168" s="39"/>
      <c r="H168" s="34">
        <v>43164</v>
      </c>
      <c r="I168" s="34"/>
      <c r="J168" s="34">
        <v>43164</v>
      </c>
      <c r="K168" s="34"/>
      <c r="L168" s="18" t="s">
        <v>647</v>
      </c>
      <c r="M168" s="18"/>
      <c r="N168" s="35">
        <v>264</v>
      </c>
      <c r="O168" s="35"/>
    </row>
    <row r="169" spans="1:15" ht="45" customHeight="1">
      <c r="A169" s="13" t="s">
        <v>1821</v>
      </c>
      <c r="B169" s="31" t="s">
        <v>1836</v>
      </c>
      <c r="C169" s="31"/>
      <c r="D169" s="39">
        <f t="shared" si="2"/>
        <v>1</v>
      </c>
      <c r="E169" s="39"/>
      <c r="F169" s="39" t="s">
        <v>28</v>
      </c>
      <c r="G169" s="39"/>
      <c r="H169" s="34">
        <v>43168</v>
      </c>
      <c r="I169" s="34"/>
      <c r="J169" s="34">
        <v>43168</v>
      </c>
      <c r="K169" s="34"/>
      <c r="L169" s="18" t="s">
        <v>647</v>
      </c>
      <c r="M169" s="18"/>
      <c r="N169" s="35">
        <v>280</v>
      </c>
      <c r="O169" s="35"/>
    </row>
    <row r="170" spans="1:15" ht="45" customHeight="1">
      <c r="A170" s="13" t="s">
        <v>1821</v>
      </c>
      <c r="B170" s="31" t="s">
        <v>1837</v>
      </c>
      <c r="C170" s="31"/>
      <c r="D170" s="39">
        <f t="shared" si="2"/>
        <v>1</v>
      </c>
      <c r="E170" s="39"/>
      <c r="F170" s="39" t="s">
        <v>28</v>
      </c>
      <c r="G170" s="39"/>
      <c r="H170" s="34">
        <v>43164</v>
      </c>
      <c r="I170" s="34"/>
      <c r="J170" s="34">
        <v>43164</v>
      </c>
      <c r="K170" s="34"/>
      <c r="L170" s="18" t="s">
        <v>647</v>
      </c>
      <c r="M170" s="18"/>
      <c r="N170" s="35">
        <v>396</v>
      </c>
      <c r="O170" s="35"/>
    </row>
    <row r="171" spans="1:15" ht="45" customHeight="1">
      <c r="A171" s="13" t="s">
        <v>1821</v>
      </c>
      <c r="B171" s="31" t="s">
        <v>1837</v>
      </c>
      <c r="C171" s="31"/>
      <c r="D171" s="39">
        <f t="shared" si="2"/>
        <v>1</v>
      </c>
      <c r="E171" s="39"/>
      <c r="F171" s="39" t="s">
        <v>28</v>
      </c>
      <c r="G171" s="39"/>
      <c r="H171" s="34">
        <v>43164</v>
      </c>
      <c r="I171" s="34"/>
      <c r="J171" s="34">
        <v>43164</v>
      </c>
      <c r="K171" s="34"/>
      <c r="L171" s="18" t="s">
        <v>647</v>
      </c>
      <c r="M171" s="18"/>
      <c r="N171" s="35">
        <v>191.01</v>
      </c>
      <c r="O171" s="35"/>
    </row>
    <row r="172" spans="1:15" ht="45" customHeight="1">
      <c r="A172" s="13" t="s">
        <v>1821</v>
      </c>
      <c r="B172" s="31" t="s">
        <v>1838</v>
      </c>
      <c r="C172" s="31"/>
      <c r="D172" s="39">
        <f t="shared" si="2"/>
        <v>1</v>
      </c>
      <c r="E172" s="39"/>
      <c r="F172" s="39" t="s">
        <v>28</v>
      </c>
      <c r="G172" s="39"/>
      <c r="H172" s="34">
        <v>43158</v>
      </c>
      <c r="I172" s="34"/>
      <c r="J172" s="34">
        <v>43158</v>
      </c>
      <c r="K172" s="34"/>
      <c r="L172" s="18" t="s">
        <v>647</v>
      </c>
      <c r="M172" s="18"/>
      <c r="N172" s="35">
        <v>300</v>
      </c>
      <c r="O172" s="35"/>
    </row>
    <row r="173" spans="1:15" ht="45" customHeight="1">
      <c r="A173" s="13" t="s">
        <v>1821</v>
      </c>
      <c r="B173" s="31" t="s">
        <v>1831</v>
      </c>
      <c r="C173" s="31"/>
      <c r="D173" s="39">
        <f t="shared" si="2"/>
        <v>1</v>
      </c>
      <c r="E173" s="39"/>
      <c r="F173" s="39" t="s">
        <v>28</v>
      </c>
      <c r="G173" s="39"/>
      <c r="H173" s="34">
        <v>43182</v>
      </c>
      <c r="I173" s="34"/>
      <c r="J173" s="34">
        <v>43182</v>
      </c>
      <c r="K173" s="34"/>
      <c r="L173" s="18" t="s">
        <v>647</v>
      </c>
      <c r="M173" s="18"/>
      <c r="N173" s="35">
        <v>236</v>
      </c>
      <c r="O173" s="35"/>
    </row>
    <row r="174" spans="1:15" ht="45" customHeight="1">
      <c r="A174" s="13" t="s">
        <v>1821</v>
      </c>
      <c r="B174" s="31" t="s">
        <v>1831</v>
      </c>
      <c r="C174" s="31"/>
      <c r="D174" s="39">
        <f t="shared" si="2"/>
        <v>1</v>
      </c>
      <c r="E174" s="39"/>
      <c r="F174" s="39" t="s">
        <v>28</v>
      </c>
      <c r="G174" s="39"/>
      <c r="H174" s="34">
        <v>43182</v>
      </c>
      <c r="I174" s="34"/>
      <c r="J174" s="34">
        <v>43182</v>
      </c>
      <c r="K174" s="34"/>
      <c r="L174" s="18" t="s">
        <v>647</v>
      </c>
      <c r="M174" s="18"/>
      <c r="N174" s="35">
        <v>280</v>
      </c>
      <c r="O174" s="35"/>
    </row>
    <row r="175" spans="1:15" ht="45" customHeight="1">
      <c r="A175" s="13" t="s">
        <v>1821</v>
      </c>
      <c r="B175" s="31" t="s">
        <v>1839</v>
      </c>
      <c r="C175" s="31"/>
      <c r="D175" s="39">
        <f t="shared" si="2"/>
        <v>1</v>
      </c>
      <c r="E175" s="39"/>
      <c r="F175" s="39" t="s">
        <v>28</v>
      </c>
      <c r="G175" s="39"/>
      <c r="H175" s="34">
        <v>43180</v>
      </c>
      <c r="I175" s="34"/>
      <c r="J175" s="34">
        <v>43180</v>
      </c>
      <c r="K175" s="34"/>
      <c r="L175" s="18" t="s">
        <v>647</v>
      </c>
      <c r="M175" s="18"/>
      <c r="N175" s="35">
        <v>438</v>
      </c>
      <c r="O175" s="35"/>
    </row>
    <row r="176" spans="1:15" ht="45" customHeight="1">
      <c r="A176" s="13" t="s">
        <v>1821</v>
      </c>
      <c r="B176" s="31" t="s">
        <v>1839</v>
      </c>
      <c r="C176" s="31"/>
      <c r="D176" s="39">
        <f t="shared" si="2"/>
        <v>1</v>
      </c>
      <c r="E176" s="39"/>
      <c r="F176" s="39" t="s">
        <v>28</v>
      </c>
      <c r="G176" s="39"/>
      <c r="H176" s="34">
        <v>43181</v>
      </c>
      <c r="I176" s="34"/>
      <c r="J176" s="34">
        <v>43181</v>
      </c>
      <c r="K176" s="34"/>
      <c r="L176" s="18" t="s">
        <v>647</v>
      </c>
      <c r="M176" s="18"/>
      <c r="N176" s="35">
        <v>428</v>
      </c>
      <c r="O176" s="35"/>
    </row>
    <row r="177" spans="1:15" ht="45" customHeight="1">
      <c r="A177" s="13" t="s">
        <v>1821</v>
      </c>
      <c r="B177" s="31" t="s">
        <v>1839</v>
      </c>
      <c r="C177" s="31"/>
      <c r="D177" s="39">
        <f t="shared" si="2"/>
        <v>1</v>
      </c>
      <c r="E177" s="39"/>
      <c r="F177" s="39" t="s">
        <v>28</v>
      </c>
      <c r="G177" s="39"/>
      <c r="H177" s="34">
        <v>43180</v>
      </c>
      <c r="I177" s="34"/>
      <c r="J177" s="34">
        <v>43180</v>
      </c>
      <c r="K177" s="34"/>
      <c r="L177" s="18" t="s">
        <v>647</v>
      </c>
      <c r="M177" s="18"/>
      <c r="N177" s="35">
        <v>85</v>
      </c>
      <c r="O177" s="35"/>
    </row>
    <row r="178" spans="1:15" ht="45" customHeight="1">
      <c r="A178" s="13" t="s">
        <v>1821</v>
      </c>
      <c r="B178" s="31" t="s">
        <v>1839</v>
      </c>
      <c r="C178" s="31"/>
      <c r="D178" s="39">
        <f t="shared" si="2"/>
        <v>1</v>
      </c>
      <c r="E178" s="39"/>
      <c r="F178" s="39" t="s">
        <v>28</v>
      </c>
      <c r="G178" s="39"/>
      <c r="H178" s="34">
        <v>43181</v>
      </c>
      <c r="I178" s="34"/>
      <c r="J178" s="34">
        <v>43181</v>
      </c>
      <c r="K178" s="34"/>
      <c r="L178" s="18" t="s">
        <v>647</v>
      </c>
      <c r="M178" s="18"/>
      <c r="N178" s="35">
        <v>154</v>
      </c>
      <c r="O178" s="35"/>
    </row>
    <row r="179" spans="1:15" ht="45" customHeight="1">
      <c r="A179" s="13" t="s">
        <v>1821</v>
      </c>
      <c r="B179" s="31" t="s">
        <v>76</v>
      </c>
      <c r="C179" s="31"/>
      <c r="D179" s="39">
        <f t="shared" si="2"/>
        <v>1</v>
      </c>
      <c r="E179" s="39"/>
      <c r="F179" s="39" t="s">
        <v>14</v>
      </c>
      <c r="G179" s="39"/>
      <c r="H179" s="34">
        <v>43182</v>
      </c>
      <c r="I179" s="34"/>
      <c r="J179" s="34">
        <v>43182</v>
      </c>
      <c r="K179" s="34"/>
      <c r="L179" s="18" t="s">
        <v>647</v>
      </c>
      <c r="M179" s="18"/>
      <c r="N179" s="35">
        <v>90</v>
      </c>
      <c r="O179" s="35"/>
    </row>
    <row r="180" spans="1:15" ht="45" customHeight="1">
      <c r="A180" s="13" t="s">
        <v>1821</v>
      </c>
      <c r="B180" s="31" t="s">
        <v>76</v>
      </c>
      <c r="C180" s="31"/>
      <c r="D180" s="39">
        <f t="shared" si="2"/>
        <v>1</v>
      </c>
      <c r="E180" s="39"/>
      <c r="F180" s="39" t="s">
        <v>14</v>
      </c>
      <c r="G180" s="39"/>
      <c r="H180" s="34">
        <v>43195</v>
      </c>
      <c r="I180" s="34"/>
      <c r="J180" s="34">
        <v>43195</v>
      </c>
      <c r="K180" s="34"/>
      <c r="L180" s="18" t="s">
        <v>647</v>
      </c>
      <c r="M180" s="18"/>
      <c r="N180" s="35">
        <v>18</v>
      </c>
      <c r="O180" s="35"/>
    </row>
    <row r="181" spans="1:15" ht="45" customHeight="1">
      <c r="A181" s="13" t="s">
        <v>1821</v>
      </c>
      <c r="B181" s="31" t="s">
        <v>1825</v>
      </c>
      <c r="C181" s="31"/>
      <c r="D181" s="39">
        <f t="shared" si="2"/>
        <v>1</v>
      </c>
      <c r="E181" s="39"/>
      <c r="F181" s="39" t="s">
        <v>28</v>
      </c>
      <c r="G181" s="39"/>
      <c r="H181" s="34">
        <v>43119</v>
      </c>
      <c r="I181" s="34"/>
      <c r="J181" s="34">
        <v>43119</v>
      </c>
      <c r="K181" s="34"/>
      <c r="L181" s="18" t="s">
        <v>647</v>
      </c>
      <c r="M181" s="18"/>
      <c r="N181" s="35">
        <v>280</v>
      </c>
      <c r="O181" s="35"/>
    </row>
    <row r="182" spans="1:15" ht="45" customHeight="1">
      <c r="A182" s="13" t="s">
        <v>1840</v>
      </c>
      <c r="B182" s="31" t="s">
        <v>1841</v>
      </c>
      <c r="C182" s="31"/>
      <c r="D182" s="39">
        <f t="shared" si="2"/>
        <v>1</v>
      </c>
      <c r="E182" s="39"/>
      <c r="F182" s="39" t="s">
        <v>28</v>
      </c>
      <c r="G182" s="39"/>
      <c r="H182" s="34">
        <v>43186</v>
      </c>
      <c r="I182" s="34"/>
      <c r="J182" s="34">
        <v>43186</v>
      </c>
      <c r="K182" s="34"/>
      <c r="L182" s="18" t="s">
        <v>647</v>
      </c>
      <c r="M182" s="18"/>
      <c r="N182" s="35">
        <v>240</v>
      </c>
      <c r="O182" s="35"/>
    </row>
    <row r="183" spans="1:15" ht="45" customHeight="1">
      <c r="A183" s="13" t="s">
        <v>1840</v>
      </c>
      <c r="B183" s="31" t="s">
        <v>1841</v>
      </c>
      <c r="C183" s="31"/>
      <c r="D183" s="39">
        <f t="shared" si="2"/>
        <v>1</v>
      </c>
      <c r="E183" s="39"/>
      <c r="F183" s="39" t="s">
        <v>28</v>
      </c>
      <c r="G183" s="39"/>
      <c r="H183" s="34">
        <v>43186</v>
      </c>
      <c r="I183" s="34"/>
      <c r="J183" s="34">
        <v>43186</v>
      </c>
      <c r="K183" s="34"/>
      <c r="L183" s="18" t="s">
        <v>647</v>
      </c>
      <c r="M183" s="18"/>
      <c r="N183" s="35">
        <v>500</v>
      </c>
      <c r="O183" s="35"/>
    </row>
    <row r="184" spans="1:15" ht="45" customHeight="1">
      <c r="A184" s="13" t="s">
        <v>1842</v>
      </c>
      <c r="B184" s="31" t="s">
        <v>13</v>
      </c>
      <c r="C184" s="31"/>
      <c r="D184" s="39">
        <f t="shared" si="2"/>
        <v>1</v>
      </c>
      <c r="E184" s="39"/>
      <c r="F184" s="39" t="s">
        <v>14</v>
      </c>
      <c r="G184" s="39"/>
      <c r="H184" s="34">
        <v>43195</v>
      </c>
      <c r="I184" s="34"/>
      <c r="J184" s="34">
        <v>43196</v>
      </c>
      <c r="K184" s="34"/>
      <c r="L184" s="18" t="s">
        <v>647</v>
      </c>
      <c r="M184" s="18"/>
      <c r="N184" s="35">
        <v>8120</v>
      </c>
      <c r="O184" s="35"/>
    </row>
    <row r="185" spans="1:15" ht="45" customHeight="1">
      <c r="A185" s="13" t="s">
        <v>1843</v>
      </c>
      <c r="B185" s="31" t="s">
        <v>76</v>
      </c>
      <c r="C185" s="31"/>
      <c r="D185" s="39">
        <f t="shared" si="2"/>
        <v>1</v>
      </c>
      <c r="E185" s="39"/>
      <c r="F185" s="39" t="s">
        <v>14</v>
      </c>
      <c r="G185" s="39"/>
      <c r="H185" s="34">
        <v>43241</v>
      </c>
      <c r="I185" s="34"/>
      <c r="J185" s="34">
        <v>43243</v>
      </c>
      <c r="K185" s="34"/>
      <c r="L185" s="18" t="s">
        <v>647</v>
      </c>
      <c r="M185" s="18"/>
      <c r="N185" s="35">
        <v>1980</v>
      </c>
      <c r="O185" s="35"/>
    </row>
    <row r="186" spans="1:15" ht="45" customHeight="1">
      <c r="A186" s="13" t="s">
        <v>1843</v>
      </c>
      <c r="B186" s="31" t="s">
        <v>76</v>
      </c>
      <c r="C186" s="31"/>
      <c r="D186" s="39">
        <f t="shared" si="2"/>
        <v>1</v>
      </c>
      <c r="E186" s="39"/>
      <c r="F186" s="39" t="s">
        <v>14</v>
      </c>
      <c r="G186" s="39"/>
      <c r="H186" s="34">
        <v>43241</v>
      </c>
      <c r="I186" s="34"/>
      <c r="J186" s="34">
        <v>43243</v>
      </c>
      <c r="K186" s="34"/>
      <c r="L186" s="18" t="s">
        <v>647</v>
      </c>
      <c r="M186" s="18"/>
      <c r="N186" s="35">
        <v>244</v>
      </c>
      <c r="O186" s="35"/>
    </row>
    <row r="187" spans="1:15" ht="45" customHeight="1">
      <c r="A187" s="13" t="s">
        <v>1844</v>
      </c>
      <c r="B187" s="31" t="s">
        <v>1845</v>
      </c>
      <c r="C187" s="31"/>
      <c r="D187" s="39">
        <f t="shared" si="2"/>
        <v>1</v>
      </c>
      <c r="E187" s="39"/>
      <c r="F187" s="39" t="s">
        <v>28</v>
      </c>
      <c r="G187" s="39"/>
      <c r="H187" s="34">
        <v>43199</v>
      </c>
      <c r="I187" s="34"/>
      <c r="J187" s="34">
        <v>43200</v>
      </c>
      <c r="K187" s="34"/>
      <c r="L187" s="18" t="s">
        <v>647</v>
      </c>
      <c r="M187" s="18"/>
      <c r="N187" s="35">
        <v>708</v>
      </c>
      <c r="O187" s="35"/>
    </row>
    <row r="188" spans="1:15" ht="45" customHeight="1">
      <c r="A188" s="13" t="s">
        <v>1844</v>
      </c>
      <c r="B188" s="31" t="s">
        <v>1845</v>
      </c>
      <c r="C188" s="31"/>
      <c r="D188" s="39">
        <f t="shared" si="2"/>
        <v>1</v>
      </c>
      <c r="E188" s="39"/>
      <c r="F188" s="39" t="s">
        <v>28</v>
      </c>
      <c r="G188" s="39"/>
      <c r="H188" s="34">
        <v>43199</v>
      </c>
      <c r="I188" s="34"/>
      <c r="J188" s="34">
        <v>43200</v>
      </c>
      <c r="K188" s="34"/>
      <c r="L188" s="18" t="s">
        <v>647</v>
      </c>
      <c r="M188" s="18"/>
      <c r="N188" s="35">
        <v>440</v>
      </c>
      <c r="O188" s="35"/>
    </row>
    <row r="189" spans="1:15" ht="45" customHeight="1">
      <c r="A189" s="13" t="s">
        <v>1844</v>
      </c>
      <c r="B189" s="31" t="s">
        <v>13</v>
      </c>
      <c r="C189" s="31"/>
      <c r="D189" s="39">
        <f t="shared" si="2"/>
        <v>1</v>
      </c>
      <c r="E189" s="39"/>
      <c r="F189" s="39" t="s">
        <v>14</v>
      </c>
      <c r="G189" s="39"/>
      <c r="H189" s="34">
        <v>43168</v>
      </c>
      <c r="I189" s="34"/>
      <c r="J189" s="34">
        <v>43168</v>
      </c>
      <c r="K189" s="34"/>
      <c r="L189" s="18" t="s">
        <v>647</v>
      </c>
      <c r="M189" s="18"/>
      <c r="N189" s="35">
        <v>90</v>
      </c>
      <c r="O189" s="35"/>
    </row>
    <row r="190" spans="1:15" ht="45" customHeight="1">
      <c r="A190" s="13" t="s">
        <v>1844</v>
      </c>
      <c r="B190" s="31" t="s">
        <v>76</v>
      </c>
      <c r="C190" s="31"/>
      <c r="D190" s="39">
        <f t="shared" si="2"/>
        <v>1</v>
      </c>
      <c r="E190" s="39"/>
      <c r="F190" s="39" t="s">
        <v>14</v>
      </c>
      <c r="G190" s="39"/>
      <c r="H190" s="34">
        <v>43202</v>
      </c>
      <c r="I190" s="34"/>
      <c r="J190" s="34">
        <v>43202</v>
      </c>
      <c r="K190" s="34"/>
      <c r="L190" s="18" t="s">
        <v>647</v>
      </c>
      <c r="M190" s="18"/>
      <c r="N190" s="35">
        <v>290</v>
      </c>
      <c r="O190" s="35"/>
    </row>
    <row r="191" spans="1:15" ht="45" customHeight="1">
      <c r="A191" s="13" t="s">
        <v>1844</v>
      </c>
      <c r="B191" s="31" t="s">
        <v>76</v>
      </c>
      <c r="C191" s="31"/>
      <c r="D191" s="39">
        <f t="shared" si="2"/>
        <v>1</v>
      </c>
      <c r="E191" s="39"/>
      <c r="F191" s="39" t="s">
        <v>14</v>
      </c>
      <c r="G191" s="39"/>
      <c r="H191" s="34">
        <v>43193</v>
      </c>
      <c r="I191" s="34"/>
      <c r="J191" s="34">
        <v>43216</v>
      </c>
      <c r="K191" s="34"/>
      <c r="L191" s="18" t="s">
        <v>647</v>
      </c>
      <c r="M191" s="18"/>
      <c r="N191" s="35">
        <v>1000</v>
      </c>
      <c r="O191" s="35"/>
    </row>
    <row r="192" spans="1:15" ht="45" customHeight="1">
      <c r="A192" s="13" t="s">
        <v>1844</v>
      </c>
      <c r="B192" s="31" t="s">
        <v>76</v>
      </c>
      <c r="C192" s="31"/>
      <c r="D192" s="39">
        <f t="shared" si="2"/>
        <v>1</v>
      </c>
      <c r="E192" s="39"/>
      <c r="F192" s="39" t="s">
        <v>14</v>
      </c>
      <c r="G192" s="39"/>
      <c r="H192" s="34">
        <v>43230</v>
      </c>
      <c r="I192" s="34"/>
      <c r="J192" s="34">
        <v>43230</v>
      </c>
      <c r="K192" s="34"/>
      <c r="L192" s="18" t="s">
        <v>647</v>
      </c>
      <c r="M192" s="18"/>
      <c r="N192" s="35">
        <v>690</v>
      </c>
      <c r="O192" s="35"/>
    </row>
    <row r="193" spans="1:15" ht="45" customHeight="1">
      <c r="A193" s="13" t="s">
        <v>1844</v>
      </c>
      <c r="B193" s="31" t="s">
        <v>76</v>
      </c>
      <c r="C193" s="31"/>
      <c r="D193" s="39">
        <f t="shared" si="2"/>
        <v>1</v>
      </c>
      <c r="E193" s="39"/>
      <c r="F193" s="39" t="s">
        <v>14</v>
      </c>
      <c r="G193" s="39"/>
      <c r="H193" s="34">
        <v>43231</v>
      </c>
      <c r="I193" s="34"/>
      <c r="J193" s="34">
        <v>43231</v>
      </c>
      <c r="K193" s="34"/>
      <c r="L193" s="18" t="s">
        <v>647</v>
      </c>
      <c r="M193" s="18"/>
      <c r="N193" s="35">
        <v>780</v>
      </c>
      <c r="O193" s="35"/>
    </row>
    <row r="194" spans="1:15" ht="45" customHeight="1">
      <c r="A194" s="13" t="s">
        <v>1844</v>
      </c>
      <c r="B194" s="31" t="s">
        <v>76</v>
      </c>
      <c r="C194" s="31"/>
      <c r="D194" s="39">
        <f t="shared" si="2"/>
        <v>1</v>
      </c>
      <c r="E194" s="39"/>
      <c r="F194" s="39" t="s">
        <v>14</v>
      </c>
      <c r="G194" s="39"/>
      <c r="H194" s="34">
        <v>43237</v>
      </c>
      <c r="I194" s="34"/>
      <c r="J194" s="34">
        <v>43237</v>
      </c>
      <c r="K194" s="34"/>
      <c r="L194" s="18" t="s">
        <v>647</v>
      </c>
      <c r="M194" s="18"/>
      <c r="N194" s="35">
        <v>870</v>
      </c>
      <c r="O194" s="35"/>
    </row>
    <row r="195" spans="1:15" ht="45" customHeight="1">
      <c r="A195" s="13" t="s">
        <v>1844</v>
      </c>
      <c r="B195" s="31" t="s">
        <v>76</v>
      </c>
      <c r="C195" s="31"/>
      <c r="D195" s="39">
        <f t="shared" si="2"/>
        <v>1</v>
      </c>
      <c r="E195" s="39"/>
      <c r="F195" s="39" t="s">
        <v>14</v>
      </c>
      <c r="G195" s="39"/>
      <c r="H195" s="34">
        <v>43265</v>
      </c>
      <c r="I195" s="34"/>
      <c r="J195" s="34">
        <v>43265</v>
      </c>
      <c r="K195" s="34"/>
      <c r="L195" s="18" t="s">
        <v>647</v>
      </c>
      <c r="M195" s="18"/>
      <c r="N195" s="35">
        <v>790</v>
      </c>
      <c r="O195" s="35"/>
    </row>
    <row r="196" spans="1:15" ht="45" customHeight="1">
      <c r="A196" s="13" t="s">
        <v>1844</v>
      </c>
      <c r="B196" s="31" t="s">
        <v>1846</v>
      </c>
      <c r="C196" s="31"/>
      <c r="D196" s="39">
        <f t="shared" si="2"/>
        <v>1</v>
      </c>
      <c r="E196" s="39"/>
      <c r="F196" s="39" t="s">
        <v>28</v>
      </c>
      <c r="G196" s="39"/>
      <c r="H196" s="34">
        <v>43215</v>
      </c>
      <c r="I196" s="34"/>
      <c r="J196" s="34">
        <v>43215</v>
      </c>
      <c r="K196" s="34"/>
      <c r="L196" s="18" t="s">
        <v>647</v>
      </c>
      <c r="M196" s="18"/>
      <c r="N196" s="35">
        <v>451</v>
      </c>
      <c r="O196" s="35"/>
    </row>
    <row r="197" spans="1:15" ht="45" customHeight="1">
      <c r="A197" s="13" t="s">
        <v>1844</v>
      </c>
      <c r="B197" s="31" t="s">
        <v>1846</v>
      </c>
      <c r="C197" s="31"/>
      <c r="D197" s="39">
        <f t="shared" si="2"/>
        <v>1</v>
      </c>
      <c r="E197" s="39"/>
      <c r="F197" s="39" t="s">
        <v>28</v>
      </c>
      <c r="G197" s="39"/>
      <c r="H197" s="34">
        <v>43215</v>
      </c>
      <c r="I197" s="34"/>
      <c r="J197" s="34">
        <v>43215</v>
      </c>
      <c r="K197" s="34"/>
      <c r="L197" s="18" t="s">
        <v>647</v>
      </c>
      <c r="M197" s="18"/>
      <c r="N197" s="35">
        <v>209</v>
      </c>
      <c r="O197" s="35"/>
    </row>
    <row r="198" spans="1:15" ht="45" customHeight="1">
      <c r="A198" s="13" t="s">
        <v>1844</v>
      </c>
      <c r="B198" s="31" t="s">
        <v>1847</v>
      </c>
      <c r="C198" s="31"/>
      <c r="D198" s="39">
        <f t="shared" si="2"/>
        <v>1</v>
      </c>
      <c r="E198" s="39"/>
      <c r="F198" s="39" t="s">
        <v>28</v>
      </c>
      <c r="G198" s="39"/>
      <c r="H198" s="34">
        <v>43151</v>
      </c>
      <c r="I198" s="34"/>
      <c r="J198" s="34">
        <v>43151</v>
      </c>
      <c r="K198" s="34"/>
      <c r="L198" s="18" t="s">
        <v>647</v>
      </c>
      <c r="M198" s="18"/>
      <c r="N198" s="35">
        <v>154</v>
      </c>
      <c r="O198" s="35"/>
    </row>
    <row r="199" spans="1:15" ht="45" customHeight="1">
      <c r="A199" s="13" t="s">
        <v>1844</v>
      </c>
      <c r="B199" s="31" t="s">
        <v>1847</v>
      </c>
      <c r="C199" s="31"/>
      <c r="D199" s="39">
        <f t="shared" si="2"/>
        <v>1</v>
      </c>
      <c r="E199" s="39"/>
      <c r="F199" s="39" t="s">
        <v>28</v>
      </c>
      <c r="G199" s="39"/>
      <c r="H199" s="34">
        <v>43151</v>
      </c>
      <c r="I199" s="34"/>
      <c r="J199" s="34">
        <v>43151</v>
      </c>
      <c r="K199" s="34"/>
      <c r="L199" s="18" t="s">
        <v>647</v>
      </c>
      <c r="M199" s="18"/>
      <c r="N199" s="35">
        <v>220</v>
      </c>
      <c r="O199" s="35"/>
    </row>
    <row r="200" spans="1:15" ht="45" customHeight="1">
      <c r="A200" s="13" t="s">
        <v>1844</v>
      </c>
      <c r="B200" s="31" t="s">
        <v>1848</v>
      </c>
      <c r="C200" s="31"/>
      <c r="D200" s="39">
        <f t="shared" si="2"/>
        <v>1</v>
      </c>
      <c r="E200" s="39"/>
      <c r="F200" s="39" t="s">
        <v>28</v>
      </c>
      <c r="G200" s="39"/>
      <c r="H200" s="34">
        <v>43165</v>
      </c>
      <c r="I200" s="34"/>
      <c r="J200" s="34">
        <v>43165</v>
      </c>
      <c r="K200" s="34"/>
      <c r="L200" s="18" t="s">
        <v>647</v>
      </c>
      <c r="M200" s="18"/>
      <c r="N200" s="35">
        <v>208</v>
      </c>
      <c r="O200" s="35"/>
    </row>
    <row r="201" spans="1:15" ht="45" customHeight="1">
      <c r="A201" s="13" t="s">
        <v>1844</v>
      </c>
      <c r="B201" s="31" t="s">
        <v>1848</v>
      </c>
      <c r="C201" s="31"/>
      <c r="D201" s="39">
        <f t="shared" si="2"/>
        <v>1</v>
      </c>
      <c r="E201" s="39"/>
      <c r="F201" s="39" t="s">
        <v>28</v>
      </c>
      <c r="G201" s="39"/>
      <c r="H201" s="34">
        <v>43165</v>
      </c>
      <c r="I201" s="34"/>
      <c r="J201" s="34">
        <v>43165</v>
      </c>
      <c r="K201" s="34"/>
      <c r="L201" s="18" t="s">
        <v>647</v>
      </c>
      <c r="M201" s="18"/>
      <c r="N201" s="35">
        <v>999.02</v>
      </c>
      <c r="O201" s="35"/>
    </row>
    <row r="202" spans="1:15" ht="45" customHeight="1">
      <c r="A202" s="13" t="s">
        <v>1844</v>
      </c>
      <c r="B202" s="31" t="s">
        <v>1849</v>
      </c>
      <c r="C202" s="31"/>
      <c r="D202" s="39">
        <f t="shared" si="2"/>
        <v>1</v>
      </c>
      <c r="E202" s="39"/>
      <c r="F202" s="39" t="s">
        <v>28</v>
      </c>
      <c r="G202" s="39"/>
      <c r="H202" s="34">
        <v>43193</v>
      </c>
      <c r="I202" s="34"/>
      <c r="J202" s="34">
        <v>43193</v>
      </c>
      <c r="K202" s="34"/>
      <c r="L202" s="18" t="s">
        <v>647</v>
      </c>
      <c r="M202" s="18"/>
      <c r="N202" s="35">
        <v>708</v>
      </c>
      <c r="O202" s="35"/>
    </row>
    <row r="203" spans="1:15" ht="45" customHeight="1">
      <c r="A203" s="13" t="s">
        <v>1844</v>
      </c>
      <c r="B203" s="31" t="s">
        <v>1849</v>
      </c>
      <c r="C203" s="31"/>
      <c r="D203" s="39">
        <f t="shared" si="2"/>
        <v>1</v>
      </c>
      <c r="E203" s="39"/>
      <c r="F203" s="39" t="s">
        <v>28</v>
      </c>
      <c r="G203" s="39"/>
      <c r="H203" s="34">
        <v>43193</v>
      </c>
      <c r="I203" s="34"/>
      <c r="J203" s="34">
        <v>43193</v>
      </c>
      <c r="K203" s="34"/>
      <c r="L203" s="18" t="s">
        <v>647</v>
      </c>
      <c r="M203" s="18"/>
      <c r="N203" s="35">
        <v>814</v>
      </c>
      <c r="O203" s="35"/>
    </row>
    <row r="204" spans="1:15" ht="45" customHeight="1">
      <c r="A204" s="13" t="s">
        <v>1844</v>
      </c>
      <c r="B204" s="31" t="s">
        <v>1850</v>
      </c>
      <c r="C204" s="31"/>
      <c r="D204" s="39">
        <f t="shared" si="2"/>
        <v>1</v>
      </c>
      <c r="E204" s="39"/>
      <c r="F204" s="39" t="s">
        <v>28</v>
      </c>
      <c r="G204" s="39"/>
      <c r="H204" s="34">
        <v>43208</v>
      </c>
      <c r="I204" s="34"/>
      <c r="J204" s="34">
        <v>43208</v>
      </c>
      <c r="K204" s="34"/>
      <c r="L204" s="18" t="s">
        <v>647</v>
      </c>
      <c r="M204" s="18"/>
      <c r="N204" s="35">
        <v>682.99</v>
      </c>
      <c r="O204" s="35"/>
    </row>
    <row r="205" spans="1:15" ht="45" customHeight="1">
      <c r="A205" s="13" t="s">
        <v>1844</v>
      </c>
      <c r="B205" s="31" t="s">
        <v>1846</v>
      </c>
      <c r="C205" s="31"/>
      <c r="D205" s="39">
        <f t="shared" ref="D205:D268" si="3">C205+1</f>
        <v>1</v>
      </c>
      <c r="E205" s="39"/>
      <c r="F205" s="39" t="s">
        <v>11</v>
      </c>
      <c r="G205" s="39"/>
      <c r="H205" s="34">
        <v>43214</v>
      </c>
      <c r="I205" s="34"/>
      <c r="J205" s="34">
        <v>43214</v>
      </c>
      <c r="K205" s="34"/>
      <c r="L205" s="18" t="s">
        <v>647</v>
      </c>
      <c r="M205" s="18"/>
      <c r="N205" s="35">
        <v>1598.43</v>
      </c>
      <c r="O205" s="35"/>
    </row>
    <row r="206" spans="1:15" ht="45" customHeight="1">
      <c r="A206" s="13" t="s">
        <v>1844</v>
      </c>
      <c r="B206" s="31" t="s">
        <v>1846</v>
      </c>
      <c r="C206" s="31"/>
      <c r="D206" s="39">
        <f t="shared" si="3"/>
        <v>1</v>
      </c>
      <c r="E206" s="39"/>
      <c r="F206" s="39" t="s">
        <v>11</v>
      </c>
      <c r="G206" s="39"/>
      <c r="H206" s="34">
        <v>43214</v>
      </c>
      <c r="I206" s="34"/>
      <c r="J206" s="34">
        <v>43214</v>
      </c>
      <c r="K206" s="34"/>
      <c r="L206" s="18" t="s">
        <v>647</v>
      </c>
      <c r="M206" s="18"/>
      <c r="N206" s="35">
        <v>220</v>
      </c>
      <c r="O206" s="35"/>
    </row>
    <row r="207" spans="1:15" ht="45" customHeight="1">
      <c r="A207" s="13" t="s">
        <v>1844</v>
      </c>
      <c r="B207" s="31" t="s">
        <v>1851</v>
      </c>
      <c r="C207" s="31"/>
      <c r="D207" s="39">
        <f t="shared" si="3"/>
        <v>1</v>
      </c>
      <c r="E207" s="39"/>
      <c r="F207" s="39" t="s">
        <v>28</v>
      </c>
      <c r="G207" s="39"/>
      <c r="H207" s="34">
        <v>43123</v>
      </c>
      <c r="I207" s="34"/>
      <c r="J207" s="34">
        <v>43123</v>
      </c>
      <c r="K207" s="34"/>
      <c r="L207" s="18" t="s">
        <v>647</v>
      </c>
      <c r="M207" s="18"/>
      <c r="N207" s="35">
        <v>708</v>
      </c>
      <c r="O207" s="35"/>
    </row>
    <row r="208" spans="1:15" ht="45" customHeight="1">
      <c r="A208" s="13" t="s">
        <v>1844</v>
      </c>
      <c r="B208" s="31" t="s">
        <v>1851</v>
      </c>
      <c r="C208" s="31"/>
      <c r="D208" s="39">
        <f t="shared" si="3"/>
        <v>1</v>
      </c>
      <c r="E208" s="39"/>
      <c r="F208" s="39" t="s">
        <v>28</v>
      </c>
      <c r="G208" s="39"/>
      <c r="H208" s="34">
        <v>43123</v>
      </c>
      <c r="I208" s="34"/>
      <c r="J208" s="34">
        <v>43123</v>
      </c>
      <c r="K208" s="34"/>
      <c r="L208" s="18" t="s">
        <v>647</v>
      </c>
      <c r="M208" s="18"/>
      <c r="N208" s="35">
        <v>113</v>
      </c>
      <c r="O208" s="35"/>
    </row>
    <row r="209" spans="1:15" ht="45" customHeight="1">
      <c r="A209" s="13" t="s">
        <v>1844</v>
      </c>
      <c r="B209" s="31" t="s">
        <v>1852</v>
      </c>
      <c r="C209" s="31"/>
      <c r="D209" s="39">
        <f t="shared" si="3"/>
        <v>1</v>
      </c>
      <c r="E209" s="39"/>
      <c r="F209" s="39" t="s">
        <v>28</v>
      </c>
      <c r="G209" s="39"/>
      <c r="H209" s="34">
        <v>43231</v>
      </c>
      <c r="I209" s="34"/>
      <c r="J209" s="34">
        <v>43231</v>
      </c>
      <c r="K209" s="34"/>
      <c r="L209" s="18" t="s">
        <v>647</v>
      </c>
      <c r="M209" s="18"/>
      <c r="N209" s="35">
        <v>846</v>
      </c>
      <c r="O209" s="35"/>
    </row>
    <row r="210" spans="1:15" ht="45" customHeight="1">
      <c r="A210" s="13" t="s">
        <v>1844</v>
      </c>
      <c r="B210" s="31" t="s">
        <v>1852</v>
      </c>
      <c r="C210" s="31"/>
      <c r="D210" s="39">
        <f t="shared" si="3"/>
        <v>1</v>
      </c>
      <c r="E210" s="39"/>
      <c r="F210" s="39" t="s">
        <v>28</v>
      </c>
      <c r="G210" s="39"/>
      <c r="H210" s="34">
        <v>43231</v>
      </c>
      <c r="I210" s="34"/>
      <c r="J210" s="34">
        <v>43231</v>
      </c>
      <c r="K210" s="34"/>
      <c r="L210" s="18" t="s">
        <v>647</v>
      </c>
      <c r="M210" s="18"/>
      <c r="N210" s="35">
        <v>471</v>
      </c>
      <c r="O210" s="35"/>
    </row>
    <row r="211" spans="1:15" ht="45" customHeight="1">
      <c r="A211" s="13" t="s">
        <v>1844</v>
      </c>
      <c r="B211" s="31" t="s">
        <v>1853</v>
      </c>
      <c r="C211" s="31"/>
      <c r="D211" s="39">
        <f t="shared" si="3"/>
        <v>1</v>
      </c>
      <c r="E211" s="39"/>
      <c r="F211" s="39" t="s">
        <v>28</v>
      </c>
      <c r="G211" s="39"/>
      <c r="H211" s="34">
        <v>43237</v>
      </c>
      <c r="I211" s="34"/>
      <c r="J211" s="34">
        <v>43237</v>
      </c>
      <c r="K211" s="34"/>
      <c r="L211" s="18" t="s">
        <v>647</v>
      </c>
      <c r="M211" s="18"/>
      <c r="N211" s="35">
        <v>933</v>
      </c>
      <c r="O211" s="35"/>
    </row>
    <row r="212" spans="1:15" ht="45" customHeight="1">
      <c r="A212" s="13" t="s">
        <v>1844</v>
      </c>
      <c r="B212" s="31" t="s">
        <v>1853</v>
      </c>
      <c r="C212" s="31"/>
      <c r="D212" s="39">
        <f t="shared" si="3"/>
        <v>1</v>
      </c>
      <c r="E212" s="39"/>
      <c r="F212" s="39" t="s">
        <v>28</v>
      </c>
      <c r="G212" s="39"/>
      <c r="H212" s="34">
        <v>43237</v>
      </c>
      <c r="I212" s="34"/>
      <c r="J212" s="34">
        <v>43237</v>
      </c>
      <c r="K212" s="34"/>
      <c r="L212" s="18" t="s">
        <v>647</v>
      </c>
      <c r="M212" s="18"/>
      <c r="N212" s="35">
        <v>500</v>
      </c>
      <c r="O212" s="35"/>
    </row>
    <row r="213" spans="1:15" ht="45" customHeight="1">
      <c r="A213" s="13" t="s">
        <v>1844</v>
      </c>
      <c r="B213" s="31" t="s">
        <v>1854</v>
      </c>
      <c r="C213" s="31"/>
      <c r="D213" s="39">
        <f t="shared" si="3"/>
        <v>1</v>
      </c>
      <c r="E213" s="39"/>
      <c r="F213" s="39" t="s">
        <v>28</v>
      </c>
      <c r="G213" s="39"/>
      <c r="H213" s="34">
        <v>43168</v>
      </c>
      <c r="I213" s="34"/>
      <c r="J213" s="34">
        <v>43168</v>
      </c>
      <c r="K213" s="34"/>
      <c r="L213" s="18" t="s">
        <v>647</v>
      </c>
      <c r="M213" s="18"/>
      <c r="N213" s="35">
        <v>208</v>
      </c>
      <c r="O213" s="35"/>
    </row>
    <row r="214" spans="1:15" ht="45" customHeight="1">
      <c r="A214" s="13" t="s">
        <v>1844</v>
      </c>
      <c r="B214" s="31" t="s">
        <v>1854</v>
      </c>
      <c r="C214" s="31"/>
      <c r="D214" s="39">
        <f t="shared" si="3"/>
        <v>1</v>
      </c>
      <c r="E214" s="39"/>
      <c r="F214" s="39" t="s">
        <v>28</v>
      </c>
      <c r="G214" s="39"/>
      <c r="H214" s="34">
        <v>43168</v>
      </c>
      <c r="I214" s="34"/>
      <c r="J214" s="34">
        <v>43168</v>
      </c>
      <c r="K214" s="34"/>
      <c r="L214" s="18" t="s">
        <v>647</v>
      </c>
      <c r="M214" s="18"/>
      <c r="N214" s="35">
        <v>424</v>
      </c>
      <c r="O214" s="35"/>
    </row>
    <row r="215" spans="1:15" ht="45" customHeight="1">
      <c r="A215" s="13" t="s">
        <v>1844</v>
      </c>
      <c r="B215" s="31" t="s">
        <v>1855</v>
      </c>
      <c r="C215" s="31"/>
      <c r="D215" s="39">
        <f t="shared" si="3"/>
        <v>1</v>
      </c>
      <c r="E215" s="39"/>
      <c r="F215" s="39" t="s">
        <v>28</v>
      </c>
      <c r="G215" s="39"/>
      <c r="H215" s="34">
        <v>43175</v>
      </c>
      <c r="I215" s="34"/>
      <c r="J215" s="34">
        <v>43175</v>
      </c>
      <c r="K215" s="34"/>
      <c r="L215" s="18" t="s">
        <v>647</v>
      </c>
      <c r="M215" s="18"/>
      <c r="N215" s="35">
        <v>208</v>
      </c>
      <c r="O215" s="35"/>
    </row>
    <row r="216" spans="1:15" ht="45" customHeight="1">
      <c r="A216" s="13" t="s">
        <v>1844</v>
      </c>
      <c r="B216" s="31" t="s">
        <v>1855</v>
      </c>
      <c r="C216" s="31"/>
      <c r="D216" s="39">
        <f t="shared" si="3"/>
        <v>1</v>
      </c>
      <c r="E216" s="39"/>
      <c r="F216" s="39" t="s">
        <v>28</v>
      </c>
      <c r="G216" s="39"/>
      <c r="H216" s="34">
        <v>43175</v>
      </c>
      <c r="I216" s="34"/>
      <c r="J216" s="34">
        <v>43175</v>
      </c>
      <c r="K216" s="34"/>
      <c r="L216" s="18" t="s">
        <v>647</v>
      </c>
      <c r="M216" s="18"/>
      <c r="N216" s="35">
        <v>775.01</v>
      </c>
      <c r="O216" s="35"/>
    </row>
    <row r="217" spans="1:15" ht="45" customHeight="1">
      <c r="A217" s="13" t="s">
        <v>1844</v>
      </c>
      <c r="B217" s="31" t="s">
        <v>1856</v>
      </c>
      <c r="C217" s="31"/>
      <c r="D217" s="39">
        <f t="shared" si="3"/>
        <v>1</v>
      </c>
      <c r="E217" s="39"/>
      <c r="F217" s="39" t="s">
        <v>28</v>
      </c>
      <c r="G217" s="39"/>
      <c r="H217" s="34">
        <v>43217</v>
      </c>
      <c r="I217" s="34"/>
      <c r="J217" s="34">
        <v>43217</v>
      </c>
      <c r="K217" s="34"/>
      <c r="L217" s="18" t="s">
        <v>647</v>
      </c>
      <c r="M217" s="18"/>
      <c r="N217" s="35">
        <v>104</v>
      </c>
      <c r="O217" s="35"/>
    </row>
    <row r="218" spans="1:15" ht="45" customHeight="1">
      <c r="A218" s="13" t="s">
        <v>1844</v>
      </c>
      <c r="B218" s="31" t="s">
        <v>1856</v>
      </c>
      <c r="C218" s="31"/>
      <c r="D218" s="39">
        <f t="shared" si="3"/>
        <v>1</v>
      </c>
      <c r="E218" s="39"/>
      <c r="F218" s="39" t="s">
        <v>28</v>
      </c>
      <c r="G218" s="39"/>
      <c r="H218" s="34">
        <v>43217</v>
      </c>
      <c r="I218" s="34"/>
      <c r="J218" s="34">
        <v>43217</v>
      </c>
      <c r="K218" s="34"/>
      <c r="L218" s="18" t="s">
        <v>647</v>
      </c>
      <c r="M218" s="18"/>
      <c r="N218" s="35">
        <v>1000</v>
      </c>
      <c r="O218" s="35"/>
    </row>
    <row r="219" spans="1:15" ht="45" customHeight="1">
      <c r="A219" s="13" t="s">
        <v>1844</v>
      </c>
      <c r="B219" s="31" t="s">
        <v>1856</v>
      </c>
      <c r="C219" s="31"/>
      <c r="D219" s="39">
        <f t="shared" si="3"/>
        <v>1</v>
      </c>
      <c r="E219" s="39"/>
      <c r="F219" s="39" t="s">
        <v>28</v>
      </c>
      <c r="G219" s="39"/>
      <c r="H219" s="34">
        <v>43231</v>
      </c>
      <c r="I219" s="34"/>
      <c r="J219" s="34">
        <v>43231</v>
      </c>
      <c r="K219" s="34"/>
      <c r="L219" s="18" t="s">
        <v>647</v>
      </c>
      <c r="M219" s="18"/>
      <c r="N219" s="35">
        <v>104</v>
      </c>
      <c r="O219" s="35"/>
    </row>
    <row r="220" spans="1:15" ht="45" customHeight="1">
      <c r="A220" s="13" t="s">
        <v>1844</v>
      </c>
      <c r="B220" s="31" t="s">
        <v>1857</v>
      </c>
      <c r="C220" s="31"/>
      <c r="D220" s="39">
        <f t="shared" si="3"/>
        <v>1</v>
      </c>
      <c r="E220" s="39"/>
      <c r="F220" s="39" t="s">
        <v>28</v>
      </c>
      <c r="G220" s="39"/>
      <c r="H220" s="34">
        <v>43147</v>
      </c>
      <c r="I220" s="34"/>
      <c r="J220" s="34">
        <v>43147</v>
      </c>
      <c r="K220" s="34"/>
      <c r="L220" s="18" t="s">
        <v>647</v>
      </c>
      <c r="M220" s="18"/>
      <c r="N220" s="35">
        <v>604</v>
      </c>
      <c r="O220" s="35"/>
    </row>
    <row r="221" spans="1:15" ht="45" customHeight="1">
      <c r="A221" s="13" t="s">
        <v>1844</v>
      </c>
      <c r="B221" s="31" t="s">
        <v>1857</v>
      </c>
      <c r="C221" s="31"/>
      <c r="D221" s="39">
        <f t="shared" si="3"/>
        <v>1</v>
      </c>
      <c r="E221" s="39"/>
      <c r="F221" s="39" t="s">
        <v>28</v>
      </c>
      <c r="G221" s="39"/>
      <c r="H221" s="34">
        <v>43147</v>
      </c>
      <c r="I221" s="34"/>
      <c r="J221" s="34">
        <v>43147</v>
      </c>
      <c r="K221" s="34"/>
      <c r="L221" s="18" t="s">
        <v>647</v>
      </c>
      <c r="M221" s="18"/>
      <c r="N221" s="35">
        <v>280</v>
      </c>
      <c r="O221" s="35"/>
    </row>
    <row r="222" spans="1:15" ht="45" customHeight="1">
      <c r="A222" s="13" t="s">
        <v>1844</v>
      </c>
      <c r="B222" s="31" t="s">
        <v>1858</v>
      </c>
      <c r="C222" s="31"/>
      <c r="D222" s="39">
        <f t="shared" si="3"/>
        <v>1</v>
      </c>
      <c r="E222" s="39"/>
      <c r="F222" s="39" t="s">
        <v>28</v>
      </c>
      <c r="G222" s="39"/>
      <c r="H222" s="34" t="s">
        <v>1859</v>
      </c>
      <c r="I222" s="34"/>
      <c r="J222" s="34">
        <v>43164</v>
      </c>
      <c r="K222" s="34"/>
      <c r="L222" s="18" t="s">
        <v>647</v>
      </c>
      <c r="M222" s="18"/>
      <c r="N222" s="35">
        <v>208</v>
      </c>
      <c r="O222" s="35"/>
    </row>
    <row r="223" spans="1:15" ht="45" customHeight="1">
      <c r="A223" s="13" t="s">
        <v>1844</v>
      </c>
      <c r="B223" s="31" t="s">
        <v>1858</v>
      </c>
      <c r="C223" s="31"/>
      <c r="D223" s="39">
        <f t="shared" si="3"/>
        <v>1</v>
      </c>
      <c r="E223" s="39"/>
      <c r="F223" s="39" t="s">
        <v>28</v>
      </c>
      <c r="G223" s="39"/>
      <c r="H223" s="34" t="s">
        <v>1859</v>
      </c>
      <c r="I223" s="34"/>
      <c r="J223" s="34">
        <v>43164</v>
      </c>
      <c r="K223" s="34"/>
      <c r="L223" s="18" t="s">
        <v>647</v>
      </c>
      <c r="M223" s="18"/>
      <c r="N223" s="35">
        <v>838</v>
      </c>
      <c r="O223" s="35"/>
    </row>
    <row r="224" spans="1:15" ht="45" customHeight="1">
      <c r="A224" s="13" t="s">
        <v>1844</v>
      </c>
      <c r="B224" s="31" t="s">
        <v>1860</v>
      </c>
      <c r="C224" s="31"/>
      <c r="D224" s="39">
        <f t="shared" si="3"/>
        <v>1</v>
      </c>
      <c r="E224" s="39"/>
      <c r="F224" s="39" t="s">
        <v>28</v>
      </c>
      <c r="G224" s="39"/>
      <c r="H224" s="34">
        <v>43238</v>
      </c>
      <c r="I224" s="34"/>
      <c r="J224" s="34">
        <v>43238</v>
      </c>
      <c r="K224" s="34"/>
      <c r="L224" s="18" t="s">
        <v>647</v>
      </c>
      <c r="M224" s="18"/>
      <c r="N224" s="35">
        <v>604</v>
      </c>
      <c r="O224" s="35"/>
    </row>
    <row r="225" spans="1:15" ht="45" customHeight="1">
      <c r="A225" s="13" t="s">
        <v>1844</v>
      </c>
      <c r="B225" s="31" t="s">
        <v>1860</v>
      </c>
      <c r="C225" s="31"/>
      <c r="D225" s="39">
        <f t="shared" si="3"/>
        <v>1</v>
      </c>
      <c r="E225" s="39"/>
      <c r="F225" s="39" t="s">
        <v>28</v>
      </c>
      <c r="G225" s="39"/>
      <c r="H225" s="34">
        <v>43238</v>
      </c>
      <c r="I225" s="34"/>
      <c r="J225" s="34">
        <v>43238</v>
      </c>
      <c r="K225" s="34"/>
      <c r="L225" s="18" t="s">
        <v>647</v>
      </c>
      <c r="M225" s="18"/>
      <c r="N225" s="35">
        <v>469.98</v>
      </c>
      <c r="O225" s="35"/>
    </row>
    <row r="226" spans="1:15" ht="45" customHeight="1">
      <c r="A226" s="13" t="s">
        <v>1844</v>
      </c>
      <c r="B226" s="31" t="s">
        <v>1861</v>
      </c>
      <c r="C226" s="31"/>
      <c r="D226" s="39">
        <f t="shared" si="3"/>
        <v>1</v>
      </c>
      <c r="E226" s="39"/>
      <c r="F226" s="39" t="s">
        <v>28</v>
      </c>
      <c r="G226" s="39"/>
      <c r="H226" s="34">
        <v>43140</v>
      </c>
      <c r="I226" s="34"/>
      <c r="J226" s="34">
        <v>43140</v>
      </c>
      <c r="K226" s="34"/>
      <c r="L226" s="18" t="s">
        <v>647</v>
      </c>
      <c r="M226" s="18"/>
      <c r="N226" s="35">
        <v>464</v>
      </c>
      <c r="O226" s="35"/>
    </row>
    <row r="227" spans="1:15" ht="45" customHeight="1">
      <c r="A227" s="13" t="s">
        <v>1844</v>
      </c>
      <c r="B227" s="31" t="s">
        <v>1861</v>
      </c>
      <c r="C227" s="31"/>
      <c r="D227" s="39">
        <f t="shared" si="3"/>
        <v>1</v>
      </c>
      <c r="E227" s="39"/>
      <c r="F227" s="39" t="s">
        <v>28</v>
      </c>
      <c r="G227" s="39"/>
      <c r="H227" s="34">
        <v>43140</v>
      </c>
      <c r="I227" s="34"/>
      <c r="J227" s="34">
        <v>43140</v>
      </c>
      <c r="K227" s="34"/>
      <c r="L227" s="18" t="s">
        <v>647</v>
      </c>
      <c r="M227" s="18"/>
      <c r="N227" s="35">
        <v>265</v>
      </c>
      <c r="O227" s="35"/>
    </row>
    <row r="228" spans="1:15" ht="45" customHeight="1">
      <c r="A228" s="13" t="s">
        <v>1844</v>
      </c>
      <c r="B228" s="31" t="s">
        <v>1861</v>
      </c>
      <c r="C228" s="31"/>
      <c r="D228" s="39">
        <f t="shared" si="3"/>
        <v>1</v>
      </c>
      <c r="E228" s="39"/>
      <c r="F228" s="39" t="s">
        <v>28</v>
      </c>
      <c r="G228" s="39"/>
      <c r="H228" s="34">
        <v>43140</v>
      </c>
      <c r="I228" s="34"/>
      <c r="J228" s="34">
        <v>43140</v>
      </c>
      <c r="K228" s="34"/>
      <c r="L228" s="18" t="s">
        <v>647</v>
      </c>
      <c r="M228" s="18"/>
      <c r="N228" s="35">
        <v>500</v>
      </c>
      <c r="O228" s="35"/>
    </row>
    <row r="229" spans="1:15" ht="45" customHeight="1">
      <c r="A229" s="13" t="s">
        <v>1844</v>
      </c>
      <c r="B229" s="31" t="s">
        <v>1862</v>
      </c>
      <c r="C229" s="31"/>
      <c r="D229" s="39">
        <f t="shared" si="3"/>
        <v>1</v>
      </c>
      <c r="E229" s="39"/>
      <c r="F229" s="39" t="s">
        <v>28</v>
      </c>
      <c r="G229" s="39"/>
      <c r="H229" s="34">
        <v>43223</v>
      </c>
      <c r="I229" s="34"/>
      <c r="J229" s="34">
        <v>43223</v>
      </c>
      <c r="K229" s="34"/>
      <c r="L229" s="18" t="s">
        <v>647</v>
      </c>
      <c r="M229" s="18"/>
      <c r="N229" s="35">
        <v>804</v>
      </c>
      <c r="O229" s="35"/>
    </row>
    <row r="230" spans="1:15" ht="45" customHeight="1">
      <c r="A230" s="13" t="s">
        <v>1844</v>
      </c>
      <c r="B230" s="31" t="s">
        <v>1862</v>
      </c>
      <c r="C230" s="31"/>
      <c r="D230" s="39">
        <f t="shared" si="3"/>
        <v>1</v>
      </c>
      <c r="E230" s="39"/>
      <c r="F230" s="39" t="s">
        <v>28</v>
      </c>
      <c r="G230" s="39"/>
      <c r="H230" s="34">
        <v>43225</v>
      </c>
      <c r="I230" s="34"/>
      <c r="J230" s="34">
        <v>43225</v>
      </c>
      <c r="K230" s="34"/>
      <c r="L230" s="18" t="s">
        <v>647</v>
      </c>
      <c r="M230" s="18"/>
      <c r="N230" s="35">
        <v>667.8</v>
      </c>
      <c r="O230" s="35"/>
    </row>
    <row r="231" spans="1:15" ht="45" customHeight="1">
      <c r="A231" s="13" t="s">
        <v>1844</v>
      </c>
      <c r="B231" s="31" t="s">
        <v>1862</v>
      </c>
      <c r="C231" s="31"/>
      <c r="D231" s="39">
        <f t="shared" si="3"/>
        <v>1</v>
      </c>
      <c r="E231" s="39"/>
      <c r="F231" s="39" t="s">
        <v>28</v>
      </c>
      <c r="G231" s="39"/>
      <c r="H231" s="34">
        <v>43223</v>
      </c>
      <c r="I231" s="34"/>
      <c r="J231" s="34">
        <v>43223</v>
      </c>
      <c r="K231" s="34"/>
      <c r="L231" s="18" t="s">
        <v>647</v>
      </c>
      <c r="M231" s="18"/>
      <c r="N231" s="35">
        <v>465.12</v>
      </c>
      <c r="O231" s="35"/>
    </row>
    <row r="232" spans="1:15" ht="45" customHeight="1">
      <c r="A232" s="13" t="s">
        <v>1844</v>
      </c>
      <c r="B232" s="31" t="s">
        <v>1863</v>
      </c>
      <c r="C232" s="31"/>
      <c r="D232" s="39">
        <f t="shared" si="3"/>
        <v>1</v>
      </c>
      <c r="E232" s="39"/>
      <c r="F232" s="39" t="s">
        <v>28</v>
      </c>
      <c r="G232" s="39"/>
      <c r="H232" s="34">
        <v>43180</v>
      </c>
      <c r="I232" s="34"/>
      <c r="J232" s="34">
        <v>43180</v>
      </c>
      <c r="K232" s="34"/>
      <c r="L232" s="18" t="s">
        <v>647</v>
      </c>
      <c r="M232" s="18"/>
      <c r="N232" s="35">
        <v>208</v>
      </c>
      <c r="O232" s="35"/>
    </row>
    <row r="233" spans="1:15" ht="45" customHeight="1">
      <c r="A233" s="13" t="s">
        <v>1844</v>
      </c>
      <c r="B233" s="31" t="s">
        <v>1863</v>
      </c>
      <c r="C233" s="31"/>
      <c r="D233" s="39">
        <f t="shared" si="3"/>
        <v>1</v>
      </c>
      <c r="E233" s="39"/>
      <c r="F233" s="39" t="s">
        <v>28</v>
      </c>
      <c r="G233" s="39"/>
      <c r="H233" s="34">
        <v>43180</v>
      </c>
      <c r="I233" s="34"/>
      <c r="J233" s="34">
        <v>43180</v>
      </c>
      <c r="K233" s="34"/>
      <c r="L233" s="18" t="s">
        <v>647</v>
      </c>
      <c r="M233" s="18"/>
      <c r="N233" s="35">
        <v>360</v>
      </c>
      <c r="O233" s="35"/>
    </row>
    <row r="234" spans="1:15" ht="45" customHeight="1">
      <c r="A234" s="13" t="s">
        <v>1844</v>
      </c>
      <c r="B234" s="31" t="s">
        <v>1864</v>
      </c>
      <c r="C234" s="31"/>
      <c r="D234" s="39">
        <f t="shared" si="3"/>
        <v>1</v>
      </c>
      <c r="E234" s="39"/>
      <c r="F234" s="39" t="s">
        <v>28</v>
      </c>
      <c r="G234" s="39"/>
      <c r="H234" s="34">
        <v>43182</v>
      </c>
      <c r="I234" s="34"/>
      <c r="J234" s="34">
        <v>43182</v>
      </c>
      <c r="K234" s="34"/>
      <c r="L234" s="18" t="s">
        <v>647</v>
      </c>
      <c r="M234" s="18"/>
      <c r="N234" s="35">
        <v>455.8</v>
      </c>
      <c r="O234" s="35"/>
    </row>
    <row r="235" spans="1:15" ht="45" customHeight="1">
      <c r="A235" s="13" t="s">
        <v>1844</v>
      </c>
      <c r="B235" s="31" t="s">
        <v>1864</v>
      </c>
      <c r="C235" s="31"/>
      <c r="D235" s="39">
        <f t="shared" si="3"/>
        <v>1</v>
      </c>
      <c r="E235" s="39"/>
      <c r="F235" s="39" t="s">
        <v>28</v>
      </c>
      <c r="G235" s="39"/>
      <c r="H235" s="34">
        <v>43182</v>
      </c>
      <c r="I235" s="34"/>
      <c r="J235" s="34">
        <v>43182</v>
      </c>
      <c r="K235" s="34"/>
      <c r="L235" s="18" t="s">
        <v>647</v>
      </c>
      <c r="M235" s="18"/>
      <c r="N235" s="35">
        <v>360</v>
      </c>
      <c r="O235" s="35"/>
    </row>
    <row r="236" spans="1:15" ht="45" customHeight="1">
      <c r="A236" s="13" t="s">
        <v>1844</v>
      </c>
      <c r="B236" s="31" t="s">
        <v>1865</v>
      </c>
      <c r="C236" s="31"/>
      <c r="D236" s="39">
        <f t="shared" si="3"/>
        <v>1</v>
      </c>
      <c r="E236" s="39"/>
      <c r="F236" s="39" t="s">
        <v>28</v>
      </c>
      <c r="G236" s="39"/>
      <c r="H236" s="34">
        <v>43201</v>
      </c>
      <c r="I236" s="34"/>
      <c r="J236" s="34">
        <v>43201</v>
      </c>
      <c r="K236" s="34"/>
      <c r="L236" s="18" t="s">
        <v>647</v>
      </c>
      <c r="M236" s="18"/>
      <c r="N236" s="35">
        <v>208</v>
      </c>
      <c r="O236" s="35"/>
    </row>
    <row r="237" spans="1:15" ht="45" customHeight="1">
      <c r="A237" s="13" t="s">
        <v>1844</v>
      </c>
      <c r="B237" s="31" t="s">
        <v>1865</v>
      </c>
      <c r="C237" s="31"/>
      <c r="D237" s="39">
        <f t="shared" si="3"/>
        <v>1</v>
      </c>
      <c r="E237" s="39"/>
      <c r="F237" s="39" t="s">
        <v>28</v>
      </c>
      <c r="G237" s="39"/>
      <c r="H237" s="34">
        <v>43201</v>
      </c>
      <c r="I237" s="34"/>
      <c r="J237" s="34">
        <v>43201</v>
      </c>
      <c r="K237" s="34"/>
      <c r="L237" s="18" t="s">
        <v>647</v>
      </c>
      <c r="M237" s="18"/>
      <c r="N237" s="35">
        <v>183</v>
      </c>
      <c r="O237" s="35"/>
    </row>
    <row r="238" spans="1:15" ht="45" customHeight="1">
      <c r="A238" s="13" t="s">
        <v>1844</v>
      </c>
      <c r="B238" s="31" t="s">
        <v>1866</v>
      </c>
      <c r="C238" s="31"/>
      <c r="D238" s="39">
        <f t="shared" si="3"/>
        <v>1</v>
      </c>
      <c r="E238" s="39"/>
      <c r="F238" s="39" t="s">
        <v>28</v>
      </c>
      <c r="G238" s="39"/>
      <c r="H238" s="34">
        <v>43151</v>
      </c>
      <c r="I238" s="34"/>
      <c r="J238" s="34">
        <v>43151</v>
      </c>
      <c r="K238" s="34"/>
      <c r="L238" s="18" t="s">
        <v>647</v>
      </c>
      <c r="M238" s="18"/>
      <c r="N238" s="35">
        <v>708</v>
      </c>
      <c r="O238" s="35"/>
    </row>
    <row r="239" spans="1:15" ht="45" customHeight="1">
      <c r="A239" s="13" t="s">
        <v>1844</v>
      </c>
      <c r="B239" s="31" t="s">
        <v>1866</v>
      </c>
      <c r="C239" s="31"/>
      <c r="D239" s="39">
        <f t="shared" si="3"/>
        <v>1</v>
      </c>
      <c r="E239" s="39"/>
      <c r="F239" s="39" t="s">
        <v>28</v>
      </c>
      <c r="G239" s="39"/>
      <c r="H239" s="34">
        <v>43151</v>
      </c>
      <c r="I239" s="34"/>
      <c r="J239" s="34">
        <v>43151</v>
      </c>
      <c r="K239" s="34"/>
      <c r="L239" s="18" t="s">
        <v>647</v>
      </c>
      <c r="M239" s="18"/>
      <c r="N239" s="35">
        <v>319</v>
      </c>
      <c r="O239" s="35"/>
    </row>
    <row r="240" spans="1:15" ht="45" customHeight="1">
      <c r="A240" s="13" t="s">
        <v>1844</v>
      </c>
      <c r="B240" s="31" t="s">
        <v>1867</v>
      </c>
      <c r="C240" s="31"/>
      <c r="D240" s="39">
        <f t="shared" si="3"/>
        <v>1</v>
      </c>
      <c r="E240" s="39"/>
      <c r="F240" s="39" t="s">
        <v>28</v>
      </c>
      <c r="G240" s="39"/>
      <c r="H240" s="34">
        <v>43116</v>
      </c>
      <c r="I240" s="34"/>
      <c r="J240" s="34">
        <v>43116</v>
      </c>
      <c r="K240" s="34"/>
      <c r="L240" s="18" t="s">
        <v>647</v>
      </c>
      <c r="M240" s="18"/>
      <c r="N240" s="35">
        <v>700</v>
      </c>
      <c r="O240" s="35"/>
    </row>
    <row r="241" spans="1:15" ht="45" customHeight="1">
      <c r="A241" s="13" t="s">
        <v>1844</v>
      </c>
      <c r="B241" s="31" t="s">
        <v>1868</v>
      </c>
      <c r="C241" s="31"/>
      <c r="D241" s="39">
        <f t="shared" si="3"/>
        <v>1</v>
      </c>
      <c r="E241" s="39"/>
      <c r="F241" s="39" t="s">
        <v>28</v>
      </c>
      <c r="G241" s="39"/>
      <c r="H241" s="34">
        <v>43112</v>
      </c>
      <c r="I241" s="34"/>
      <c r="J241" s="34">
        <v>43112</v>
      </c>
      <c r="K241" s="34"/>
      <c r="L241" s="18" t="s">
        <v>647</v>
      </c>
      <c r="M241" s="18"/>
      <c r="N241" s="35">
        <v>694</v>
      </c>
      <c r="O241" s="35"/>
    </row>
    <row r="242" spans="1:15" ht="45" customHeight="1">
      <c r="A242" s="13" t="s">
        <v>1844</v>
      </c>
      <c r="B242" s="31" t="s">
        <v>1867</v>
      </c>
      <c r="C242" s="31"/>
      <c r="D242" s="39">
        <f t="shared" si="3"/>
        <v>1</v>
      </c>
      <c r="E242" s="39"/>
      <c r="F242" s="39" t="s">
        <v>28</v>
      </c>
      <c r="G242" s="39"/>
      <c r="H242" s="34">
        <v>43116</v>
      </c>
      <c r="I242" s="34"/>
      <c r="J242" s="34">
        <v>43116</v>
      </c>
      <c r="K242" s="34"/>
      <c r="L242" s="18" t="s">
        <v>647</v>
      </c>
      <c r="M242" s="18"/>
      <c r="N242" s="35">
        <v>341</v>
      </c>
      <c r="O242" s="35"/>
    </row>
    <row r="243" spans="1:15" ht="45" customHeight="1">
      <c r="A243" s="13" t="s">
        <v>1844</v>
      </c>
      <c r="B243" s="31" t="s">
        <v>1868</v>
      </c>
      <c r="C243" s="31"/>
      <c r="D243" s="39">
        <f t="shared" si="3"/>
        <v>1</v>
      </c>
      <c r="E243" s="39"/>
      <c r="F243" s="39" t="s">
        <v>28</v>
      </c>
      <c r="G243" s="39"/>
      <c r="H243" s="34">
        <v>43112</v>
      </c>
      <c r="I243" s="34"/>
      <c r="J243" s="34">
        <v>43112</v>
      </c>
      <c r="K243" s="34"/>
      <c r="L243" s="18" t="s">
        <v>647</v>
      </c>
      <c r="M243" s="18"/>
      <c r="N243" s="35">
        <v>424</v>
      </c>
      <c r="O243" s="35"/>
    </row>
    <row r="244" spans="1:15" ht="45" customHeight="1">
      <c r="A244" s="13" t="s">
        <v>1869</v>
      </c>
      <c r="B244" s="31" t="s">
        <v>1870</v>
      </c>
      <c r="C244" s="31"/>
      <c r="D244" s="39">
        <f t="shared" si="3"/>
        <v>1</v>
      </c>
      <c r="E244" s="39"/>
      <c r="F244" s="39" t="s">
        <v>28</v>
      </c>
      <c r="G244" s="39"/>
      <c r="H244" s="34">
        <v>43208</v>
      </c>
      <c r="I244" s="34"/>
      <c r="J244" s="34">
        <v>43209</v>
      </c>
      <c r="K244" s="34"/>
      <c r="L244" s="18" t="s">
        <v>647</v>
      </c>
      <c r="M244" s="18"/>
      <c r="N244" s="35">
        <v>208</v>
      </c>
      <c r="O244" s="35"/>
    </row>
    <row r="245" spans="1:15" ht="45" customHeight="1">
      <c r="A245" s="13" t="s">
        <v>1869</v>
      </c>
      <c r="B245" s="31" t="s">
        <v>1870</v>
      </c>
      <c r="C245" s="31"/>
      <c r="D245" s="39">
        <f t="shared" si="3"/>
        <v>1</v>
      </c>
      <c r="E245" s="39"/>
      <c r="F245" s="39" t="s">
        <v>28</v>
      </c>
      <c r="G245" s="39"/>
      <c r="H245" s="34">
        <v>43208</v>
      </c>
      <c r="I245" s="34"/>
      <c r="J245" s="34">
        <v>43209</v>
      </c>
      <c r="K245" s="34"/>
      <c r="L245" s="18" t="s">
        <v>647</v>
      </c>
      <c r="M245" s="18"/>
      <c r="N245" s="35">
        <v>780</v>
      </c>
      <c r="O245" s="35"/>
    </row>
    <row r="246" spans="1:15" ht="45" customHeight="1">
      <c r="A246" s="13" t="s">
        <v>1871</v>
      </c>
      <c r="B246" s="31" t="s">
        <v>1872</v>
      </c>
      <c r="C246" s="31"/>
      <c r="D246" s="39">
        <f t="shared" si="3"/>
        <v>1</v>
      </c>
      <c r="E246" s="39"/>
      <c r="F246" s="39" t="s">
        <v>28</v>
      </c>
      <c r="G246" s="39"/>
      <c r="H246" s="34">
        <v>43125</v>
      </c>
      <c r="I246" s="34"/>
      <c r="J246" s="34">
        <v>43125</v>
      </c>
      <c r="K246" s="34"/>
      <c r="L246" s="18" t="s">
        <v>647</v>
      </c>
      <c r="M246" s="18"/>
      <c r="N246" s="35">
        <v>220</v>
      </c>
      <c r="O246" s="35"/>
    </row>
    <row r="247" spans="1:15" ht="45" customHeight="1">
      <c r="A247" s="13" t="s">
        <v>1871</v>
      </c>
      <c r="B247" s="31" t="s">
        <v>1873</v>
      </c>
      <c r="C247" s="31"/>
      <c r="D247" s="39">
        <f t="shared" si="3"/>
        <v>1</v>
      </c>
      <c r="E247" s="39"/>
      <c r="F247" s="39" t="s">
        <v>28</v>
      </c>
      <c r="G247" s="39"/>
      <c r="H247" s="34">
        <v>43119</v>
      </c>
      <c r="I247" s="34"/>
      <c r="J247" s="34">
        <v>43119</v>
      </c>
      <c r="K247" s="34"/>
      <c r="L247" s="18" t="s">
        <v>647</v>
      </c>
      <c r="M247" s="18"/>
      <c r="N247" s="35">
        <v>200</v>
      </c>
      <c r="O247" s="35"/>
    </row>
    <row r="248" spans="1:15" ht="45" customHeight="1">
      <c r="A248" s="13" t="s">
        <v>1871</v>
      </c>
      <c r="B248" s="31" t="s">
        <v>1872</v>
      </c>
      <c r="C248" s="31"/>
      <c r="D248" s="39">
        <f t="shared" si="3"/>
        <v>1</v>
      </c>
      <c r="E248" s="39"/>
      <c r="F248" s="39" t="s">
        <v>28</v>
      </c>
      <c r="G248" s="39"/>
      <c r="H248" s="34">
        <v>43125</v>
      </c>
      <c r="I248" s="34"/>
      <c r="J248" s="34">
        <v>43125</v>
      </c>
      <c r="K248" s="34"/>
      <c r="L248" s="18" t="s">
        <v>647</v>
      </c>
      <c r="M248" s="18"/>
      <c r="N248" s="35">
        <v>208</v>
      </c>
      <c r="O248" s="35"/>
    </row>
    <row r="249" spans="1:15" ht="45" customHeight="1">
      <c r="A249" s="13" t="s">
        <v>1871</v>
      </c>
      <c r="B249" s="31" t="s">
        <v>1873</v>
      </c>
      <c r="C249" s="31"/>
      <c r="D249" s="39">
        <f t="shared" si="3"/>
        <v>1</v>
      </c>
      <c r="E249" s="39"/>
      <c r="F249" s="39" t="s">
        <v>28</v>
      </c>
      <c r="G249" s="39"/>
      <c r="H249" s="34">
        <v>43119</v>
      </c>
      <c r="I249" s="34"/>
      <c r="J249" s="34">
        <v>43119</v>
      </c>
      <c r="K249" s="34"/>
      <c r="L249" s="18" t="s">
        <v>647</v>
      </c>
      <c r="M249" s="18"/>
      <c r="N249" s="35">
        <v>480.8</v>
      </c>
      <c r="O249" s="35"/>
    </row>
    <row r="250" spans="1:15" ht="45" customHeight="1">
      <c r="A250" s="13" t="s">
        <v>1871</v>
      </c>
      <c r="B250" s="31" t="s">
        <v>1872</v>
      </c>
      <c r="C250" s="31"/>
      <c r="D250" s="39">
        <f t="shared" si="3"/>
        <v>1</v>
      </c>
      <c r="E250" s="39"/>
      <c r="F250" s="39" t="s">
        <v>28</v>
      </c>
      <c r="G250" s="39"/>
      <c r="H250" s="34">
        <v>43125</v>
      </c>
      <c r="I250" s="34"/>
      <c r="J250" s="34">
        <v>43125</v>
      </c>
      <c r="K250" s="34"/>
      <c r="L250" s="18" t="s">
        <v>647</v>
      </c>
      <c r="M250" s="18"/>
      <c r="N250" s="35">
        <v>749.32</v>
      </c>
      <c r="O250" s="35"/>
    </row>
    <row r="251" spans="1:15" ht="45" customHeight="1">
      <c r="A251" s="13" t="s">
        <v>1874</v>
      </c>
      <c r="B251" s="31" t="s">
        <v>1875</v>
      </c>
      <c r="C251" s="31"/>
      <c r="D251" s="39">
        <f t="shared" si="3"/>
        <v>1</v>
      </c>
      <c r="E251" s="39"/>
      <c r="F251" s="39" t="s">
        <v>28</v>
      </c>
      <c r="G251" s="39"/>
      <c r="H251" s="34">
        <v>43116</v>
      </c>
      <c r="I251" s="34"/>
      <c r="J251" s="34">
        <v>43116</v>
      </c>
      <c r="K251" s="34"/>
      <c r="L251" s="18" t="s">
        <v>647</v>
      </c>
      <c r="M251" s="18"/>
      <c r="N251" s="35">
        <v>217</v>
      </c>
      <c r="O251" s="35"/>
    </row>
    <row r="252" spans="1:15" ht="45" customHeight="1">
      <c r="A252" s="13" t="s">
        <v>1874</v>
      </c>
      <c r="B252" s="31" t="s">
        <v>1876</v>
      </c>
      <c r="C252" s="31"/>
      <c r="D252" s="39">
        <f t="shared" si="3"/>
        <v>1</v>
      </c>
      <c r="E252" s="39"/>
      <c r="F252" s="39" t="s">
        <v>28</v>
      </c>
      <c r="G252" s="39"/>
      <c r="H252" s="34">
        <v>43131</v>
      </c>
      <c r="I252" s="34"/>
      <c r="J252" s="34">
        <v>43131</v>
      </c>
      <c r="K252" s="34"/>
      <c r="L252" s="18" t="s">
        <v>647</v>
      </c>
      <c r="M252" s="18"/>
      <c r="N252" s="35">
        <v>368</v>
      </c>
      <c r="O252" s="35"/>
    </row>
    <row r="253" spans="1:15" ht="45" customHeight="1">
      <c r="A253" s="13" t="s">
        <v>1874</v>
      </c>
      <c r="B253" s="31" t="s">
        <v>1876</v>
      </c>
      <c r="C253" s="31"/>
      <c r="D253" s="39">
        <f t="shared" si="3"/>
        <v>1</v>
      </c>
      <c r="E253" s="39"/>
      <c r="F253" s="39" t="s">
        <v>28</v>
      </c>
      <c r="G253" s="39"/>
      <c r="H253" s="34">
        <v>43131</v>
      </c>
      <c r="I253" s="34"/>
      <c r="J253" s="34">
        <v>43131</v>
      </c>
      <c r="K253" s="34"/>
      <c r="L253" s="18" t="s">
        <v>647</v>
      </c>
      <c r="M253" s="18"/>
      <c r="N253" s="35">
        <v>428</v>
      </c>
      <c r="O253" s="35"/>
    </row>
    <row r="254" spans="1:15" ht="45" customHeight="1">
      <c r="A254" s="13" t="s">
        <v>1874</v>
      </c>
      <c r="B254" s="31" t="s">
        <v>1876</v>
      </c>
      <c r="C254" s="31"/>
      <c r="D254" s="39">
        <f t="shared" si="3"/>
        <v>1</v>
      </c>
      <c r="E254" s="39"/>
      <c r="F254" s="39" t="s">
        <v>28</v>
      </c>
      <c r="G254" s="39"/>
      <c r="H254" s="34">
        <v>43131</v>
      </c>
      <c r="I254" s="34"/>
      <c r="J254" s="34">
        <v>43131</v>
      </c>
      <c r="K254" s="34"/>
      <c r="L254" s="18" t="s">
        <v>647</v>
      </c>
      <c r="M254" s="18"/>
      <c r="N254" s="35">
        <v>220</v>
      </c>
      <c r="O254" s="35"/>
    </row>
    <row r="255" spans="1:15" ht="45" customHeight="1">
      <c r="A255" s="13" t="s">
        <v>1874</v>
      </c>
      <c r="B255" s="31" t="s">
        <v>1876</v>
      </c>
      <c r="C255" s="31"/>
      <c r="D255" s="39">
        <f t="shared" si="3"/>
        <v>1</v>
      </c>
      <c r="E255" s="39"/>
      <c r="F255" s="39" t="s">
        <v>28</v>
      </c>
      <c r="G255" s="39"/>
      <c r="H255" s="34">
        <v>43131</v>
      </c>
      <c r="I255" s="34"/>
      <c r="J255" s="34">
        <v>43131</v>
      </c>
      <c r="K255" s="34"/>
      <c r="L255" s="18" t="s">
        <v>647</v>
      </c>
      <c r="M255" s="18"/>
      <c r="N255" s="35">
        <v>220</v>
      </c>
      <c r="O255" s="35"/>
    </row>
    <row r="256" spans="1:15" ht="45" customHeight="1">
      <c r="A256" s="13" t="s">
        <v>1874</v>
      </c>
      <c r="B256" s="31" t="s">
        <v>13</v>
      </c>
      <c r="C256" s="31"/>
      <c r="D256" s="39">
        <f t="shared" si="3"/>
        <v>1</v>
      </c>
      <c r="E256" s="39"/>
      <c r="F256" s="39" t="s">
        <v>14</v>
      </c>
      <c r="G256" s="39"/>
      <c r="H256" s="34">
        <v>43131</v>
      </c>
      <c r="I256" s="34"/>
      <c r="J256" s="34">
        <v>43131</v>
      </c>
      <c r="K256" s="34"/>
      <c r="L256" s="18" t="s">
        <v>647</v>
      </c>
      <c r="M256" s="18"/>
      <c r="N256" s="35">
        <v>180</v>
      </c>
      <c r="O256" s="35"/>
    </row>
    <row r="257" spans="1:15" ht="45" customHeight="1">
      <c r="A257" s="13" t="s">
        <v>1874</v>
      </c>
      <c r="B257" s="31" t="s">
        <v>1452</v>
      </c>
      <c r="C257" s="31"/>
      <c r="D257" s="39">
        <f t="shared" si="3"/>
        <v>1</v>
      </c>
      <c r="E257" s="39"/>
      <c r="F257" s="39" t="s">
        <v>28</v>
      </c>
      <c r="G257" s="39"/>
      <c r="H257" s="34">
        <v>43161</v>
      </c>
      <c r="I257" s="34"/>
      <c r="J257" s="34">
        <v>43161</v>
      </c>
      <c r="K257" s="34"/>
      <c r="L257" s="18" t="s">
        <v>647</v>
      </c>
      <c r="M257" s="18"/>
      <c r="N257" s="35">
        <v>198</v>
      </c>
      <c r="O257" s="35"/>
    </row>
    <row r="258" spans="1:15" ht="45" customHeight="1">
      <c r="A258" s="13" t="s">
        <v>1874</v>
      </c>
      <c r="B258" s="31" t="s">
        <v>1561</v>
      </c>
      <c r="C258" s="31"/>
      <c r="D258" s="39">
        <f t="shared" si="3"/>
        <v>1</v>
      </c>
      <c r="E258" s="39"/>
      <c r="F258" s="39" t="s">
        <v>28</v>
      </c>
      <c r="G258" s="39"/>
      <c r="H258" s="34">
        <v>43161</v>
      </c>
      <c r="I258" s="34"/>
      <c r="J258" s="34">
        <v>43161</v>
      </c>
      <c r="K258" s="34"/>
      <c r="L258" s="18" t="s">
        <v>647</v>
      </c>
      <c r="M258" s="18"/>
      <c r="N258" s="35">
        <v>220</v>
      </c>
      <c r="O258" s="35"/>
    </row>
    <row r="259" spans="1:15" ht="45" customHeight="1">
      <c r="A259" s="13" t="s">
        <v>1874</v>
      </c>
      <c r="B259" s="31" t="s">
        <v>1877</v>
      </c>
      <c r="C259" s="31"/>
      <c r="D259" s="39">
        <f t="shared" si="3"/>
        <v>1</v>
      </c>
      <c r="E259" s="39"/>
      <c r="F259" s="39" t="s">
        <v>28</v>
      </c>
      <c r="G259" s="39"/>
      <c r="H259" s="34">
        <v>43217</v>
      </c>
      <c r="I259" s="34"/>
      <c r="J259" s="34">
        <v>43217</v>
      </c>
      <c r="K259" s="34"/>
      <c r="L259" s="18" t="s">
        <v>647</v>
      </c>
      <c r="M259" s="18"/>
      <c r="N259" s="35">
        <v>220</v>
      </c>
      <c r="O259" s="35"/>
    </row>
    <row r="260" spans="1:15" ht="45" customHeight="1">
      <c r="A260" s="13" t="s">
        <v>1874</v>
      </c>
      <c r="B260" s="31" t="s">
        <v>1878</v>
      </c>
      <c r="C260" s="31"/>
      <c r="D260" s="39">
        <f t="shared" si="3"/>
        <v>1</v>
      </c>
      <c r="E260" s="39"/>
      <c r="F260" s="39" t="s">
        <v>28</v>
      </c>
      <c r="G260" s="39"/>
      <c r="H260" s="34">
        <v>43119</v>
      </c>
      <c r="I260" s="34"/>
      <c r="J260" s="34">
        <v>43119</v>
      </c>
      <c r="K260" s="34"/>
      <c r="L260" s="18" t="s">
        <v>647</v>
      </c>
      <c r="M260" s="18"/>
      <c r="N260" s="35">
        <v>220</v>
      </c>
      <c r="O260" s="35"/>
    </row>
    <row r="261" spans="1:15" ht="45" customHeight="1">
      <c r="A261" s="13" t="s">
        <v>1874</v>
      </c>
      <c r="B261" s="31" t="s">
        <v>1875</v>
      </c>
      <c r="C261" s="31"/>
      <c r="D261" s="39">
        <f t="shared" si="3"/>
        <v>1</v>
      </c>
      <c r="E261" s="39"/>
      <c r="F261" s="39" t="s">
        <v>28</v>
      </c>
      <c r="G261" s="39"/>
      <c r="H261" s="34">
        <v>43116</v>
      </c>
      <c r="I261" s="34"/>
      <c r="J261" s="34">
        <v>43116</v>
      </c>
      <c r="K261" s="34"/>
      <c r="L261" s="18" t="s">
        <v>647</v>
      </c>
      <c r="M261" s="18"/>
      <c r="N261" s="35">
        <v>700</v>
      </c>
      <c r="O261" s="35"/>
    </row>
    <row r="262" spans="1:15" ht="45" customHeight="1">
      <c r="A262" s="13" t="s">
        <v>1874</v>
      </c>
      <c r="B262" s="31" t="s">
        <v>1878</v>
      </c>
      <c r="C262" s="31"/>
      <c r="D262" s="39">
        <f t="shared" si="3"/>
        <v>1</v>
      </c>
      <c r="E262" s="39"/>
      <c r="F262" s="39" t="s">
        <v>28</v>
      </c>
      <c r="G262" s="39"/>
      <c r="H262" s="34">
        <v>43119</v>
      </c>
      <c r="I262" s="34"/>
      <c r="J262" s="34">
        <v>43119</v>
      </c>
      <c r="K262" s="34"/>
      <c r="L262" s="18" t="s">
        <v>647</v>
      </c>
      <c r="M262" s="18"/>
      <c r="N262" s="35">
        <v>700</v>
      </c>
      <c r="O262" s="35"/>
    </row>
    <row r="263" spans="1:15" ht="45" customHeight="1">
      <c r="A263" s="13" t="s">
        <v>1874</v>
      </c>
      <c r="B263" s="31" t="s">
        <v>1875</v>
      </c>
      <c r="C263" s="31"/>
      <c r="D263" s="39">
        <f t="shared" si="3"/>
        <v>1</v>
      </c>
      <c r="E263" s="39"/>
      <c r="F263" s="39" t="s">
        <v>28</v>
      </c>
      <c r="G263" s="39"/>
      <c r="H263" s="34">
        <v>43116</v>
      </c>
      <c r="I263" s="34"/>
      <c r="J263" s="34">
        <v>43116</v>
      </c>
      <c r="K263" s="34"/>
      <c r="L263" s="18" t="s">
        <v>647</v>
      </c>
      <c r="M263" s="18"/>
      <c r="N263" s="35">
        <v>231</v>
      </c>
      <c r="O263" s="35"/>
    </row>
    <row r="264" spans="1:15" ht="45" customHeight="1">
      <c r="A264" s="13" t="s">
        <v>1874</v>
      </c>
      <c r="B264" s="31" t="s">
        <v>1878</v>
      </c>
      <c r="C264" s="31"/>
      <c r="D264" s="39">
        <f t="shared" si="3"/>
        <v>1</v>
      </c>
      <c r="E264" s="39"/>
      <c r="F264" s="39" t="s">
        <v>28</v>
      </c>
      <c r="G264" s="39"/>
      <c r="H264" s="34">
        <v>43119</v>
      </c>
      <c r="I264" s="34"/>
      <c r="J264" s="34">
        <v>43119</v>
      </c>
      <c r="K264" s="34"/>
      <c r="L264" s="18" t="s">
        <v>647</v>
      </c>
      <c r="M264" s="18"/>
      <c r="N264" s="35">
        <v>260</v>
      </c>
      <c r="O264" s="35"/>
    </row>
    <row r="265" spans="1:15" ht="45" customHeight="1">
      <c r="A265" s="13" t="s">
        <v>1874</v>
      </c>
      <c r="B265" s="31" t="s">
        <v>1452</v>
      </c>
      <c r="C265" s="31"/>
      <c r="D265" s="39">
        <f t="shared" si="3"/>
        <v>1</v>
      </c>
      <c r="E265" s="39"/>
      <c r="F265" s="39" t="s">
        <v>28</v>
      </c>
      <c r="G265" s="39"/>
      <c r="H265" s="34">
        <v>43161</v>
      </c>
      <c r="I265" s="34"/>
      <c r="J265" s="34">
        <v>43161</v>
      </c>
      <c r="K265" s="34"/>
      <c r="L265" s="18" t="s">
        <v>647</v>
      </c>
      <c r="M265" s="18"/>
      <c r="N265" s="35">
        <v>208</v>
      </c>
      <c r="O265" s="35"/>
    </row>
    <row r="266" spans="1:15" ht="45" customHeight="1">
      <c r="A266" s="13" t="s">
        <v>1874</v>
      </c>
      <c r="B266" s="31" t="s">
        <v>1452</v>
      </c>
      <c r="C266" s="31"/>
      <c r="D266" s="39">
        <f t="shared" si="3"/>
        <v>1</v>
      </c>
      <c r="E266" s="39"/>
      <c r="F266" s="39" t="s">
        <v>28</v>
      </c>
      <c r="G266" s="39"/>
      <c r="H266" s="34">
        <v>43161</v>
      </c>
      <c r="I266" s="34"/>
      <c r="J266" s="34">
        <v>43161</v>
      </c>
      <c r="K266" s="34"/>
      <c r="L266" s="18" t="s">
        <v>647</v>
      </c>
      <c r="M266" s="18"/>
      <c r="N266" s="35">
        <v>500</v>
      </c>
      <c r="O266" s="35"/>
    </row>
    <row r="267" spans="1:15" ht="45" customHeight="1">
      <c r="A267" s="13" t="s">
        <v>1874</v>
      </c>
      <c r="B267" s="31" t="s">
        <v>1879</v>
      </c>
      <c r="C267" s="31"/>
      <c r="D267" s="39">
        <f t="shared" si="3"/>
        <v>1</v>
      </c>
      <c r="E267" s="39"/>
      <c r="F267" s="39" t="s">
        <v>28</v>
      </c>
      <c r="G267" s="39"/>
      <c r="H267" s="34">
        <v>43153</v>
      </c>
      <c r="I267" s="34"/>
      <c r="J267" s="34">
        <v>43153</v>
      </c>
      <c r="K267" s="34"/>
      <c r="L267" s="18" t="s">
        <v>647</v>
      </c>
      <c r="M267" s="18"/>
      <c r="N267" s="35">
        <v>402</v>
      </c>
      <c r="O267" s="35"/>
    </row>
    <row r="268" spans="1:15" ht="45" customHeight="1">
      <c r="A268" s="13" t="s">
        <v>1874</v>
      </c>
      <c r="B268" s="31" t="s">
        <v>1879</v>
      </c>
      <c r="C268" s="31"/>
      <c r="D268" s="39">
        <f t="shared" si="3"/>
        <v>1</v>
      </c>
      <c r="E268" s="39"/>
      <c r="F268" s="39" t="s">
        <v>28</v>
      </c>
      <c r="G268" s="39"/>
      <c r="H268" s="34">
        <v>43153</v>
      </c>
      <c r="I268" s="34"/>
      <c r="J268" s="34">
        <v>43153</v>
      </c>
      <c r="K268" s="34"/>
      <c r="L268" s="18" t="s">
        <v>647</v>
      </c>
      <c r="M268" s="18"/>
      <c r="N268" s="35">
        <v>144</v>
      </c>
      <c r="O268" s="35"/>
    </row>
    <row r="269" spans="1:15" ht="45" customHeight="1">
      <c r="A269" s="13" t="s">
        <v>1874</v>
      </c>
      <c r="B269" s="31" t="s">
        <v>1561</v>
      </c>
      <c r="C269" s="31"/>
      <c r="D269" s="39">
        <f t="shared" ref="D269:D332" si="4">C269+1</f>
        <v>1</v>
      </c>
      <c r="E269" s="39"/>
      <c r="F269" s="39" t="s">
        <v>28</v>
      </c>
      <c r="G269" s="39"/>
      <c r="H269" s="34">
        <v>43161</v>
      </c>
      <c r="I269" s="34"/>
      <c r="J269" s="34">
        <v>43161</v>
      </c>
      <c r="K269" s="34"/>
      <c r="L269" s="18" t="s">
        <v>647</v>
      </c>
      <c r="M269" s="18"/>
      <c r="N269" s="35">
        <v>208</v>
      </c>
      <c r="O269" s="35"/>
    </row>
    <row r="270" spans="1:15" ht="45" customHeight="1">
      <c r="A270" s="13" t="s">
        <v>1874</v>
      </c>
      <c r="B270" s="31" t="s">
        <v>1880</v>
      </c>
      <c r="C270" s="31"/>
      <c r="D270" s="39">
        <f t="shared" si="4"/>
        <v>1</v>
      </c>
      <c r="E270" s="39"/>
      <c r="F270" s="39" t="s">
        <v>28</v>
      </c>
      <c r="G270" s="39"/>
      <c r="H270" s="34">
        <v>43216</v>
      </c>
      <c r="I270" s="34"/>
      <c r="J270" s="34">
        <v>43216</v>
      </c>
      <c r="K270" s="34"/>
      <c r="L270" s="18" t="s">
        <v>647</v>
      </c>
      <c r="M270" s="18"/>
      <c r="N270" s="35">
        <v>181</v>
      </c>
      <c r="O270" s="35"/>
    </row>
    <row r="271" spans="1:15" ht="45" customHeight="1">
      <c r="A271" s="13" t="s">
        <v>1874</v>
      </c>
      <c r="B271" s="31" t="s">
        <v>1881</v>
      </c>
      <c r="C271" s="31"/>
      <c r="D271" s="39">
        <f t="shared" si="4"/>
        <v>1</v>
      </c>
      <c r="E271" s="39"/>
      <c r="F271" s="39" t="s">
        <v>28</v>
      </c>
      <c r="G271" s="39"/>
      <c r="H271" s="34">
        <v>43159</v>
      </c>
      <c r="I271" s="34"/>
      <c r="J271" s="34">
        <v>43159</v>
      </c>
      <c r="K271" s="34"/>
      <c r="L271" s="18" t="s">
        <v>647</v>
      </c>
      <c r="M271" s="18"/>
      <c r="N271" s="35">
        <v>208</v>
      </c>
      <c r="O271" s="35"/>
    </row>
    <row r="272" spans="1:15" ht="45" customHeight="1">
      <c r="A272" s="13" t="s">
        <v>1874</v>
      </c>
      <c r="B272" s="31" t="s">
        <v>1882</v>
      </c>
      <c r="C272" s="31"/>
      <c r="D272" s="39">
        <f t="shared" si="4"/>
        <v>1</v>
      </c>
      <c r="E272" s="39"/>
      <c r="F272" s="39" t="s">
        <v>28</v>
      </c>
      <c r="G272" s="39"/>
      <c r="H272" s="34">
        <v>43159</v>
      </c>
      <c r="I272" s="34"/>
      <c r="J272" s="34">
        <v>43159</v>
      </c>
      <c r="K272" s="34"/>
      <c r="L272" s="18" t="s">
        <v>647</v>
      </c>
      <c r="M272" s="18"/>
      <c r="N272" s="35">
        <v>768</v>
      </c>
      <c r="O272" s="35"/>
    </row>
    <row r="273" spans="1:15" ht="45" customHeight="1">
      <c r="A273" s="13" t="s">
        <v>1874</v>
      </c>
      <c r="B273" s="31" t="s">
        <v>1883</v>
      </c>
      <c r="C273" s="31"/>
      <c r="D273" s="39">
        <f t="shared" si="4"/>
        <v>1</v>
      </c>
      <c r="E273" s="39"/>
      <c r="F273" s="39" t="s">
        <v>28</v>
      </c>
      <c r="G273" s="39"/>
      <c r="H273" s="34">
        <v>43217</v>
      </c>
      <c r="I273" s="34"/>
      <c r="J273" s="34">
        <v>43217</v>
      </c>
      <c r="K273" s="34"/>
      <c r="L273" s="18" t="s">
        <v>647</v>
      </c>
      <c r="M273" s="18"/>
      <c r="N273" s="35">
        <v>488</v>
      </c>
      <c r="O273" s="35"/>
    </row>
    <row r="274" spans="1:15" ht="45" customHeight="1">
      <c r="A274" s="13" t="s">
        <v>1874</v>
      </c>
      <c r="B274" s="31" t="s">
        <v>1883</v>
      </c>
      <c r="C274" s="31"/>
      <c r="D274" s="39">
        <f t="shared" si="4"/>
        <v>1</v>
      </c>
      <c r="E274" s="39"/>
      <c r="F274" s="39" t="s">
        <v>28</v>
      </c>
      <c r="G274" s="39"/>
      <c r="H274" s="34">
        <v>43217</v>
      </c>
      <c r="I274" s="34"/>
      <c r="J274" s="34">
        <v>43217</v>
      </c>
      <c r="K274" s="34"/>
      <c r="L274" s="18" t="s">
        <v>647</v>
      </c>
      <c r="M274" s="18"/>
      <c r="N274" s="35">
        <v>500</v>
      </c>
      <c r="O274" s="35"/>
    </row>
    <row r="275" spans="1:15" ht="45" customHeight="1">
      <c r="A275" s="13" t="s">
        <v>1874</v>
      </c>
      <c r="B275" s="31" t="s">
        <v>1884</v>
      </c>
      <c r="C275" s="31"/>
      <c r="D275" s="39">
        <f t="shared" si="4"/>
        <v>1</v>
      </c>
      <c r="E275" s="39"/>
      <c r="F275" s="39" t="s">
        <v>28</v>
      </c>
      <c r="G275" s="39"/>
      <c r="H275" s="34">
        <v>43119</v>
      </c>
      <c r="I275" s="34"/>
      <c r="J275" s="34">
        <v>43119</v>
      </c>
      <c r="K275" s="34"/>
      <c r="L275" s="18" t="s">
        <v>647</v>
      </c>
      <c r="M275" s="18"/>
      <c r="N275" s="35">
        <v>254</v>
      </c>
      <c r="O275" s="35"/>
    </row>
    <row r="276" spans="1:15" ht="45" customHeight="1">
      <c r="A276" s="13" t="s">
        <v>1874</v>
      </c>
      <c r="B276" s="31" t="s">
        <v>1884</v>
      </c>
      <c r="C276" s="31"/>
      <c r="D276" s="39">
        <f t="shared" si="4"/>
        <v>1</v>
      </c>
      <c r="E276" s="39"/>
      <c r="F276" s="39" t="s">
        <v>28</v>
      </c>
      <c r="G276" s="39"/>
      <c r="H276" s="34">
        <v>43119</v>
      </c>
      <c r="I276" s="34"/>
      <c r="J276" s="34">
        <v>43119</v>
      </c>
      <c r="K276" s="34"/>
      <c r="L276" s="18" t="s">
        <v>647</v>
      </c>
      <c r="M276" s="18"/>
      <c r="N276" s="35">
        <v>182.14</v>
      </c>
      <c r="O276" s="35"/>
    </row>
    <row r="277" spans="1:15" ht="45" customHeight="1">
      <c r="A277" s="13" t="s">
        <v>1874</v>
      </c>
      <c r="B277" s="31" t="s">
        <v>1876</v>
      </c>
      <c r="C277" s="31"/>
      <c r="D277" s="39">
        <f t="shared" si="4"/>
        <v>1</v>
      </c>
      <c r="E277" s="39"/>
      <c r="F277" s="39" t="s">
        <v>28</v>
      </c>
      <c r="G277" s="39"/>
      <c r="H277" s="34">
        <v>43131</v>
      </c>
      <c r="I277" s="34"/>
      <c r="J277" s="34">
        <v>43131</v>
      </c>
      <c r="K277" s="34"/>
      <c r="L277" s="18" t="s">
        <v>647</v>
      </c>
      <c r="M277" s="18"/>
      <c r="N277" s="35">
        <v>308</v>
      </c>
      <c r="O277" s="35"/>
    </row>
    <row r="278" spans="1:15" ht="45" customHeight="1">
      <c r="A278" s="13" t="s">
        <v>1874</v>
      </c>
      <c r="B278" s="31" t="s">
        <v>1876</v>
      </c>
      <c r="C278" s="31"/>
      <c r="D278" s="39">
        <f t="shared" si="4"/>
        <v>1</v>
      </c>
      <c r="E278" s="39"/>
      <c r="F278" s="39" t="s">
        <v>28</v>
      </c>
      <c r="G278" s="39"/>
      <c r="H278" s="34">
        <v>43131</v>
      </c>
      <c r="I278" s="34"/>
      <c r="J278" s="34">
        <v>43131</v>
      </c>
      <c r="K278" s="34"/>
      <c r="L278" s="18" t="s">
        <v>647</v>
      </c>
      <c r="M278" s="18"/>
      <c r="N278" s="35">
        <v>280</v>
      </c>
      <c r="O278" s="35"/>
    </row>
    <row r="279" spans="1:15" ht="45" customHeight="1">
      <c r="A279" s="13" t="s">
        <v>1874</v>
      </c>
      <c r="B279" s="31" t="s">
        <v>1885</v>
      </c>
      <c r="C279" s="31"/>
      <c r="D279" s="39">
        <f t="shared" si="4"/>
        <v>1</v>
      </c>
      <c r="E279" s="39"/>
      <c r="F279" s="39" t="s">
        <v>28</v>
      </c>
      <c r="G279" s="39"/>
      <c r="H279" s="34">
        <v>43161</v>
      </c>
      <c r="I279" s="34"/>
      <c r="J279" s="34">
        <v>43161</v>
      </c>
      <c r="K279" s="34"/>
      <c r="L279" s="18" t="s">
        <v>647</v>
      </c>
      <c r="M279" s="18"/>
      <c r="N279" s="35">
        <v>254</v>
      </c>
      <c r="O279" s="35"/>
    </row>
    <row r="280" spans="1:15" ht="45" customHeight="1">
      <c r="A280" s="13" t="s">
        <v>1874</v>
      </c>
      <c r="B280" s="31" t="s">
        <v>1885</v>
      </c>
      <c r="C280" s="31"/>
      <c r="D280" s="39">
        <f t="shared" si="4"/>
        <v>1</v>
      </c>
      <c r="E280" s="39"/>
      <c r="F280" s="39" t="s">
        <v>28</v>
      </c>
      <c r="G280" s="39"/>
      <c r="H280" s="34">
        <v>43161</v>
      </c>
      <c r="I280" s="34"/>
      <c r="J280" s="34">
        <v>43161</v>
      </c>
      <c r="K280" s="34"/>
      <c r="L280" s="18" t="s">
        <v>647</v>
      </c>
      <c r="M280" s="18"/>
      <c r="N280" s="35">
        <v>280</v>
      </c>
      <c r="O280" s="35"/>
    </row>
    <row r="281" spans="1:15" ht="45" customHeight="1">
      <c r="A281" s="13" t="s">
        <v>1874</v>
      </c>
      <c r="B281" s="31" t="s">
        <v>1886</v>
      </c>
      <c r="C281" s="31"/>
      <c r="D281" s="39">
        <f t="shared" si="4"/>
        <v>1</v>
      </c>
      <c r="E281" s="39"/>
      <c r="F281" s="39" t="s">
        <v>28</v>
      </c>
      <c r="G281" s="39"/>
      <c r="H281" s="34">
        <v>43224</v>
      </c>
      <c r="I281" s="34"/>
      <c r="J281" s="34">
        <v>43224</v>
      </c>
      <c r="K281" s="34"/>
      <c r="L281" s="18" t="s">
        <v>647</v>
      </c>
      <c r="M281" s="18"/>
      <c r="N281" s="35">
        <v>708</v>
      </c>
      <c r="O281" s="35"/>
    </row>
    <row r="282" spans="1:15" ht="45" customHeight="1">
      <c r="A282" s="13" t="s">
        <v>1874</v>
      </c>
      <c r="B282" s="31" t="s">
        <v>1887</v>
      </c>
      <c r="C282" s="31"/>
      <c r="D282" s="39">
        <f t="shared" si="4"/>
        <v>1</v>
      </c>
      <c r="E282" s="39"/>
      <c r="F282" s="39" t="s">
        <v>28</v>
      </c>
      <c r="G282" s="39"/>
      <c r="H282" s="34">
        <v>43137</v>
      </c>
      <c r="I282" s="34"/>
      <c r="J282" s="34">
        <v>43137</v>
      </c>
      <c r="K282" s="34"/>
      <c r="L282" s="18" t="s">
        <v>647</v>
      </c>
      <c r="M282" s="18"/>
      <c r="N282" s="35">
        <v>488</v>
      </c>
      <c r="O282" s="35"/>
    </row>
    <row r="283" spans="1:15" ht="45" customHeight="1">
      <c r="A283" s="13" t="s">
        <v>1874</v>
      </c>
      <c r="B283" s="31" t="s">
        <v>1887</v>
      </c>
      <c r="C283" s="31"/>
      <c r="D283" s="39">
        <f t="shared" si="4"/>
        <v>1</v>
      </c>
      <c r="E283" s="39"/>
      <c r="F283" s="39" t="s">
        <v>28</v>
      </c>
      <c r="G283" s="39"/>
      <c r="H283" s="34">
        <v>43137</v>
      </c>
      <c r="I283" s="34"/>
      <c r="J283" s="34">
        <v>43137</v>
      </c>
      <c r="K283" s="34"/>
      <c r="L283" s="18" t="s">
        <v>647</v>
      </c>
      <c r="M283" s="18"/>
      <c r="N283" s="35">
        <v>500</v>
      </c>
      <c r="O283" s="35"/>
    </row>
    <row r="284" spans="1:15" ht="45" customHeight="1">
      <c r="A284" s="13" t="s">
        <v>1874</v>
      </c>
      <c r="B284" s="31" t="s">
        <v>1882</v>
      </c>
      <c r="C284" s="31"/>
      <c r="D284" s="39">
        <f t="shared" si="4"/>
        <v>1</v>
      </c>
      <c r="E284" s="39"/>
      <c r="F284" s="39" t="s">
        <v>28</v>
      </c>
      <c r="G284" s="39"/>
      <c r="H284" s="34">
        <v>43159</v>
      </c>
      <c r="I284" s="34"/>
      <c r="J284" s="34">
        <v>43159</v>
      </c>
      <c r="K284" s="34"/>
      <c r="L284" s="18" t="s">
        <v>647</v>
      </c>
      <c r="M284" s="18"/>
      <c r="N284" s="35">
        <v>165</v>
      </c>
      <c r="O284" s="35"/>
    </row>
    <row r="285" spans="1:15" ht="45" customHeight="1">
      <c r="A285" s="13" t="s">
        <v>1874</v>
      </c>
      <c r="B285" s="31" t="s">
        <v>1561</v>
      </c>
      <c r="C285" s="31"/>
      <c r="D285" s="39">
        <f t="shared" si="4"/>
        <v>1</v>
      </c>
      <c r="E285" s="39"/>
      <c r="F285" s="39" t="s">
        <v>28</v>
      </c>
      <c r="G285" s="39"/>
      <c r="H285" s="34">
        <v>43161</v>
      </c>
      <c r="I285" s="34"/>
      <c r="J285" s="34">
        <v>43161</v>
      </c>
      <c r="K285" s="34"/>
      <c r="L285" s="18" t="s">
        <v>647</v>
      </c>
      <c r="M285" s="18"/>
      <c r="N285" s="35">
        <v>488</v>
      </c>
      <c r="O285" s="35"/>
    </row>
    <row r="286" spans="1:15" ht="45" customHeight="1">
      <c r="A286" s="13" t="s">
        <v>1874</v>
      </c>
      <c r="B286" s="31" t="s">
        <v>1561</v>
      </c>
      <c r="C286" s="31"/>
      <c r="D286" s="39">
        <f t="shared" si="4"/>
        <v>1</v>
      </c>
      <c r="E286" s="39"/>
      <c r="F286" s="39" t="s">
        <v>28</v>
      </c>
      <c r="G286" s="39"/>
      <c r="H286" s="34">
        <v>43161</v>
      </c>
      <c r="I286" s="34"/>
      <c r="J286" s="34">
        <v>43161</v>
      </c>
      <c r="K286" s="34"/>
      <c r="L286" s="18" t="s">
        <v>647</v>
      </c>
      <c r="M286" s="18"/>
      <c r="N286" s="35">
        <v>500</v>
      </c>
      <c r="O286" s="35"/>
    </row>
    <row r="287" spans="1:15" ht="45" customHeight="1">
      <c r="A287" s="13" t="s">
        <v>1888</v>
      </c>
      <c r="B287" s="31" t="s">
        <v>1889</v>
      </c>
      <c r="C287" s="31"/>
      <c r="D287" s="39">
        <f t="shared" si="4"/>
        <v>1</v>
      </c>
      <c r="E287" s="39"/>
      <c r="F287" s="39" t="s">
        <v>11</v>
      </c>
      <c r="G287" s="39"/>
      <c r="H287" s="34">
        <v>43179</v>
      </c>
      <c r="I287" s="34"/>
      <c r="J287" s="34">
        <v>43182</v>
      </c>
      <c r="K287" s="34"/>
      <c r="L287" s="18" t="s">
        <v>647</v>
      </c>
      <c r="M287" s="18"/>
      <c r="N287" s="35">
        <v>80</v>
      </c>
      <c r="O287" s="35"/>
    </row>
    <row r="288" spans="1:15" ht="45" customHeight="1">
      <c r="A288" s="13" t="s">
        <v>1888</v>
      </c>
      <c r="B288" s="31" t="s">
        <v>1889</v>
      </c>
      <c r="C288" s="31"/>
      <c r="D288" s="39">
        <f t="shared" si="4"/>
        <v>1</v>
      </c>
      <c r="E288" s="39"/>
      <c r="F288" s="39" t="s">
        <v>11</v>
      </c>
      <c r="G288" s="39"/>
      <c r="H288" s="34">
        <v>43179</v>
      </c>
      <c r="I288" s="34"/>
      <c r="J288" s="34">
        <v>43182</v>
      </c>
      <c r="K288" s="34"/>
      <c r="L288" s="18" t="s">
        <v>647</v>
      </c>
      <c r="M288" s="18"/>
      <c r="N288" s="35">
        <v>255.2</v>
      </c>
      <c r="O288" s="35"/>
    </row>
    <row r="289" spans="1:15" ht="45" customHeight="1">
      <c r="A289" s="13" t="s">
        <v>1888</v>
      </c>
      <c r="B289" s="31" t="s">
        <v>1889</v>
      </c>
      <c r="C289" s="31"/>
      <c r="D289" s="39">
        <f t="shared" si="4"/>
        <v>1</v>
      </c>
      <c r="E289" s="39"/>
      <c r="F289" s="39" t="s">
        <v>11</v>
      </c>
      <c r="G289" s="39"/>
      <c r="H289" s="34">
        <v>43179</v>
      </c>
      <c r="I289" s="34"/>
      <c r="J289" s="34">
        <v>43182</v>
      </c>
      <c r="K289" s="34"/>
      <c r="L289" s="18" t="s">
        <v>647</v>
      </c>
      <c r="M289" s="18"/>
      <c r="N289" s="35">
        <v>28.7</v>
      </c>
      <c r="O289" s="35"/>
    </row>
    <row r="290" spans="1:15" ht="45" customHeight="1">
      <c r="A290" s="13" t="s">
        <v>1888</v>
      </c>
      <c r="B290" s="31" t="s">
        <v>1889</v>
      </c>
      <c r="C290" s="31"/>
      <c r="D290" s="39">
        <f t="shared" si="4"/>
        <v>1</v>
      </c>
      <c r="E290" s="39"/>
      <c r="F290" s="39" t="s">
        <v>11</v>
      </c>
      <c r="G290" s="39"/>
      <c r="H290" s="34">
        <v>43179</v>
      </c>
      <c r="I290" s="34"/>
      <c r="J290" s="34">
        <v>43182</v>
      </c>
      <c r="K290" s="34"/>
      <c r="L290" s="18" t="s">
        <v>647</v>
      </c>
      <c r="M290" s="18"/>
      <c r="N290" s="35">
        <v>131</v>
      </c>
      <c r="O290" s="35"/>
    </row>
    <row r="291" spans="1:15" ht="45" customHeight="1">
      <c r="A291" s="13" t="s">
        <v>1888</v>
      </c>
      <c r="B291" s="31" t="s">
        <v>1889</v>
      </c>
      <c r="C291" s="31"/>
      <c r="D291" s="39">
        <f t="shared" si="4"/>
        <v>1</v>
      </c>
      <c r="E291" s="39"/>
      <c r="F291" s="39" t="s">
        <v>11</v>
      </c>
      <c r="G291" s="39"/>
      <c r="H291" s="34">
        <v>43179</v>
      </c>
      <c r="I291" s="34"/>
      <c r="J291" s="34">
        <v>43182</v>
      </c>
      <c r="K291" s="34"/>
      <c r="L291" s="18" t="s">
        <v>647</v>
      </c>
      <c r="M291" s="18"/>
      <c r="N291" s="35">
        <v>121.5</v>
      </c>
      <c r="O291" s="35"/>
    </row>
    <row r="292" spans="1:15" ht="45" customHeight="1">
      <c r="A292" s="13" t="s">
        <v>1888</v>
      </c>
      <c r="B292" s="31" t="s">
        <v>1889</v>
      </c>
      <c r="C292" s="31"/>
      <c r="D292" s="39">
        <f t="shared" si="4"/>
        <v>1</v>
      </c>
      <c r="E292" s="39"/>
      <c r="F292" s="39" t="s">
        <v>11</v>
      </c>
      <c r="G292" s="39"/>
      <c r="H292" s="34">
        <v>43179</v>
      </c>
      <c r="I292" s="34"/>
      <c r="J292" s="34">
        <v>43182</v>
      </c>
      <c r="K292" s="34"/>
      <c r="L292" s="18" t="s">
        <v>647</v>
      </c>
      <c r="M292" s="18"/>
      <c r="N292" s="35">
        <v>564.07000000000005</v>
      </c>
      <c r="O292" s="35"/>
    </row>
    <row r="293" spans="1:15" ht="45" customHeight="1">
      <c r="A293" s="13" t="s">
        <v>1888</v>
      </c>
      <c r="B293" s="31" t="s">
        <v>1890</v>
      </c>
      <c r="C293" s="31"/>
      <c r="D293" s="39">
        <f t="shared" si="4"/>
        <v>1</v>
      </c>
      <c r="E293" s="39"/>
      <c r="F293" s="39" t="s">
        <v>28</v>
      </c>
      <c r="G293" s="39"/>
      <c r="H293" s="34">
        <v>43137</v>
      </c>
      <c r="I293" s="34"/>
      <c r="J293" s="34">
        <v>43137</v>
      </c>
      <c r="K293" s="34"/>
      <c r="L293" s="18" t="s">
        <v>647</v>
      </c>
      <c r="M293" s="18"/>
      <c r="N293" s="35">
        <v>400</v>
      </c>
      <c r="O293" s="35"/>
    </row>
    <row r="294" spans="1:15" ht="45" customHeight="1">
      <c r="A294" s="13" t="s">
        <v>1888</v>
      </c>
      <c r="B294" s="31" t="s">
        <v>1890</v>
      </c>
      <c r="C294" s="31"/>
      <c r="D294" s="39">
        <f t="shared" si="4"/>
        <v>1</v>
      </c>
      <c r="E294" s="39"/>
      <c r="F294" s="39" t="s">
        <v>28</v>
      </c>
      <c r="G294" s="39"/>
      <c r="H294" s="34">
        <v>43137</v>
      </c>
      <c r="I294" s="34"/>
      <c r="J294" s="34">
        <v>43137</v>
      </c>
      <c r="K294" s="34"/>
      <c r="L294" s="18" t="s">
        <v>647</v>
      </c>
      <c r="M294" s="18"/>
      <c r="N294" s="35">
        <v>394</v>
      </c>
      <c r="O294" s="35"/>
    </row>
    <row r="295" spans="1:15" ht="45" customHeight="1">
      <c r="A295" s="13" t="s">
        <v>1888</v>
      </c>
      <c r="B295" s="31" t="s">
        <v>1891</v>
      </c>
      <c r="C295" s="31"/>
      <c r="D295" s="39">
        <f t="shared" si="4"/>
        <v>1</v>
      </c>
      <c r="E295" s="39"/>
      <c r="F295" s="39" t="s">
        <v>1892</v>
      </c>
      <c r="G295" s="39"/>
      <c r="H295" s="34">
        <v>43174</v>
      </c>
      <c r="I295" s="34"/>
      <c r="J295" s="34">
        <v>43175</v>
      </c>
      <c r="K295" s="34"/>
      <c r="L295" s="18" t="s">
        <v>647</v>
      </c>
      <c r="M295" s="18"/>
      <c r="N295" s="35">
        <v>522</v>
      </c>
      <c r="O295" s="35"/>
    </row>
    <row r="296" spans="1:15" ht="45" customHeight="1">
      <c r="A296" s="13" t="s">
        <v>1888</v>
      </c>
      <c r="B296" s="31" t="s">
        <v>1891</v>
      </c>
      <c r="C296" s="31"/>
      <c r="D296" s="39">
        <f t="shared" si="4"/>
        <v>1</v>
      </c>
      <c r="E296" s="39"/>
      <c r="F296" s="39" t="s">
        <v>1892</v>
      </c>
      <c r="G296" s="39"/>
      <c r="H296" s="34">
        <v>43174</v>
      </c>
      <c r="I296" s="34"/>
      <c r="J296" s="34">
        <v>43175</v>
      </c>
      <c r="K296" s="34"/>
      <c r="L296" s="18" t="s">
        <v>647</v>
      </c>
      <c r="M296" s="18"/>
      <c r="N296" s="35">
        <v>17149.7</v>
      </c>
      <c r="O296" s="35"/>
    </row>
    <row r="297" spans="1:15" ht="45" customHeight="1">
      <c r="A297" s="13" t="s">
        <v>1888</v>
      </c>
      <c r="B297" s="31" t="s">
        <v>1893</v>
      </c>
      <c r="C297" s="31"/>
      <c r="D297" s="39">
        <f t="shared" si="4"/>
        <v>1</v>
      </c>
      <c r="E297" s="39"/>
      <c r="F297" s="39" t="s">
        <v>28</v>
      </c>
      <c r="G297" s="39"/>
      <c r="H297" s="34">
        <v>43166</v>
      </c>
      <c r="I297" s="34"/>
      <c r="J297" s="34">
        <v>43166</v>
      </c>
      <c r="K297" s="34"/>
      <c r="L297" s="18" t="s">
        <v>647</v>
      </c>
      <c r="M297" s="18"/>
      <c r="N297" s="35">
        <v>45</v>
      </c>
      <c r="O297" s="35"/>
    </row>
    <row r="298" spans="1:15" ht="45" customHeight="1">
      <c r="A298" s="13" t="s">
        <v>1888</v>
      </c>
      <c r="B298" s="31" t="s">
        <v>1893</v>
      </c>
      <c r="C298" s="31"/>
      <c r="D298" s="39">
        <f t="shared" si="4"/>
        <v>1</v>
      </c>
      <c r="E298" s="39"/>
      <c r="F298" s="39" t="s">
        <v>28</v>
      </c>
      <c r="G298" s="39"/>
      <c r="H298" s="34">
        <v>43166</v>
      </c>
      <c r="I298" s="34"/>
      <c r="J298" s="34">
        <v>43166</v>
      </c>
      <c r="K298" s="34"/>
      <c r="L298" s="18" t="s">
        <v>647</v>
      </c>
      <c r="M298" s="18"/>
      <c r="N298" s="35">
        <v>154</v>
      </c>
      <c r="O298" s="35"/>
    </row>
    <row r="299" spans="1:15" ht="45" customHeight="1">
      <c r="A299" s="13" t="s">
        <v>1888</v>
      </c>
      <c r="B299" s="31" t="s">
        <v>1893</v>
      </c>
      <c r="C299" s="31"/>
      <c r="D299" s="39">
        <f t="shared" si="4"/>
        <v>1</v>
      </c>
      <c r="E299" s="39"/>
      <c r="F299" s="39" t="s">
        <v>28</v>
      </c>
      <c r="G299" s="39"/>
      <c r="H299" s="34">
        <v>43168</v>
      </c>
      <c r="I299" s="34"/>
      <c r="J299" s="34">
        <v>43168</v>
      </c>
      <c r="K299" s="34"/>
      <c r="L299" s="18" t="s">
        <v>647</v>
      </c>
      <c r="M299" s="18"/>
      <c r="N299" s="35">
        <v>45</v>
      </c>
      <c r="O299" s="35"/>
    </row>
    <row r="300" spans="1:15" ht="45" customHeight="1">
      <c r="A300" s="13" t="s">
        <v>1888</v>
      </c>
      <c r="B300" s="31" t="s">
        <v>1893</v>
      </c>
      <c r="C300" s="31"/>
      <c r="D300" s="39">
        <f t="shared" si="4"/>
        <v>1</v>
      </c>
      <c r="E300" s="39"/>
      <c r="F300" s="39" t="s">
        <v>28</v>
      </c>
      <c r="G300" s="39"/>
      <c r="H300" s="34">
        <v>43166</v>
      </c>
      <c r="I300" s="34"/>
      <c r="J300" s="34">
        <v>43166</v>
      </c>
      <c r="K300" s="34"/>
      <c r="L300" s="18" t="s">
        <v>647</v>
      </c>
      <c r="M300" s="18"/>
      <c r="N300" s="35">
        <v>59</v>
      </c>
      <c r="O300" s="35"/>
    </row>
    <row r="301" spans="1:15" ht="45" customHeight="1">
      <c r="A301" s="13" t="s">
        <v>1888</v>
      </c>
      <c r="B301" s="31" t="s">
        <v>1893</v>
      </c>
      <c r="C301" s="31"/>
      <c r="D301" s="39">
        <f t="shared" si="4"/>
        <v>1</v>
      </c>
      <c r="E301" s="39"/>
      <c r="F301" s="39" t="s">
        <v>28</v>
      </c>
      <c r="G301" s="39"/>
      <c r="H301" s="34">
        <v>43168</v>
      </c>
      <c r="I301" s="34"/>
      <c r="J301" s="34">
        <v>43168</v>
      </c>
      <c r="K301" s="34"/>
      <c r="L301" s="18" t="s">
        <v>647</v>
      </c>
      <c r="M301" s="18"/>
      <c r="N301" s="35">
        <v>163</v>
      </c>
      <c r="O301" s="35"/>
    </row>
    <row r="302" spans="1:15" ht="45" customHeight="1">
      <c r="A302" s="13" t="s">
        <v>1888</v>
      </c>
      <c r="B302" s="31" t="s">
        <v>1894</v>
      </c>
      <c r="C302" s="31"/>
      <c r="D302" s="39">
        <f t="shared" si="4"/>
        <v>1</v>
      </c>
      <c r="E302" s="39"/>
      <c r="F302" s="39" t="s">
        <v>28</v>
      </c>
      <c r="G302" s="39"/>
      <c r="H302" s="34">
        <v>43130</v>
      </c>
      <c r="I302" s="34"/>
      <c r="J302" s="34">
        <v>43130</v>
      </c>
      <c r="K302" s="34"/>
      <c r="L302" s="18" t="s">
        <v>647</v>
      </c>
      <c r="M302" s="18"/>
      <c r="N302" s="35">
        <v>500</v>
      </c>
      <c r="O302" s="35"/>
    </row>
    <row r="303" spans="1:15" ht="45" customHeight="1">
      <c r="A303" s="13" t="s">
        <v>1888</v>
      </c>
      <c r="B303" s="31" t="s">
        <v>1894</v>
      </c>
      <c r="C303" s="31"/>
      <c r="D303" s="39">
        <f t="shared" si="4"/>
        <v>1</v>
      </c>
      <c r="E303" s="39"/>
      <c r="F303" s="39" t="s">
        <v>28</v>
      </c>
      <c r="G303" s="39"/>
      <c r="H303" s="34">
        <v>43130</v>
      </c>
      <c r="I303" s="34"/>
      <c r="J303" s="34">
        <v>43130</v>
      </c>
      <c r="K303" s="34"/>
      <c r="L303" s="18" t="s">
        <v>647</v>
      </c>
      <c r="M303" s="18"/>
      <c r="N303" s="35">
        <v>312</v>
      </c>
      <c r="O303" s="35"/>
    </row>
    <row r="304" spans="1:15" ht="45" customHeight="1">
      <c r="A304" s="13" t="s">
        <v>1888</v>
      </c>
      <c r="B304" s="31" t="s">
        <v>1895</v>
      </c>
      <c r="C304" s="31"/>
      <c r="D304" s="39">
        <f t="shared" si="4"/>
        <v>1</v>
      </c>
      <c r="E304" s="39"/>
      <c r="F304" s="39" t="s">
        <v>1347</v>
      </c>
      <c r="G304" s="39"/>
      <c r="H304" s="34">
        <v>43122</v>
      </c>
      <c r="I304" s="34"/>
      <c r="J304" s="34">
        <v>43124</v>
      </c>
      <c r="K304" s="34"/>
      <c r="L304" s="18" t="s">
        <v>647</v>
      </c>
      <c r="M304" s="18"/>
      <c r="N304" s="35">
        <v>2123</v>
      </c>
      <c r="O304" s="35"/>
    </row>
    <row r="305" spans="1:15" ht="45" customHeight="1">
      <c r="A305" s="13" t="s">
        <v>1888</v>
      </c>
      <c r="B305" s="31" t="s">
        <v>1895</v>
      </c>
      <c r="C305" s="31"/>
      <c r="D305" s="39">
        <f t="shared" si="4"/>
        <v>1</v>
      </c>
      <c r="E305" s="39"/>
      <c r="F305" s="39" t="s">
        <v>1347</v>
      </c>
      <c r="G305" s="39"/>
      <c r="H305" s="34">
        <v>43122</v>
      </c>
      <c r="I305" s="34"/>
      <c r="J305" s="34">
        <v>43124</v>
      </c>
      <c r="K305" s="34"/>
      <c r="L305" s="18" t="s">
        <v>647</v>
      </c>
      <c r="M305" s="18"/>
      <c r="N305" s="35">
        <v>11</v>
      </c>
      <c r="O305" s="35"/>
    </row>
    <row r="306" spans="1:15" ht="45" customHeight="1">
      <c r="A306" s="13" t="s">
        <v>1888</v>
      </c>
      <c r="B306" s="31" t="s">
        <v>1895</v>
      </c>
      <c r="C306" s="31"/>
      <c r="D306" s="39">
        <f t="shared" si="4"/>
        <v>1</v>
      </c>
      <c r="E306" s="39"/>
      <c r="F306" s="39" t="s">
        <v>1347</v>
      </c>
      <c r="G306" s="39"/>
      <c r="H306" s="34">
        <v>43122</v>
      </c>
      <c r="I306" s="34"/>
      <c r="J306" s="34">
        <v>43124</v>
      </c>
      <c r="K306" s="34"/>
      <c r="L306" s="18" t="s">
        <v>647</v>
      </c>
      <c r="M306" s="18"/>
      <c r="N306" s="35">
        <v>80</v>
      </c>
      <c r="O306" s="35"/>
    </row>
    <row r="307" spans="1:15" ht="45" customHeight="1">
      <c r="A307" s="13" t="s">
        <v>1888</v>
      </c>
      <c r="B307" s="31" t="s">
        <v>1896</v>
      </c>
      <c r="C307" s="31"/>
      <c r="D307" s="39">
        <f t="shared" si="4"/>
        <v>1</v>
      </c>
      <c r="E307" s="39"/>
      <c r="F307" s="39" t="s">
        <v>179</v>
      </c>
      <c r="G307" s="39"/>
      <c r="H307" s="34">
        <v>43129</v>
      </c>
      <c r="I307" s="34"/>
      <c r="J307" s="34">
        <v>43129</v>
      </c>
      <c r="K307" s="34"/>
      <c r="L307" s="18" t="s">
        <v>647</v>
      </c>
      <c r="M307" s="18"/>
      <c r="N307" s="35">
        <v>96</v>
      </c>
      <c r="O307" s="35"/>
    </row>
    <row r="308" spans="1:15" ht="45" customHeight="1">
      <c r="A308" s="13" t="s">
        <v>1888</v>
      </c>
      <c r="B308" s="31" t="s">
        <v>1896</v>
      </c>
      <c r="C308" s="31"/>
      <c r="D308" s="39">
        <f t="shared" si="4"/>
        <v>1</v>
      </c>
      <c r="E308" s="39"/>
      <c r="F308" s="39" t="s">
        <v>179</v>
      </c>
      <c r="G308" s="39"/>
      <c r="H308" s="34">
        <v>43129</v>
      </c>
      <c r="I308" s="34"/>
      <c r="J308" s="34">
        <v>43129</v>
      </c>
      <c r="K308" s="34"/>
      <c r="L308" s="18" t="s">
        <v>647</v>
      </c>
      <c r="M308" s="18"/>
      <c r="N308" s="35">
        <v>103</v>
      </c>
      <c r="O308" s="35"/>
    </row>
    <row r="309" spans="1:15" ht="45" customHeight="1">
      <c r="A309" s="13" t="s">
        <v>1888</v>
      </c>
      <c r="B309" s="31" t="s">
        <v>1896</v>
      </c>
      <c r="C309" s="31"/>
      <c r="D309" s="39">
        <f t="shared" si="4"/>
        <v>1</v>
      </c>
      <c r="E309" s="39"/>
      <c r="F309" s="39" t="s">
        <v>179</v>
      </c>
      <c r="G309" s="39"/>
      <c r="H309" s="34">
        <v>43129</v>
      </c>
      <c r="I309" s="34"/>
      <c r="J309" s="34">
        <v>43129</v>
      </c>
      <c r="K309" s="34"/>
      <c r="L309" s="18" t="s">
        <v>647</v>
      </c>
      <c r="M309" s="18"/>
      <c r="N309" s="35">
        <v>29</v>
      </c>
      <c r="O309" s="35"/>
    </row>
    <row r="310" spans="1:15" ht="45" customHeight="1">
      <c r="A310" s="13" t="s">
        <v>1888</v>
      </c>
      <c r="B310" s="31" t="s">
        <v>1896</v>
      </c>
      <c r="C310" s="31"/>
      <c r="D310" s="39">
        <f t="shared" si="4"/>
        <v>1</v>
      </c>
      <c r="E310" s="39"/>
      <c r="F310" s="39" t="s">
        <v>179</v>
      </c>
      <c r="G310" s="39"/>
      <c r="H310" s="34">
        <v>43129</v>
      </c>
      <c r="I310" s="34"/>
      <c r="J310" s="34">
        <v>43129</v>
      </c>
      <c r="K310" s="34"/>
      <c r="L310" s="18" t="s">
        <v>647</v>
      </c>
      <c r="M310" s="18"/>
      <c r="N310" s="35">
        <v>29</v>
      </c>
      <c r="O310" s="35"/>
    </row>
    <row r="311" spans="1:15" ht="45" customHeight="1">
      <c r="A311" s="13" t="s">
        <v>1888</v>
      </c>
      <c r="B311" s="31" t="s">
        <v>1896</v>
      </c>
      <c r="C311" s="31"/>
      <c r="D311" s="39">
        <f t="shared" si="4"/>
        <v>1</v>
      </c>
      <c r="E311" s="39"/>
      <c r="F311" s="39" t="s">
        <v>179</v>
      </c>
      <c r="G311" s="39"/>
      <c r="H311" s="34">
        <v>43129</v>
      </c>
      <c r="I311" s="34"/>
      <c r="J311" s="34">
        <v>43129</v>
      </c>
      <c r="K311" s="34"/>
      <c r="L311" s="18" t="s">
        <v>647</v>
      </c>
      <c r="M311" s="18"/>
      <c r="N311" s="35">
        <v>103</v>
      </c>
      <c r="O311" s="35"/>
    </row>
    <row r="312" spans="1:15" ht="45" customHeight="1">
      <c r="A312" s="13" t="s">
        <v>1888</v>
      </c>
      <c r="B312" s="31" t="s">
        <v>1896</v>
      </c>
      <c r="C312" s="31"/>
      <c r="D312" s="39">
        <f t="shared" si="4"/>
        <v>1</v>
      </c>
      <c r="E312" s="39"/>
      <c r="F312" s="39" t="s">
        <v>179</v>
      </c>
      <c r="G312" s="39"/>
      <c r="H312" s="34">
        <v>43129</v>
      </c>
      <c r="I312" s="34"/>
      <c r="J312" s="34">
        <v>43129</v>
      </c>
      <c r="K312" s="34"/>
      <c r="L312" s="18" t="s">
        <v>647</v>
      </c>
      <c r="M312" s="18"/>
      <c r="N312" s="35">
        <v>96</v>
      </c>
      <c r="O312" s="35"/>
    </row>
    <row r="313" spans="1:15" ht="45" customHeight="1">
      <c r="A313" s="13" t="s">
        <v>1888</v>
      </c>
      <c r="B313" s="31" t="s">
        <v>1896</v>
      </c>
      <c r="C313" s="31"/>
      <c r="D313" s="39">
        <f t="shared" si="4"/>
        <v>1</v>
      </c>
      <c r="E313" s="39"/>
      <c r="F313" s="39" t="s">
        <v>179</v>
      </c>
      <c r="G313" s="39"/>
      <c r="H313" s="34">
        <v>43129</v>
      </c>
      <c r="I313" s="34"/>
      <c r="J313" s="34">
        <v>43129</v>
      </c>
      <c r="K313" s="34"/>
      <c r="L313" s="18" t="s">
        <v>647</v>
      </c>
      <c r="M313" s="18"/>
      <c r="N313" s="35">
        <v>581</v>
      </c>
      <c r="O313" s="35"/>
    </row>
    <row r="314" spans="1:15" ht="45" customHeight="1">
      <c r="A314" s="13" t="s">
        <v>1888</v>
      </c>
      <c r="B314" s="31" t="s">
        <v>1897</v>
      </c>
      <c r="C314" s="31"/>
      <c r="D314" s="39">
        <f t="shared" si="4"/>
        <v>1</v>
      </c>
      <c r="E314" s="39"/>
      <c r="F314" s="39" t="s">
        <v>1347</v>
      </c>
      <c r="G314" s="39"/>
      <c r="H314" s="34">
        <v>43123</v>
      </c>
      <c r="I314" s="34"/>
      <c r="J314" s="34">
        <v>43124</v>
      </c>
      <c r="K314" s="34"/>
      <c r="L314" s="18" t="s">
        <v>647</v>
      </c>
      <c r="M314" s="18"/>
      <c r="N314" s="35">
        <v>20</v>
      </c>
      <c r="O314" s="35"/>
    </row>
    <row r="315" spans="1:15" ht="45" customHeight="1">
      <c r="A315" s="13" t="s">
        <v>1888</v>
      </c>
      <c r="B315" s="31" t="s">
        <v>1897</v>
      </c>
      <c r="C315" s="31"/>
      <c r="D315" s="39">
        <f t="shared" si="4"/>
        <v>1</v>
      </c>
      <c r="E315" s="39"/>
      <c r="F315" s="39" t="s">
        <v>1347</v>
      </c>
      <c r="G315" s="39"/>
      <c r="H315" s="34">
        <v>43123</v>
      </c>
      <c r="I315" s="34"/>
      <c r="J315" s="34">
        <v>43124</v>
      </c>
      <c r="K315" s="34"/>
      <c r="L315" s="18" t="s">
        <v>647</v>
      </c>
      <c r="M315" s="18"/>
      <c r="N315" s="35">
        <v>20</v>
      </c>
      <c r="O315" s="35"/>
    </row>
    <row r="316" spans="1:15" ht="45" customHeight="1">
      <c r="A316" s="13" t="s">
        <v>1888</v>
      </c>
      <c r="B316" s="31" t="s">
        <v>13</v>
      </c>
      <c r="C316" s="31"/>
      <c r="D316" s="39">
        <f t="shared" si="4"/>
        <v>1</v>
      </c>
      <c r="E316" s="39"/>
      <c r="F316" s="39" t="s">
        <v>14</v>
      </c>
      <c r="G316" s="39"/>
      <c r="H316" s="34">
        <v>43122</v>
      </c>
      <c r="I316" s="34"/>
      <c r="J316" s="34">
        <v>43124</v>
      </c>
      <c r="K316" s="34"/>
      <c r="L316" s="18" t="s">
        <v>647</v>
      </c>
      <c r="M316" s="18"/>
      <c r="N316" s="35">
        <v>635</v>
      </c>
      <c r="O316" s="35"/>
    </row>
    <row r="317" spans="1:15" ht="45" customHeight="1">
      <c r="A317" s="13" t="s">
        <v>1888</v>
      </c>
      <c r="B317" s="31" t="s">
        <v>1898</v>
      </c>
      <c r="C317" s="31"/>
      <c r="D317" s="39">
        <f t="shared" si="4"/>
        <v>1</v>
      </c>
      <c r="E317" s="39"/>
      <c r="F317" s="39" t="s">
        <v>1347</v>
      </c>
      <c r="G317" s="39"/>
      <c r="H317" s="34">
        <v>43122</v>
      </c>
      <c r="I317" s="34"/>
      <c r="J317" s="34">
        <v>43123</v>
      </c>
      <c r="K317" s="34"/>
      <c r="L317" s="18" t="s">
        <v>647</v>
      </c>
      <c r="M317" s="18"/>
      <c r="N317" s="35">
        <v>798</v>
      </c>
      <c r="O317" s="35"/>
    </row>
    <row r="318" spans="1:15" ht="45" customHeight="1">
      <c r="A318" s="13" t="s">
        <v>1888</v>
      </c>
      <c r="B318" s="31" t="s">
        <v>1898</v>
      </c>
      <c r="C318" s="31"/>
      <c r="D318" s="39">
        <f t="shared" si="4"/>
        <v>1</v>
      </c>
      <c r="E318" s="39"/>
      <c r="F318" s="39" t="s">
        <v>1347</v>
      </c>
      <c r="G318" s="39"/>
      <c r="H318" s="34">
        <v>43122</v>
      </c>
      <c r="I318" s="34"/>
      <c r="J318" s="34">
        <v>43123</v>
      </c>
      <c r="K318" s="34"/>
      <c r="L318" s="18" t="s">
        <v>647</v>
      </c>
      <c r="M318" s="18"/>
      <c r="N318" s="35">
        <v>16</v>
      </c>
      <c r="O318" s="35"/>
    </row>
    <row r="319" spans="1:15" ht="45" customHeight="1">
      <c r="A319" s="13" t="s">
        <v>1888</v>
      </c>
      <c r="B319" s="31" t="s">
        <v>1898</v>
      </c>
      <c r="C319" s="31"/>
      <c r="D319" s="39">
        <f t="shared" si="4"/>
        <v>1</v>
      </c>
      <c r="E319" s="39"/>
      <c r="F319" s="39" t="s">
        <v>1347</v>
      </c>
      <c r="G319" s="39"/>
      <c r="H319" s="34">
        <v>43121</v>
      </c>
      <c r="I319" s="34"/>
      <c r="J319" s="34">
        <v>43122</v>
      </c>
      <c r="K319" s="34"/>
      <c r="L319" s="18" t="s">
        <v>647</v>
      </c>
      <c r="M319" s="18"/>
      <c r="N319" s="35">
        <v>2216</v>
      </c>
      <c r="O319" s="35"/>
    </row>
    <row r="320" spans="1:15" ht="45" customHeight="1">
      <c r="A320" s="13" t="s">
        <v>1888</v>
      </c>
      <c r="B320" s="31" t="s">
        <v>1898</v>
      </c>
      <c r="C320" s="31"/>
      <c r="D320" s="39">
        <f t="shared" si="4"/>
        <v>1</v>
      </c>
      <c r="E320" s="39"/>
      <c r="F320" s="39" t="s">
        <v>1347</v>
      </c>
      <c r="G320" s="39"/>
      <c r="H320" s="34">
        <v>43121</v>
      </c>
      <c r="I320" s="34"/>
      <c r="J320" s="34">
        <v>43122</v>
      </c>
      <c r="K320" s="34"/>
      <c r="L320" s="18" t="s">
        <v>647</v>
      </c>
      <c r="M320" s="18"/>
      <c r="N320" s="35">
        <v>32</v>
      </c>
      <c r="O320" s="35"/>
    </row>
    <row r="321" spans="1:15" ht="45" customHeight="1">
      <c r="A321" s="13" t="s">
        <v>1888</v>
      </c>
      <c r="B321" s="31" t="s">
        <v>1898</v>
      </c>
      <c r="C321" s="31"/>
      <c r="D321" s="39">
        <f t="shared" si="4"/>
        <v>1</v>
      </c>
      <c r="E321" s="39"/>
      <c r="F321" s="39" t="s">
        <v>1347</v>
      </c>
      <c r="G321" s="39"/>
      <c r="H321" s="34">
        <v>43122</v>
      </c>
      <c r="I321" s="34"/>
      <c r="J321" s="34">
        <v>43123</v>
      </c>
      <c r="K321" s="34"/>
      <c r="L321" s="18" t="s">
        <v>647</v>
      </c>
      <c r="M321" s="18"/>
      <c r="N321" s="35">
        <v>829</v>
      </c>
      <c r="O321" s="35"/>
    </row>
    <row r="322" spans="1:15" ht="45" customHeight="1">
      <c r="A322" s="13" t="s">
        <v>1888</v>
      </c>
      <c r="B322" s="31" t="s">
        <v>1898</v>
      </c>
      <c r="C322" s="31"/>
      <c r="D322" s="39">
        <f t="shared" si="4"/>
        <v>1</v>
      </c>
      <c r="E322" s="39"/>
      <c r="F322" s="39" t="s">
        <v>1347</v>
      </c>
      <c r="G322" s="39"/>
      <c r="H322" s="34">
        <v>43122</v>
      </c>
      <c r="I322" s="34"/>
      <c r="J322" s="34">
        <v>43123</v>
      </c>
      <c r="K322" s="34"/>
      <c r="L322" s="18" t="s">
        <v>647</v>
      </c>
      <c r="M322" s="18"/>
      <c r="N322" s="35">
        <v>16</v>
      </c>
      <c r="O322" s="35"/>
    </row>
    <row r="323" spans="1:15" ht="45" customHeight="1">
      <c r="A323" s="13" t="s">
        <v>1888</v>
      </c>
      <c r="B323" s="31" t="s">
        <v>1898</v>
      </c>
      <c r="C323" s="31"/>
      <c r="D323" s="39">
        <f t="shared" si="4"/>
        <v>1</v>
      </c>
      <c r="E323" s="39"/>
      <c r="F323" s="39" t="s">
        <v>1347</v>
      </c>
      <c r="G323" s="39"/>
      <c r="H323" s="34">
        <v>43122</v>
      </c>
      <c r="I323" s="34"/>
      <c r="J323" s="34">
        <v>43123</v>
      </c>
      <c r="K323" s="34"/>
      <c r="L323" s="18" t="s">
        <v>647</v>
      </c>
      <c r="M323" s="18"/>
      <c r="N323" s="35">
        <v>798</v>
      </c>
      <c r="O323" s="35"/>
    </row>
    <row r="324" spans="1:15" ht="45" customHeight="1">
      <c r="A324" s="13" t="s">
        <v>1888</v>
      </c>
      <c r="B324" s="31" t="s">
        <v>1898</v>
      </c>
      <c r="C324" s="31"/>
      <c r="D324" s="39">
        <f t="shared" si="4"/>
        <v>1</v>
      </c>
      <c r="E324" s="39"/>
      <c r="F324" s="39" t="s">
        <v>1347</v>
      </c>
      <c r="G324" s="39"/>
      <c r="H324" s="34">
        <v>43122</v>
      </c>
      <c r="I324" s="34"/>
      <c r="J324" s="34">
        <v>43123</v>
      </c>
      <c r="K324" s="34"/>
      <c r="L324" s="18" t="s">
        <v>647</v>
      </c>
      <c r="M324" s="18"/>
      <c r="N324" s="35">
        <v>16</v>
      </c>
      <c r="O324" s="35"/>
    </row>
    <row r="325" spans="1:15" ht="45" customHeight="1">
      <c r="A325" s="13" t="s">
        <v>1888</v>
      </c>
      <c r="B325" s="31" t="s">
        <v>1898</v>
      </c>
      <c r="C325" s="31"/>
      <c r="D325" s="39">
        <f t="shared" si="4"/>
        <v>1</v>
      </c>
      <c r="E325" s="39"/>
      <c r="F325" s="39" t="s">
        <v>1347</v>
      </c>
      <c r="G325" s="39"/>
      <c r="H325" s="34">
        <v>43107</v>
      </c>
      <c r="I325" s="34"/>
      <c r="J325" s="34">
        <v>43112</v>
      </c>
      <c r="K325" s="34"/>
      <c r="L325" s="18" t="s">
        <v>647</v>
      </c>
      <c r="M325" s="18"/>
      <c r="N325" s="35">
        <v>1108</v>
      </c>
      <c r="O325" s="35"/>
    </row>
    <row r="326" spans="1:15" ht="45" customHeight="1">
      <c r="A326" s="13" t="s">
        <v>1888</v>
      </c>
      <c r="B326" s="31" t="s">
        <v>1899</v>
      </c>
      <c r="C326" s="31"/>
      <c r="D326" s="39">
        <f t="shared" si="4"/>
        <v>1</v>
      </c>
      <c r="E326" s="39"/>
      <c r="F326" s="39" t="s">
        <v>1347</v>
      </c>
      <c r="G326" s="39"/>
      <c r="H326" s="34">
        <v>43108</v>
      </c>
      <c r="I326" s="34"/>
      <c r="J326" s="34">
        <v>43109</v>
      </c>
      <c r="K326" s="34"/>
      <c r="L326" s="18" t="s">
        <v>647</v>
      </c>
      <c r="M326" s="18"/>
      <c r="N326" s="35">
        <v>1782</v>
      </c>
      <c r="O326" s="35"/>
    </row>
    <row r="327" spans="1:15" ht="45" customHeight="1">
      <c r="A327" s="13" t="s">
        <v>1888</v>
      </c>
      <c r="B327" s="31" t="s">
        <v>1899</v>
      </c>
      <c r="C327" s="31"/>
      <c r="D327" s="39">
        <f t="shared" si="4"/>
        <v>1</v>
      </c>
      <c r="E327" s="39"/>
      <c r="F327" s="39" t="s">
        <v>1347</v>
      </c>
      <c r="G327" s="39"/>
      <c r="H327" s="34">
        <v>43108</v>
      </c>
      <c r="I327" s="34"/>
      <c r="J327" s="34">
        <v>43109</v>
      </c>
      <c r="K327" s="34"/>
      <c r="L327" s="18" t="s">
        <v>647</v>
      </c>
      <c r="M327" s="18"/>
      <c r="N327" s="35">
        <v>32</v>
      </c>
      <c r="O327" s="35"/>
    </row>
    <row r="328" spans="1:15" ht="45" customHeight="1">
      <c r="A328" s="13" t="s">
        <v>1888</v>
      </c>
      <c r="B328" s="31" t="s">
        <v>1898</v>
      </c>
      <c r="C328" s="31"/>
      <c r="D328" s="39">
        <f t="shared" si="4"/>
        <v>1</v>
      </c>
      <c r="E328" s="39"/>
      <c r="F328" s="39" t="s">
        <v>1347</v>
      </c>
      <c r="G328" s="39"/>
      <c r="H328" s="34">
        <v>43125</v>
      </c>
      <c r="I328" s="34"/>
      <c r="J328" s="34">
        <v>43126</v>
      </c>
      <c r="K328" s="34"/>
      <c r="L328" s="18" t="s">
        <v>647</v>
      </c>
      <c r="M328" s="18"/>
      <c r="N328" s="35">
        <v>1108</v>
      </c>
      <c r="O328" s="35"/>
    </row>
    <row r="329" spans="1:15" ht="45" customHeight="1">
      <c r="A329" s="13" t="s">
        <v>1888</v>
      </c>
      <c r="B329" s="31" t="s">
        <v>1898</v>
      </c>
      <c r="C329" s="31"/>
      <c r="D329" s="39">
        <f t="shared" si="4"/>
        <v>1</v>
      </c>
      <c r="E329" s="39"/>
      <c r="F329" s="39" t="s">
        <v>1347</v>
      </c>
      <c r="G329" s="39"/>
      <c r="H329" s="34">
        <v>43117</v>
      </c>
      <c r="I329" s="34"/>
      <c r="J329" s="34">
        <v>43118</v>
      </c>
      <c r="K329" s="34"/>
      <c r="L329" s="18" t="s">
        <v>647</v>
      </c>
      <c r="M329" s="18"/>
      <c r="N329" s="35">
        <v>953</v>
      </c>
      <c r="O329" s="35"/>
    </row>
    <row r="330" spans="1:15" ht="45" customHeight="1">
      <c r="A330" s="13" t="s">
        <v>1888</v>
      </c>
      <c r="B330" s="31" t="s">
        <v>1898</v>
      </c>
      <c r="C330" s="31"/>
      <c r="D330" s="39">
        <f t="shared" si="4"/>
        <v>1</v>
      </c>
      <c r="E330" s="39"/>
      <c r="F330" s="39" t="s">
        <v>1347</v>
      </c>
      <c r="G330" s="39"/>
      <c r="H330" s="34">
        <v>43117</v>
      </c>
      <c r="I330" s="34"/>
      <c r="J330" s="34">
        <v>43118</v>
      </c>
      <c r="K330" s="34"/>
      <c r="L330" s="18" t="s">
        <v>647</v>
      </c>
      <c r="M330" s="18"/>
      <c r="N330" s="35">
        <v>16</v>
      </c>
      <c r="O330" s="35"/>
    </row>
    <row r="331" spans="1:15" ht="45" customHeight="1">
      <c r="A331" s="13" t="s">
        <v>1888</v>
      </c>
      <c r="B331" s="31" t="s">
        <v>1898</v>
      </c>
      <c r="C331" s="31"/>
      <c r="D331" s="39">
        <f t="shared" si="4"/>
        <v>1</v>
      </c>
      <c r="E331" s="39"/>
      <c r="F331" s="39" t="s">
        <v>1347</v>
      </c>
      <c r="G331" s="39"/>
      <c r="H331" s="34">
        <v>43129</v>
      </c>
      <c r="I331" s="34"/>
      <c r="J331" s="34">
        <v>43130</v>
      </c>
      <c r="K331" s="34"/>
      <c r="L331" s="18" t="s">
        <v>647</v>
      </c>
      <c r="M331" s="18"/>
      <c r="N331" s="35">
        <v>860</v>
      </c>
      <c r="O331" s="35"/>
    </row>
    <row r="332" spans="1:15" ht="45" customHeight="1">
      <c r="A332" s="13" t="s">
        <v>1888</v>
      </c>
      <c r="B332" s="31" t="s">
        <v>1898</v>
      </c>
      <c r="C332" s="31"/>
      <c r="D332" s="39">
        <f t="shared" si="4"/>
        <v>1</v>
      </c>
      <c r="E332" s="39"/>
      <c r="F332" s="39" t="s">
        <v>1347</v>
      </c>
      <c r="G332" s="39"/>
      <c r="H332" s="34">
        <v>43129</v>
      </c>
      <c r="I332" s="34"/>
      <c r="J332" s="34">
        <v>43130</v>
      </c>
      <c r="K332" s="34"/>
      <c r="L332" s="18" t="s">
        <v>647</v>
      </c>
      <c r="M332" s="18"/>
      <c r="N332" s="35">
        <v>16</v>
      </c>
      <c r="O332" s="35"/>
    </row>
    <row r="333" spans="1:15" ht="45" customHeight="1">
      <c r="A333" s="13" t="s">
        <v>1888</v>
      </c>
      <c r="B333" s="31" t="s">
        <v>1898</v>
      </c>
      <c r="C333" s="31"/>
      <c r="D333" s="39">
        <f t="shared" ref="D333:D396" si="5">C333+1</f>
        <v>1</v>
      </c>
      <c r="E333" s="39"/>
      <c r="F333" s="39" t="s">
        <v>1347</v>
      </c>
      <c r="G333" s="39"/>
      <c r="H333" s="34">
        <v>43116</v>
      </c>
      <c r="I333" s="34"/>
      <c r="J333" s="34">
        <v>43118</v>
      </c>
      <c r="K333" s="34"/>
      <c r="L333" s="18" t="s">
        <v>647</v>
      </c>
      <c r="M333" s="18"/>
      <c r="N333" s="35">
        <v>1015</v>
      </c>
      <c r="O333" s="35"/>
    </row>
    <row r="334" spans="1:15" ht="45" customHeight="1">
      <c r="A334" s="13" t="s">
        <v>1888</v>
      </c>
      <c r="B334" s="31" t="s">
        <v>1898</v>
      </c>
      <c r="C334" s="31"/>
      <c r="D334" s="39">
        <f t="shared" si="5"/>
        <v>1</v>
      </c>
      <c r="E334" s="39"/>
      <c r="F334" s="39" t="s">
        <v>1347</v>
      </c>
      <c r="G334" s="39"/>
      <c r="H334" s="34">
        <v>43116</v>
      </c>
      <c r="I334" s="34"/>
      <c r="J334" s="34">
        <v>43118</v>
      </c>
      <c r="K334" s="34"/>
      <c r="L334" s="18" t="s">
        <v>647</v>
      </c>
      <c r="M334" s="18"/>
      <c r="N334" s="35">
        <v>16</v>
      </c>
      <c r="O334" s="35"/>
    </row>
    <row r="335" spans="1:15" ht="45" customHeight="1">
      <c r="A335" s="13" t="s">
        <v>1888</v>
      </c>
      <c r="B335" s="31" t="s">
        <v>1898</v>
      </c>
      <c r="C335" s="31"/>
      <c r="D335" s="39">
        <f t="shared" si="5"/>
        <v>1</v>
      </c>
      <c r="E335" s="39"/>
      <c r="F335" s="39" t="s">
        <v>1347</v>
      </c>
      <c r="G335" s="39"/>
      <c r="H335" s="34">
        <v>43116</v>
      </c>
      <c r="I335" s="34"/>
      <c r="J335" s="34">
        <v>43151</v>
      </c>
      <c r="K335" s="34"/>
      <c r="L335" s="18" t="s">
        <v>647</v>
      </c>
      <c r="M335" s="18"/>
      <c r="N335" s="35">
        <v>1015</v>
      </c>
      <c r="O335" s="35"/>
    </row>
    <row r="336" spans="1:15" ht="45" customHeight="1">
      <c r="A336" s="13" t="s">
        <v>1888</v>
      </c>
      <c r="B336" s="31" t="s">
        <v>1898</v>
      </c>
      <c r="C336" s="31"/>
      <c r="D336" s="39">
        <f t="shared" si="5"/>
        <v>1</v>
      </c>
      <c r="E336" s="39"/>
      <c r="F336" s="39" t="s">
        <v>1347</v>
      </c>
      <c r="G336" s="39"/>
      <c r="H336" s="34">
        <v>43116</v>
      </c>
      <c r="I336" s="34"/>
      <c r="J336" s="34">
        <v>43151</v>
      </c>
      <c r="K336" s="34"/>
      <c r="L336" s="18" t="s">
        <v>647</v>
      </c>
      <c r="M336" s="18"/>
      <c r="N336" s="35">
        <v>16</v>
      </c>
      <c r="O336" s="35"/>
    </row>
    <row r="337" spans="1:15" ht="45" customHeight="1">
      <c r="A337" s="13" t="s">
        <v>1888</v>
      </c>
      <c r="B337" s="31" t="s">
        <v>1900</v>
      </c>
      <c r="C337" s="31"/>
      <c r="D337" s="39">
        <f t="shared" si="5"/>
        <v>1</v>
      </c>
      <c r="E337" s="39"/>
      <c r="F337" s="39" t="s">
        <v>28</v>
      </c>
      <c r="G337" s="39"/>
      <c r="H337" s="34">
        <v>43166</v>
      </c>
      <c r="I337" s="34"/>
      <c r="J337" s="34">
        <v>43166</v>
      </c>
      <c r="K337" s="34"/>
      <c r="L337" s="18" t="s">
        <v>647</v>
      </c>
      <c r="M337" s="18"/>
      <c r="N337" s="35">
        <v>40</v>
      </c>
      <c r="O337" s="35"/>
    </row>
    <row r="338" spans="1:15" ht="45" customHeight="1">
      <c r="A338" s="13" t="s">
        <v>1888</v>
      </c>
      <c r="B338" s="31" t="s">
        <v>1900</v>
      </c>
      <c r="C338" s="31"/>
      <c r="D338" s="39">
        <f t="shared" si="5"/>
        <v>1</v>
      </c>
      <c r="E338" s="39"/>
      <c r="F338" s="39" t="s">
        <v>28</v>
      </c>
      <c r="G338" s="39"/>
      <c r="H338" s="34">
        <v>43166</v>
      </c>
      <c r="I338" s="34"/>
      <c r="J338" s="34">
        <v>43166</v>
      </c>
      <c r="K338" s="34"/>
      <c r="L338" s="18" t="s">
        <v>647</v>
      </c>
      <c r="M338" s="18"/>
      <c r="N338" s="35">
        <v>9</v>
      </c>
      <c r="O338" s="35"/>
    </row>
    <row r="339" spans="1:15" ht="45" customHeight="1">
      <c r="A339" s="13" t="s">
        <v>1888</v>
      </c>
      <c r="B339" s="31" t="s">
        <v>1900</v>
      </c>
      <c r="C339" s="31"/>
      <c r="D339" s="39">
        <f t="shared" si="5"/>
        <v>1</v>
      </c>
      <c r="E339" s="39"/>
      <c r="F339" s="39" t="s">
        <v>28</v>
      </c>
      <c r="G339" s="39"/>
      <c r="H339" s="34">
        <v>43172</v>
      </c>
      <c r="I339" s="34"/>
      <c r="J339" s="34">
        <v>43172</v>
      </c>
      <c r="K339" s="34"/>
      <c r="L339" s="18" t="s">
        <v>647</v>
      </c>
      <c r="M339" s="18"/>
      <c r="N339" s="35">
        <v>47</v>
      </c>
      <c r="O339" s="35"/>
    </row>
    <row r="340" spans="1:15" ht="45" customHeight="1">
      <c r="A340" s="13" t="s">
        <v>1888</v>
      </c>
      <c r="B340" s="31" t="s">
        <v>1900</v>
      </c>
      <c r="C340" s="31"/>
      <c r="D340" s="39">
        <f t="shared" si="5"/>
        <v>1</v>
      </c>
      <c r="E340" s="39"/>
      <c r="F340" s="39" t="s">
        <v>28</v>
      </c>
      <c r="G340" s="39"/>
      <c r="H340" s="34">
        <v>43168</v>
      </c>
      <c r="I340" s="34"/>
      <c r="J340" s="34">
        <v>43168</v>
      </c>
      <c r="K340" s="34"/>
      <c r="L340" s="18" t="s">
        <v>647</v>
      </c>
      <c r="M340" s="18"/>
      <c r="N340" s="35">
        <v>65</v>
      </c>
      <c r="O340" s="35"/>
    </row>
    <row r="341" spans="1:15" ht="45" customHeight="1">
      <c r="A341" s="13" t="s">
        <v>1888</v>
      </c>
      <c r="B341" s="31" t="s">
        <v>1901</v>
      </c>
      <c r="C341" s="31"/>
      <c r="D341" s="39">
        <f t="shared" si="5"/>
        <v>1</v>
      </c>
      <c r="E341" s="39"/>
      <c r="F341" s="39" t="s">
        <v>28</v>
      </c>
      <c r="G341" s="39"/>
      <c r="H341" s="34">
        <v>43168</v>
      </c>
      <c r="I341" s="34"/>
      <c r="J341" s="34">
        <v>43168</v>
      </c>
      <c r="K341" s="34"/>
      <c r="L341" s="18" t="s">
        <v>647</v>
      </c>
      <c r="M341" s="18"/>
      <c r="N341" s="35">
        <v>308</v>
      </c>
      <c r="O341" s="35"/>
    </row>
    <row r="342" spans="1:15" ht="45" customHeight="1">
      <c r="A342" s="13" t="s">
        <v>1888</v>
      </c>
      <c r="B342" s="31" t="s">
        <v>1902</v>
      </c>
      <c r="C342" s="31"/>
      <c r="D342" s="39">
        <f t="shared" si="5"/>
        <v>1</v>
      </c>
      <c r="E342" s="39"/>
      <c r="F342" s="39" t="s">
        <v>11</v>
      </c>
      <c r="G342" s="39"/>
      <c r="H342" s="34">
        <v>43138</v>
      </c>
      <c r="I342" s="34"/>
      <c r="J342" s="34">
        <v>43139</v>
      </c>
      <c r="K342" s="34"/>
      <c r="L342" s="18" t="s">
        <v>647</v>
      </c>
      <c r="M342" s="18"/>
      <c r="N342" s="35">
        <v>2845.6</v>
      </c>
      <c r="O342" s="35"/>
    </row>
    <row r="343" spans="1:15" ht="45" customHeight="1">
      <c r="A343" s="13" t="s">
        <v>1888</v>
      </c>
      <c r="B343" s="31" t="s">
        <v>1903</v>
      </c>
      <c r="C343" s="31"/>
      <c r="D343" s="39">
        <f t="shared" si="5"/>
        <v>1</v>
      </c>
      <c r="E343" s="39"/>
      <c r="F343" s="39" t="s">
        <v>11</v>
      </c>
      <c r="G343" s="39"/>
      <c r="H343" s="34">
        <v>43138</v>
      </c>
      <c r="I343" s="34"/>
      <c r="J343" s="34">
        <v>43139</v>
      </c>
      <c r="K343" s="34"/>
      <c r="L343" s="18" t="s">
        <v>647</v>
      </c>
      <c r="M343" s="18"/>
      <c r="N343" s="35">
        <v>4050.01</v>
      </c>
      <c r="O343" s="35"/>
    </row>
    <row r="344" spans="1:15" ht="45" customHeight="1">
      <c r="A344" s="13" t="s">
        <v>1904</v>
      </c>
      <c r="B344" s="31" t="s">
        <v>1889</v>
      </c>
      <c r="C344" s="31"/>
      <c r="D344" s="39">
        <f t="shared" si="5"/>
        <v>1</v>
      </c>
      <c r="E344" s="39"/>
      <c r="F344" s="39" t="s">
        <v>11</v>
      </c>
      <c r="G344" s="39"/>
      <c r="H344" s="34">
        <v>43179</v>
      </c>
      <c r="I344" s="34"/>
      <c r="J344" s="34">
        <v>43182</v>
      </c>
      <c r="K344" s="34"/>
      <c r="L344" s="18" t="s">
        <v>647</v>
      </c>
      <c r="M344" s="18"/>
      <c r="N344" s="35">
        <v>25</v>
      </c>
      <c r="O344" s="35"/>
    </row>
    <row r="345" spans="1:15" ht="45" customHeight="1">
      <c r="A345" s="13" t="s">
        <v>1904</v>
      </c>
      <c r="B345" s="31" t="s">
        <v>1889</v>
      </c>
      <c r="C345" s="31"/>
      <c r="D345" s="39">
        <f t="shared" si="5"/>
        <v>1</v>
      </c>
      <c r="E345" s="39"/>
      <c r="F345" s="39" t="s">
        <v>11</v>
      </c>
      <c r="G345" s="39"/>
      <c r="H345" s="34">
        <v>43179</v>
      </c>
      <c r="I345" s="34"/>
      <c r="J345" s="34">
        <v>43182</v>
      </c>
      <c r="K345" s="34"/>
      <c r="L345" s="18" t="s">
        <v>647</v>
      </c>
      <c r="M345" s="18"/>
      <c r="N345" s="35">
        <v>50</v>
      </c>
      <c r="O345" s="35"/>
    </row>
    <row r="346" spans="1:15" ht="45" customHeight="1">
      <c r="A346" s="13" t="s">
        <v>1904</v>
      </c>
      <c r="B346" s="31" t="s">
        <v>1889</v>
      </c>
      <c r="C346" s="31"/>
      <c r="D346" s="39">
        <f t="shared" si="5"/>
        <v>1</v>
      </c>
      <c r="E346" s="39"/>
      <c r="F346" s="39" t="s">
        <v>11</v>
      </c>
      <c r="G346" s="39"/>
      <c r="H346" s="34">
        <v>43179</v>
      </c>
      <c r="I346" s="34"/>
      <c r="J346" s="34">
        <v>43182</v>
      </c>
      <c r="K346" s="34"/>
      <c r="L346" s="18" t="s">
        <v>647</v>
      </c>
      <c r="M346" s="18"/>
      <c r="N346" s="35">
        <v>150</v>
      </c>
      <c r="O346" s="35"/>
    </row>
    <row r="347" spans="1:15" ht="45" customHeight="1">
      <c r="A347" s="13" t="s">
        <v>1904</v>
      </c>
      <c r="B347" s="31" t="s">
        <v>1889</v>
      </c>
      <c r="C347" s="31"/>
      <c r="D347" s="39">
        <f t="shared" si="5"/>
        <v>1</v>
      </c>
      <c r="E347" s="39"/>
      <c r="F347" s="39" t="s">
        <v>11</v>
      </c>
      <c r="G347" s="39"/>
      <c r="H347" s="34">
        <v>43179</v>
      </c>
      <c r="I347" s="34"/>
      <c r="J347" s="34">
        <v>43182</v>
      </c>
      <c r="K347" s="34"/>
      <c r="L347" s="18" t="s">
        <v>647</v>
      </c>
      <c r="M347" s="18"/>
      <c r="N347" s="35">
        <v>170</v>
      </c>
      <c r="O347" s="35"/>
    </row>
    <row r="348" spans="1:15" ht="45" customHeight="1">
      <c r="A348" s="13" t="s">
        <v>1904</v>
      </c>
      <c r="B348" s="31" t="s">
        <v>1889</v>
      </c>
      <c r="C348" s="31"/>
      <c r="D348" s="39">
        <f t="shared" si="5"/>
        <v>1</v>
      </c>
      <c r="E348" s="39"/>
      <c r="F348" s="39" t="s">
        <v>11</v>
      </c>
      <c r="G348" s="39"/>
      <c r="H348" s="34">
        <v>43179</v>
      </c>
      <c r="I348" s="34"/>
      <c r="J348" s="34">
        <v>43182</v>
      </c>
      <c r="K348" s="34"/>
      <c r="L348" s="18" t="s">
        <v>647</v>
      </c>
      <c r="M348" s="18"/>
      <c r="N348" s="35">
        <v>100</v>
      </c>
      <c r="O348" s="35"/>
    </row>
    <row r="349" spans="1:15" ht="45" customHeight="1">
      <c r="A349" s="13" t="s">
        <v>1904</v>
      </c>
      <c r="B349" s="31" t="s">
        <v>1889</v>
      </c>
      <c r="C349" s="31"/>
      <c r="D349" s="39">
        <f t="shared" si="5"/>
        <v>1</v>
      </c>
      <c r="E349" s="39"/>
      <c r="F349" s="39" t="s">
        <v>11</v>
      </c>
      <c r="G349" s="39"/>
      <c r="H349" s="34">
        <v>43179</v>
      </c>
      <c r="I349" s="34"/>
      <c r="J349" s="34">
        <v>43182</v>
      </c>
      <c r="K349" s="34"/>
      <c r="L349" s="18" t="s">
        <v>647</v>
      </c>
      <c r="M349" s="18"/>
      <c r="N349" s="35">
        <v>60</v>
      </c>
      <c r="O349" s="35"/>
    </row>
    <row r="350" spans="1:15" ht="45" customHeight="1">
      <c r="A350" s="13" t="s">
        <v>1904</v>
      </c>
      <c r="B350" s="31" t="s">
        <v>1889</v>
      </c>
      <c r="C350" s="31"/>
      <c r="D350" s="39">
        <f t="shared" si="5"/>
        <v>1</v>
      </c>
      <c r="E350" s="39"/>
      <c r="F350" s="39" t="s">
        <v>11</v>
      </c>
      <c r="G350" s="39"/>
      <c r="H350" s="34">
        <v>43179</v>
      </c>
      <c r="I350" s="34"/>
      <c r="J350" s="34">
        <v>43182</v>
      </c>
      <c r="K350" s="34"/>
      <c r="L350" s="18" t="s">
        <v>647</v>
      </c>
      <c r="M350" s="18"/>
      <c r="N350" s="35">
        <v>200</v>
      </c>
      <c r="O350" s="35"/>
    </row>
    <row r="351" spans="1:15" ht="45" customHeight="1">
      <c r="A351" s="13" t="s">
        <v>1904</v>
      </c>
      <c r="B351" s="31" t="s">
        <v>1889</v>
      </c>
      <c r="C351" s="31"/>
      <c r="D351" s="39">
        <f t="shared" si="5"/>
        <v>1</v>
      </c>
      <c r="E351" s="39"/>
      <c r="F351" s="39" t="s">
        <v>11</v>
      </c>
      <c r="G351" s="39"/>
      <c r="H351" s="34">
        <v>43179</v>
      </c>
      <c r="I351" s="34"/>
      <c r="J351" s="34">
        <v>43182</v>
      </c>
      <c r="K351" s="34"/>
      <c r="L351" s="18" t="s">
        <v>647</v>
      </c>
      <c r="M351" s="18"/>
      <c r="N351" s="35">
        <v>1740</v>
      </c>
      <c r="O351" s="35"/>
    </row>
    <row r="352" spans="1:15" ht="45" customHeight="1">
      <c r="A352" s="13" t="s">
        <v>1904</v>
      </c>
      <c r="B352" s="31" t="s">
        <v>1889</v>
      </c>
      <c r="C352" s="31"/>
      <c r="D352" s="39">
        <f t="shared" si="5"/>
        <v>1</v>
      </c>
      <c r="E352" s="39"/>
      <c r="F352" s="39" t="s">
        <v>11</v>
      </c>
      <c r="G352" s="39"/>
      <c r="H352" s="34">
        <v>43179</v>
      </c>
      <c r="I352" s="34"/>
      <c r="J352" s="34">
        <v>43182</v>
      </c>
      <c r="K352" s="34"/>
      <c r="L352" s="18" t="s">
        <v>647</v>
      </c>
      <c r="M352" s="18"/>
      <c r="N352" s="35">
        <v>50</v>
      </c>
      <c r="O352" s="35"/>
    </row>
    <row r="353" spans="1:15" ht="45" customHeight="1">
      <c r="A353" s="13" t="s">
        <v>1904</v>
      </c>
      <c r="B353" s="31" t="s">
        <v>1889</v>
      </c>
      <c r="C353" s="31"/>
      <c r="D353" s="39">
        <f t="shared" si="5"/>
        <v>1</v>
      </c>
      <c r="E353" s="39"/>
      <c r="F353" s="39" t="s">
        <v>11</v>
      </c>
      <c r="G353" s="39"/>
      <c r="H353" s="34">
        <v>43179</v>
      </c>
      <c r="I353" s="34"/>
      <c r="J353" s="34">
        <v>43182</v>
      </c>
      <c r="K353" s="34"/>
      <c r="L353" s="18" t="s">
        <v>647</v>
      </c>
      <c r="M353" s="18"/>
      <c r="N353" s="35">
        <v>1250</v>
      </c>
      <c r="O353" s="35"/>
    </row>
    <row r="354" spans="1:15" ht="45" customHeight="1">
      <c r="A354" s="13" t="s">
        <v>1904</v>
      </c>
      <c r="B354" s="31" t="s">
        <v>1889</v>
      </c>
      <c r="C354" s="31"/>
      <c r="D354" s="39">
        <f t="shared" si="5"/>
        <v>1</v>
      </c>
      <c r="E354" s="39"/>
      <c r="F354" s="39" t="s">
        <v>11</v>
      </c>
      <c r="G354" s="39"/>
      <c r="H354" s="34">
        <v>43179</v>
      </c>
      <c r="I354" s="34"/>
      <c r="J354" s="34">
        <v>43182</v>
      </c>
      <c r="K354" s="34"/>
      <c r="L354" s="18" t="s">
        <v>647</v>
      </c>
      <c r="M354" s="18"/>
      <c r="N354" s="35">
        <v>1566.01</v>
      </c>
      <c r="O354" s="35"/>
    </row>
    <row r="355" spans="1:15" ht="45" customHeight="1">
      <c r="A355" s="13" t="s">
        <v>1904</v>
      </c>
      <c r="B355" s="31" t="s">
        <v>1889</v>
      </c>
      <c r="C355" s="31"/>
      <c r="D355" s="39">
        <f t="shared" si="5"/>
        <v>1</v>
      </c>
      <c r="E355" s="39"/>
      <c r="F355" s="39" t="s">
        <v>11</v>
      </c>
      <c r="G355" s="39"/>
      <c r="H355" s="34">
        <v>43179</v>
      </c>
      <c r="I355" s="34"/>
      <c r="J355" s="34">
        <v>43182</v>
      </c>
      <c r="K355" s="34"/>
      <c r="L355" s="18" t="s">
        <v>647</v>
      </c>
      <c r="M355" s="18"/>
      <c r="N355" s="35">
        <v>1566.01</v>
      </c>
      <c r="O355" s="35"/>
    </row>
    <row r="356" spans="1:15" ht="45" customHeight="1">
      <c r="A356" s="13" t="s">
        <v>1904</v>
      </c>
      <c r="B356" s="31" t="s">
        <v>1889</v>
      </c>
      <c r="C356" s="31"/>
      <c r="D356" s="39">
        <f t="shared" si="5"/>
        <v>1</v>
      </c>
      <c r="E356" s="39"/>
      <c r="F356" s="39" t="s">
        <v>11</v>
      </c>
      <c r="G356" s="39"/>
      <c r="H356" s="34">
        <v>43179</v>
      </c>
      <c r="I356" s="34"/>
      <c r="J356" s="34">
        <v>43182</v>
      </c>
      <c r="K356" s="34"/>
      <c r="L356" s="18" t="s">
        <v>647</v>
      </c>
      <c r="M356" s="18"/>
      <c r="N356" s="35">
        <v>50</v>
      </c>
      <c r="O356" s="35"/>
    </row>
    <row r="357" spans="1:15" ht="45" customHeight="1">
      <c r="A357" s="13" t="s">
        <v>1904</v>
      </c>
      <c r="B357" s="31" t="s">
        <v>1889</v>
      </c>
      <c r="C357" s="31"/>
      <c r="D357" s="39">
        <f t="shared" si="5"/>
        <v>1</v>
      </c>
      <c r="E357" s="39"/>
      <c r="F357" s="39" t="s">
        <v>11</v>
      </c>
      <c r="G357" s="39"/>
      <c r="H357" s="34">
        <v>43179</v>
      </c>
      <c r="I357" s="34"/>
      <c r="J357" s="34">
        <v>43182</v>
      </c>
      <c r="K357" s="34"/>
      <c r="L357" s="18" t="s">
        <v>647</v>
      </c>
      <c r="M357" s="18"/>
      <c r="N357" s="35">
        <v>154</v>
      </c>
      <c r="O357" s="35"/>
    </row>
    <row r="358" spans="1:15" ht="45" customHeight="1">
      <c r="A358" s="13" t="s">
        <v>1904</v>
      </c>
      <c r="B358" s="31" t="s">
        <v>1889</v>
      </c>
      <c r="C358" s="31"/>
      <c r="D358" s="39">
        <f t="shared" si="5"/>
        <v>1</v>
      </c>
      <c r="E358" s="39"/>
      <c r="F358" s="39" t="s">
        <v>11</v>
      </c>
      <c r="G358" s="39"/>
      <c r="H358" s="34">
        <v>43179</v>
      </c>
      <c r="I358" s="34"/>
      <c r="J358" s="34">
        <v>43182</v>
      </c>
      <c r="K358" s="34"/>
      <c r="L358" s="18" t="s">
        <v>647</v>
      </c>
      <c r="M358" s="18"/>
      <c r="N358" s="35">
        <v>1566.01</v>
      </c>
      <c r="O358" s="35"/>
    </row>
    <row r="359" spans="1:15" ht="45" customHeight="1">
      <c r="A359" s="13" t="s">
        <v>1904</v>
      </c>
      <c r="B359" s="31" t="s">
        <v>1895</v>
      </c>
      <c r="C359" s="31"/>
      <c r="D359" s="39">
        <f t="shared" si="5"/>
        <v>1</v>
      </c>
      <c r="E359" s="39"/>
      <c r="F359" s="39" t="s">
        <v>1347</v>
      </c>
      <c r="G359" s="39"/>
      <c r="H359" s="34">
        <v>43122</v>
      </c>
      <c r="I359" s="34"/>
      <c r="J359" s="34">
        <v>43124</v>
      </c>
      <c r="K359" s="34"/>
      <c r="L359" s="18" t="s">
        <v>647</v>
      </c>
      <c r="M359" s="18"/>
      <c r="N359" s="35">
        <v>32</v>
      </c>
      <c r="O359" s="35"/>
    </row>
    <row r="360" spans="1:15" ht="45" customHeight="1">
      <c r="A360" s="13" t="s">
        <v>1904</v>
      </c>
      <c r="B360" s="31" t="s">
        <v>1905</v>
      </c>
      <c r="C360" s="31"/>
      <c r="D360" s="39">
        <f t="shared" si="5"/>
        <v>1</v>
      </c>
      <c r="E360" s="39"/>
      <c r="F360" s="39" t="s">
        <v>28</v>
      </c>
      <c r="G360" s="39"/>
      <c r="H360" s="34">
        <v>43175</v>
      </c>
      <c r="I360" s="34"/>
      <c r="J360" s="34">
        <v>43175</v>
      </c>
      <c r="K360" s="34"/>
      <c r="L360" s="18" t="s">
        <v>647</v>
      </c>
      <c r="M360" s="18"/>
      <c r="N360" s="35">
        <v>59</v>
      </c>
      <c r="O360" s="35"/>
    </row>
    <row r="361" spans="1:15" ht="45" customHeight="1">
      <c r="A361" s="13" t="s">
        <v>1904</v>
      </c>
      <c r="B361" s="31" t="s">
        <v>1905</v>
      </c>
      <c r="C361" s="31"/>
      <c r="D361" s="39">
        <f t="shared" si="5"/>
        <v>1</v>
      </c>
      <c r="E361" s="39"/>
      <c r="F361" s="39" t="s">
        <v>28</v>
      </c>
      <c r="G361" s="39"/>
      <c r="H361" s="34">
        <v>43175</v>
      </c>
      <c r="I361" s="34"/>
      <c r="J361" s="34">
        <v>43175</v>
      </c>
      <c r="K361" s="34"/>
      <c r="L361" s="18" t="s">
        <v>647</v>
      </c>
      <c r="M361" s="18"/>
      <c r="N361" s="35">
        <v>45</v>
      </c>
      <c r="O361" s="35"/>
    </row>
    <row r="362" spans="1:15" ht="45" customHeight="1">
      <c r="A362" s="13" t="s">
        <v>1904</v>
      </c>
      <c r="B362" s="31" t="s">
        <v>1905</v>
      </c>
      <c r="C362" s="31"/>
      <c r="D362" s="39">
        <f t="shared" si="5"/>
        <v>1</v>
      </c>
      <c r="E362" s="39"/>
      <c r="F362" s="39" t="s">
        <v>28</v>
      </c>
      <c r="G362" s="39"/>
      <c r="H362" s="34">
        <v>43175</v>
      </c>
      <c r="I362" s="34"/>
      <c r="J362" s="34">
        <v>43175</v>
      </c>
      <c r="K362" s="34"/>
      <c r="L362" s="18" t="s">
        <v>647</v>
      </c>
      <c r="M362" s="18"/>
      <c r="N362" s="35">
        <v>59</v>
      </c>
      <c r="O362" s="35"/>
    </row>
    <row r="363" spans="1:15" ht="45" customHeight="1">
      <c r="A363" s="13" t="s">
        <v>1904</v>
      </c>
      <c r="B363" s="31" t="s">
        <v>1905</v>
      </c>
      <c r="C363" s="31"/>
      <c r="D363" s="39">
        <f t="shared" si="5"/>
        <v>1</v>
      </c>
      <c r="E363" s="39"/>
      <c r="F363" s="39" t="s">
        <v>28</v>
      </c>
      <c r="G363" s="39"/>
      <c r="H363" s="34">
        <v>43175</v>
      </c>
      <c r="I363" s="34"/>
      <c r="J363" s="34">
        <v>43175</v>
      </c>
      <c r="K363" s="34"/>
      <c r="L363" s="18" t="s">
        <v>647</v>
      </c>
      <c r="M363" s="18"/>
      <c r="N363" s="35">
        <v>45</v>
      </c>
      <c r="O363" s="35"/>
    </row>
    <row r="364" spans="1:15" ht="45" customHeight="1">
      <c r="A364" s="13" t="s">
        <v>1904</v>
      </c>
      <c r="B364" s="31" t="s">
        <v>1905</v>
      </c>
      <c r="C364" s="31"/>
      <c r="D364" s="39">
        <f t="shared" si="5"/>
        <v>1</v>
      </c>
      <c r="E364" s="39"/>
      <c r="F364" s="39" t="s">
        <v>28</v>
      </c>
      <c r="G364" s="39"/>
      <c r="H364" s="34">
        <v>43175</v>
      </c>
      <c r="I364" s="34"/>
      <c r="J364" s="34">
        <v>43175</v>
      </c>
      <c r="K364" s="34"/>
      <c r="L364" s="18" t="s">
        <v>647</v>
      </c>
      <c r="M364" s="18"/>
      <c r="N364" s="35">
        <v>500</v>
      </c>
      <c r="O364" s="35"/>
    </row>
    <row r="365" spans="1:15" ht="45" customHeight="1">
      <c r="A365" s="13" t="s">
        <v>1904</v>
      </c>
      <c r="B365" s="31" t="s">
        <v>1905</v>
      </c>
      <c r="C365" s="31"/>
      <c r="D365" s="39">
        <f t="shared" si="5"/>
        <v>1</v>
      </c>
      <c r="E365" s="39"/>
      <c r="F365" s="39" t="s">
        <v>28</v>
      </c>
      <c r="G365" s="39"/>
      <c r="H365" s="34">
        <v>43175</v>
      </c>
      <c r="I365" s="34"/>
      <c r="J365" s="34">
        <v>43175</v>
      </c>
      <c r="K365" s="34"/>
      <c r="L365" s="18" t="s">
        <v>647</v>
      </c>
      <c r="M365" s="18"/>
      <c r="N365" s="35">
        <v>87</v>
      </c>
      <c r="O365" s="35"/>
    </row>
    <row r="366" spans="1:15" ht="45" customHeight="1">
      <c r="A366" s="13" t="s">
        <v>1906</v>
      </c>
      <c r="B366" s="31" t="s">
        <v>1907</v>
      </c>
      <c r="C366" s="31"/>
      <c r="D366" s="39">
        <f t="shared" si="5"/>
        <v>1</v>
      </c>
      <c r="E366" s="39"/>
      <c r="F366" s="39" t="s">
        <v>1347</v>
      </c>
      <c r="G366" s="39"/>
      <c r="H366" s="34">
        <v>43122</v>
      </c>
      <c r="I366" s="34"/>
      <c r="J366" s="34">
        <v>43122</v>
      </c>
      <c r="K366" s="34"/>
      <c r="L366" s="18" t="s">
        <v>647</v>
      </c>
      <c r="M366" s="18"/>
      <c r="N366" s="35">
        <v>1042</v>
      </c>
      <c r="O366" s="35"/>
    </row>
    <row r="367" spans="1:15" ht="45" customHeight="1">
      <c r="A367" s="13" t="s">
        <v>1906</v>
      </c>
      <c r="B367" s="31" t="s">
        <v>1907</v>
      </c>
      <c r="C367" s="31"/>
      <c r="D367" s="39">
        <f t="shared" si="5"/>
        <v>1</v>
      </c>
      <c r="E367" s="39"/>
      <c r="F367" s="39" t="s">
        <v>1347</v>
      </c>
      <c r="G367" s="39"/>
      <c r="H367" s="34">
        <v>43122</v>
      </c>
      <c r="I367" s="34"/>
      <c r="J367" s="34">
        <v>43122</v>
      </c>
      <c r="K367" s="34"/>
      <c r="L367" s="18" t="s">
        <v>647</v>
      </c>
      <c r="M367" s="18"/>
      <c r="N367" s="35">
        <v>220</v>
      </c>
      <c r="O367" s="35"/>
    </row>
    <row r="368" spans="1:15" ht="45" customHeight="1">
      <c r="A368" s="13" t="s">
        <v>1908</v>
      </c>
      <c r="B368" s="31" t="s">
        <v>13</v>
      </c>
      <c r="C368" s="31"/>
      <c r="D368" s="39">
        <f t="shared" si="5"/>
        <v>1</v>
      </c>
      <c r="E368" s="39"/>
      <c r="F368" s="39" t="s">
        <v>14</v>
      </c>
      <c r="G368" s="39"/>
      <c r="H368" s="34">
        <v>43101</v>
      </c>
      <c r="I368" s="34"/>
      <c r="J368" s="34">
        <v>43131</v>
      </c>
      <c r="K368" s="34"/>
      <c r="L368" s="18" t="s">
        <v>647</v>
      </c>
      <c r="M368" s="18"/>
      <c r="N368" s="35">
        <v>148</v>
      </c>
      <c r="O368" s="35"/>
    </row>
    <row r="369" spans="1:15" ht="45" customHeight="1">
      <c r="A369" s="13" t="s">
        <v>1908</v>
      </c>
      <c r="B369" s="31" t="s">
        <v>13</v>
      </c>
      <c r="C369" s="31"/>
      <c r="D369" s="39">
        <f t="shared" si="5"/>
        <v>1</v>
      </c>
      <c r="E369" s="39"/>
      <c r="F369" s="39" t="s">
        <v>14</v>
      </c>
      <c r="G369" s="39"/>
      <c r="H369" s="34">
        <v>43132</v>
      </c>
      <c r="I369" s="34"/>
      <c r="J369" s="34">
        <v>43132</v>
      </c>
      <c r="K369" s="34"/>
      <c r="L369" s="18" t="s">
        <v>647</v>
      </c>
      <c r="M369" s="18"/>
      <c r="N369" s="35">
        <v>886</v>
      </c>
      <c r="O369" s="35"/>
    </row>
    <row r="370" spans="1:15" ht="45" customHeight="1">
      <c r="A370" s="13" t="s">
        <v>1908</v>
      </c>
      <c r="B370" s="31" t="s">
        <v>13</v>
      </c>
      <c r="C370" s="31"/>
      <c r="D370" s="39">
        <f t="shared" si="5"/>
        <v>1</v>
      </c>
      <c r="E370" s="39"/>
      <c r="F370" s="39" t="s">
        <v>14</v>
      </c>
      <c r="G370" s="39"/>
      <c r="H370" s="34">
        <v>43132</v>
      </c>
      <c r="I370" s="34"/>
      <c r="J370" s="34">
        <v>43146</v>
      </c>
      <c r="K370" s="34"/>
      <c r="L370" s="18" t="s">
        <v>647</v>
      </c>
      <c r="M370" s="18"/>
      <c r="N370" s="35">
        <v>56</v>
      </c>
      <c r="O370" s="35"/>
    </row>
    <row r="371" spans="1:15" ht="45" customHeight="1">
      <c r="A371" s="13" t="s">
        <v>1909</v>
      </c>
      <c r="B371" s="31" t="s">
        <v>13</v>
      </c>
      <c r="C371" s="31"/>
      <c r="D371" s="39">
        <f t="shared" si="5"/>
        <v>1</v>
      </c>
      <c r="E371" s="39"/>
      <c r="F371" s="39" t="s">
        <v>14</v>
      </c>
      <c r="G371" s="39"/>
      <c r="H371" s="34">
        <v>43102</v>
      </c>
      <c r="I371" s="34"/>
      <c r="J371" s="34">
        <v>43131</v>
      </c>
      <c r="K371" s="34"/>
      <c r="L371" s="18" t="s">
        <v>647</v>
      </c>
      <c r="M371" s="18"/>
      <c r="N371" s="35">
        <v>972</v>
      </c>
      <c r="O371" s="35"/>
    </row>
    <row r="372" spans="1:15" ht="45" customHeight="1">
      <c r="A372" s="13" t="s">
        <v>1909</v>
      </c>
      <c r="B372" s="31" t="s">
        <v>13</v>
      </c>
      <c r="C372" s="31"/>
      <c r="D372" s="39">
        <f t="shared" si="5"/>
        <v>1</v>
      </c>
      <c r="E372" s="39"/>
      <c r="F372" s="39" t="s">
        <v>14</v>
      </c>
      <c r="G372" s="39"/>
      <c r="H372" s="34">
        <v>43150</v>
      </c>
      <c r="I372" s="34"/>
      <c r="J372" s="34">
        <v>43157</v>
      </c>
      <c r="K372" s="34"/>
      <c r="L372" s="18" t="s">
        <v>647</v>
      </c>
      <c r="M372" s="18"/>
      <c r="N372" s="35">
        <v>2088</v>
      </c>
      <c r="O372" s="35"/>
    </row>
    <row r="373" spans="1:15" ht="45" customHeight="1">
      <c r="A373" s="13" t="s">
        <v>1910</v>
      </c>
      <c r="B373" s="31" t="s">
        <v>76</v>
      </c>
      <c r="C373" s="31"/>
      <c r="D373" s="39">
        <f t="shared" si="5"/>
        <v>1</v>
      </c>
      <c r="E373" s="39"/>
      <c r="F373" s="39" t="s">
        <v>14</v>
      </c>
      <c r="G373" s="39"/>
      <c r="H373" s="34">
        <v>43166</v>
      </c>
      <c r="I373" s="34"/>
      <c r="J373" s="34">
        <v>43185</v>
      </c>
      <c r="K373" s="34"/>
      <c r="L373" s="18" t="s">
        <v>647</v>
      </c>
      <c r="M373" s="18"/>
      <c r="N373" s="35">
        <v>54</v>
      </c>
      <c r="O373" s="35"/>
    </row>
    <row r="374" spans="1:15" ht="45" customHeight="1">
      <c r="A374" s="13" t="s">
        <v>1910</v>
      </c>
      <c r="B374" s="31" t="s">
        <v>76</v>
      </c>
      <c r="C374" s="31"/>
      <c r="D374" s="39">
        <f t="shared" si="5"/>
        <v>1</v>
      </c>
      <c r="E374" s="39"/>
      <c r="F374" s="39" t="s">
        <v>14</v>
      </c>
      <c r="G374" s="39"/>
      <c r="H374" s="34">
        <v>43241</v>
      </c>
      <c r="I374" s="34"/>
      <c r="J374" s="34">
        <v>43241</v>
      </c>
      <c r="K374" s="34"/>
      <c r="L374" s="18" t="s">
        <v>647</v>
      </c>
      <c r="M374" s="18"/>
      <c r="N374" s="35">
        <v>459</v>
      </c>
      <c r="O374" s="35"/>
    </row>
    <row r="375" spans="1:15" ht="45" customHeight="1">
      <c r="A375" s="13" t="s">
        <v>1911</v>
      </c>
      <c r="B375" s="31" t="s">
        <v>76</v>
      </c>
      <c r="C375" s="31"/>
      <c r="D375" s="39">
        <f t="shared" si="5"/>
        <v>1</v>
      </c>
      <c r="E375" s="39"/>
      <c r="F375" s="39" t="s">
        <v>14</v>
      </c>
      <c r="G375" s="39"/>
      <c r="H375" s="34">
        <v>43164</v>
      </c>
      <c r="I375" s="34"/>
      <c r="J375" s="34">
        <v>43189</v>
      </c>
      <c r="K375" s="34"/>
      <c r="L375" s="18" t="s">
        <v>647</v>
      </c>
      <c r="M375" s="18"/>
      <c r="N375" s="35">
        <v>20520</v>
      </c>
      <c r="O375" s="35"/>
    </row>
    <row r="376" spans="1:15" ht="45" customHeight="1">
      <c r="A376" s="13" t="s">
        <v>1911</v>
      </c>
      <c r="B376" s="31" t="s">
        <v>76</v>
      </c>
      <c r="C376" s="31"/>
      <c r="D376" s="39">
        <f t="shared" si="5"/>
        <v>1</v>
      </c>
      <c r="E376" s="39"/>
      <c r="F376" s="39" t="s">
        <v>14</v>
      </c>
      <c r="G376" s="39"/>
      <c r="H376" s="34">
        <v>43192</v>
      </c>
      <c r="I376" s="34"/>
      <c r="J376" s="34">
        <v>43192</v>
      </c>
      <c r="K376" s="34"/>
      <c r="L376" s="18" t="s">
        <v>647</v>
      </c>
      <c r="M376" s="18"/>
      <c r="N376" s="35">
        <v>20520</v>
      </c>
      <c r="O376" s="35"/>
    </row>
    <row r="377" spans="1:15" ht="45" customHeight="1">
      <c r="A377" s="13" t="s">
        <v>1911</v>
      </c>
      <c r="B377" s="31" t="s">
        <v>13</v>
      </c>
      <c r="C377" s="31"/>
      <c r="D377" s="39">
        <f t="shared" si="5"/>
        <v>1</v>
      </c>
      <c r="E377" s="39"/>
      <c r="F377" s="39" t="s">
        <v>14</v>
      </c>
      <c r="G377" s="39"/>
      <c r="H377" s="34">
        <v>43115</v>
      </c>
      <c r="I377" s="34"/>
      <c r="J377" s="34">
        <v>43131</v>
      </c>
      <c r="K377" s="34"/>
      <c r="L377" s="18" t="s">
        <v>647</v>
      </c>
      <c r="M377" s="18"/>
      <c r="N377" s="35">
        <v>8640</v>
      </c>
      <c r="O377" s="35"/>
    </row>
    <row r="378" spans="1:15" ht="45" customHeight="1">
      <c r="A378" s="13" t="s">
        <v>1911</v>
      </c>
      <c r="B378" s="31" t="s">
        <v>76</v>
      </c>
      <c r="C378" s="31"/>
      <c r="D378" s="39">
        <f t="shared" si="5"/>
        <v>1</v>
      </c>
      <c r="E378" s="39"/>
      <c r="F378" s="39" t="s">
        <v>14</v>
      </c>
      <c r="G378" s="39"/>
      <c r="H378" s="34">
        <v>43132</v>
      </c>
      <c r="I378" s="34"/>
      <c r="J378" s="34">
        <v>43162</v>
      </c>
      <c r="K378" s="34"/>
      <c r="L378" s="18" t="s">
        <v>647</v>
      </c>
      <c r="M378" s="18"/>
      <c r="N378" s="35">
        <v>21600</v>
      </c>
      <c r="O378" s="35"/>
    </row>
    <row r="379" spans="1:15" ht="45" customHeight="1">
      <c r="A379" s="13" t="s">
        <v>1912</v>
      </c>
      <c r="B379" s="31" t="s">
        <v>76</v>
      </c>
      <c r="C379" s="31"/>
      <c r="D379" s="39">
        <f t="shared" si="5"/>
        <v>1</v>
      </c>
      <c r="E379" s="39"/>
      <c r="F379" s="39" t="s">
        <v>14</v>
      </c>
      <c r="G379" s="39"/>
      <c r="H379" s="34">
        <v>43194</v>
      </c>
      <c r="I379" s="34"/>
      <c r="J379" s="34">
        <v>43194</v>
      </c>
      <c r="K379" s="34"/>
      <c r="L379" s="18" t="s">
        <v>647</v>
      </c>
      <c r="M379" s="18"/>
      <c r="N379" s="35">
        <v>1944</v>
      </c>
      <c r="O379" s="35"/>
    </row>
    <row r="380" spans="1:15" ht="45" customHeight="1">
      <c r="A380" s="13" t="s">
        <v>1912</v>
      </c>
      <c r="B380" s="31" t="s">
        <v>76</v>
      </c>
      <c r="C380" s="31"/>
      <c r="D380" s="39">
        <f t="shared" si="5"/>
        <v>1</v>
      </c>
      <c r="E380" s="39"/>
      <c r="F380" s="39" t="s">
        <v>14</v>
      </c>
      <c r="G380" s="39"/>
      <c r="H380" s="34">
        <v>43192</v>
      </c>
      <c r="I380" s="34"/>
      <c r="J380" s="34">
        <v>43222</v>
      </c>
      <c r="K380" s="34"/>
      <c r="L380" s="18" t="s">
        <v>647</v>
      </c>
      <c r="M380" s="18"/>
      <c r="N380" s="35">
        <v>1944</v>
      </c>
      <c r="O380" s="35"/>
    </row>
    <row r="381" spans="1:15" ht="45" customHeight="1">
      <c r="A381" s="13" t="s">
        <v>1913</v>
      </c>
      <c r="B381" s="31" t="s">
        <v>13</v>
      </c>
      <c r="C381" s="31"/>
      <c r="D381" s="39">
        <f t="shared" si="5"/>
        <v>1</v>
      </c>
      <c r="E381" s="39"/>
      <c r="F381" s="39" t="s">
        <v>14</v>
      </c>
      <c r="G381" s="39"/>
      <c r="H381" s="34">
        <v>43140</v>
      </c>
      <c r="I381" s="34"/>
      <c r="J381" s="34">
        <v>43147</v>
      </c>
      <c r="K381" s="34"/>
      <c r="L381" s="18" t="s">
        <v>647</v>
      </c>
      <c r="M381" s="18"/>
      <c r="N381" s="35">
        <v>1764</v>
      </c>
      <c r="O381" s="35"/>
    </row>
    <row r="382" spans="1:15" ht="45" customHeight="1">
      <c r="A382" s="13" t="s">
        <v>1913</v>
      </c>
      <c r="B382" s="31" t="s">
        <v>13</v>
      </c>
      <c r="C382" s="31"/>
      <c r="D382" s="39">
        <f t="shared" si="5"/>
        <v>1</v>
      </c>
      <c r="E382" s="39"/>
      <c r="F382" s="39" t="s">
        <v>14</v>
      </c>
      <c r="G382" s="39"/>
      <c r="H382" s="34">
        <v>43122</v>
      </c>
      <c r="I382" s="34"/>
      <c r="J382" s="34">
        <v>43133</v>
      </c>
      <c r="K382" s="34"/>
      <c r="L382" s="18" t="s">
        <v>647</v>
      </c>
      <c r="M382" s="18"/>
      <c r="N382" s="35">
        <v>2160</v>
      </c>
      <c r="O382" s="35"/>
    </row>
    <row r="383" spans="1:15" ht="45" customHeight="1">
      <c r="A383" s="13" t="s">
        <v>1913</v>
      </c>
      <c r="B383" s="31" t="s">
        <v>13</v>
      </c>
      <c r="C383" s="31"/>
      <c r="D383" s="39">
        <f t="shared" si="5"/>
        <v>1</v>
      </c>
      <c r="E383" s="39"/>
      <c r="F383" s="39" t="s">
        <v>14</v>
      </c>
      <c r="G383" s="39"/>
      <c r="H383" s="34">
        <v>43150</v>
      </c>
      <c r="I383" s="34"/>
      <c r="J383" s="34">
        <v>43157</v>
      </c>
      <c r="K383" s="34"/>
      <c r="L383" s="18" t="s">
        <v>647</v>
      </c>
      <c r="M383" s="18"/>
      <c r="N383" s="35">
        <v>2574</v>
      </c>
      <c r="O383" s="35"/>
    </row>
    <row r="384" spans="1:15" ht="45" customHeight="1">
      <c r="A384" s="13" t="s">
        <v>1913</v>
      </c>
      <c r="B384" s="31" t="s">
        <v>13</v>
      </c>
      <c r="C384" s="31"/>
      <c r="D384" s="39">
        <f t="shared" si="5"/>
        <v>1</v>
      </c>
      <c r="E384" s="39"/>
      <c r="F384" s="39" t="s">
        <v>14</v>
      </c>
      <c r="G384" s="39"/>
      <c r="H384" s="34">
        <v>43164</v>
      </c>
      <c r="I384" s="34"/>
      <c r="J384" s="34">
        <v>43175</v>
      </c>
      <c r="K384" s="34"/>
      <c r="L384" s="18" t="s">
        <v>647</v>
      </c>
      <c r="M384" s="18"/>
      <c r="N384" s="35">
        <v>2394</v>
      </c>
      <c r="O384" s="35"/>
    </row>
    <row r="385" spans="1:15" ht="45" customHeight="1">
      <c r="A385" s="13" t="s">
        <v>1913</v>
      </c>
      <c r="B385" s="31" t="s">
        <v>76</v>
      </c>
      <c r="C385" s="31"/>
      <c r="D385" s="39">
        <f t="shared" si="5"/>
        <v>1</v>
      </c>
      <c r="E385" s="39"/>
      <c r="F385" s="39" t="s">
        <v>14</v>
      </c>
      <c r="G385" s="39"/>
      <c r="H385" s="34">
        <v>43179</v>
      </c>
      <c r="I385" s="34"/>
      <c r="J385" s="34">
        <v>43182</v>
      </c>
      <c r="K385" s="34"/>
      <c r="L385" s="18" t="s">
        <v>647</v>
      </c>
      <c r="M385" s="18"/>
      <c r="N385" s="35">
        <v>1782</v>
      </c>
      <c r="O385" s="35"/>
    </row>
    <row r="386" spans="1:15" ht="45" customHeight="1">
      <c r="A386" s="13" t="s">
        <v>1913</v>
      </c>
      <c r="B386" s="31" t="s">
        <v>1914</v>
      </c>
      <c r="C386" s="31"/>
      <c r="D386" s="39">
        <f t="shared" si="5"/>
        <v>1</v>
      </c>
      <c r="E386" s="39"/>
      <c r="F386" s="39" t="s">
        <v>28</v>
      </c>
      <c r="G386" s="39"/>
      <c r="H386" s="34">
        <v>43144</v>
      </c>
      <c r="I386" s="34"/>
      <c r="J386" s="34">
        <v>43144</v>
      </c>
      <c r="K386" s="34"/>
      <c r="L386" s="18" t="s">
        <v>647</v>
      </c>
      <c r="M386" s="18"/>
      <c r="N386" s="35">
        <v>208</v>
      </c>
      <c r="O386" s="35"/>
    </row>
    <row r="387" spans="1:15" ht="45" customHeight="1">
      <c r="A387" s="13" t="s">
        <v>1913</v>
      </c>
      <c r="B387" s="31" t="s">
        <v>1914</v>
      </c>
      <c r="C387" s="31"/>
      <c r="D387" s="39">
        <f t="shared" si="5"/>
        <v>1</v>
      </c>
      <c r="E387" s="39"/>
      <c r="F387" s="39" t="s">
        <v>28</v>
      </c>
      <c r="G387" s="39"/>
      <c r="H387" s="34">
        <v>43144</v>
      </c>
      <c r="I387" s="34"/>
      <c r="J387" s="34">
        <v>43144</v>
      </c>
      <c r="K387" s="34"/>
      <c r="L387" s="18" t="s">
        <v>647</v>
      </c>
      <c r="M387" s="18"/>
      <c r="N387" s="35">
        <v>500</v>
      </c>
      <c r="O387" s="35"/>
    </row>
    <row r="388" spans="1:15" ht="45" customHeight="1">
      <c r="A388" s="13" t="s">
        <v>1913</v>
      </c>
      <c r="B388" s="31" t="s">
        <v>1915</v>
      </c>
      <c r="C388" s="31"/>
      <c r="D388" s="39">
        <f t="shared" si="5"/>
        <v>1</v>
      </c>
      <c r="E388" s="39"/>
      <c r="F388" s="39" t="s">
        <v>28</v>
      </c>
      <c r="G388" s="39"/>
      <c r="H388" s="34">
        <v>43150</v>
      </c>
      <c r="I388" s="34"/>
      <c r="J388" s="34">
        <v>43150</v>
      </c>
      <c r="K388" s="34"/>
      <c r="L388" s="18" t="s">
        <v>647</v>
      </c>
      <c r="M388" s="18"/>
      <c r="N388" s="35">
        <v>208</v>
      </c>
      <c r="O388" s="35"/>
    </row>
    <row r="389" spans="1:15" ht="45" customHeight="1">
      <c r="A389" s="13" t="s">
        <v>1913</v>
      </c>
      <c r="B389" s="31" t="s">
        <v>1915</v>
      </c>
      <c r="C389" s="31"/>
      <c r="D389" s="39">
        <f t="shared" si="5"/>
        <v>1</v>
      </c>
      <c r="E389" s="39"/>
      <c r="F389" s="39" t="s">
        <v>28</v>
      </c>
      <c r="G389" s="39"/>
      <c r="H389" s="34">
        <v>43150</v>
      </c>
      <c r="I389" s="34"/>
      <c r="J389" s="34">
        <v>43150</v>
      </c>
      <c r="K389" s="34"/>
      <c r="L389" s="18" t="s">
        <v>647</v>
      </c>
      <c r="M389" s="18"/>
      <c r="N389" s="35">
        <v>808</v>
      </c>
      <c r="O389" s="35"/>
    </row>
    <row r="390" spans="1:15" ht="45" customHeight="1">
      <c r="A390" s="13" t="s">
        <v>1916</v>
      </c>
      <c r="B390" s="31" t="s">
        <v>76</v>
      </c>
      <c r="C390" s="31"/>
      <c r="D390" s="39">
        <f t="shared" si="5"/>
        <v>1</v>
      </c>
      <c r="E390" s="39"/>
      <c r="F390" s="39" t="s">
        <v>14</v>
      </c>
      <c r="G390" s="39"/>
      <c r="H390" s="34">
        <v>43160</v>
      </c>
      <c r="I390" s="34"/>
      <c r="J390" s="34">
        <v>43190</v>
      </c>
      <c r="K390" s="34"/>
      <c r="L390" s="18" t="s">
        <v>647</v>
      </c>
      <c r="M390" s="18"/>
      <c r="N390" s="35">
        <v>1863</v>
      </c>
      <c r="O390" s="35"/>
    </row>
    <row r="391" spans="1:15" ht="45" customHeight="1">
      <c r="A391" s="13" t="s">
        <v>1916</v>
      </c>
      <c r="B391" s="31" t="s">
        <v>76</v>
      </c>
      <c r="C391" s="31"/>
      <c r="D391" s="39">
        <f t="shared" si="5"/>
        <v>1</v>
      </c>
      <c r="E391" s="39"/>
      <c r="F391" s="39" t="s">
        <v>14</v>
      </c>
      <c r="G391" s="39"/>
      <c r="H391" s="34">
        <v>43221</v>
      </c>
      <c r="I391" s="34"/>
      <c r="J391" s="34">
        <v>43251</v>
      </c>
      <c r="K391" s="34"/>
      <c r="L391" s="18" t="s">
        <v>647</v>
      </c>
      <c r="M391" s="18"/>
      <c r="N391" s="35">
        <v>2340</v>
      </c>
      <c r="O391" s="35"/>
    </row>
    <row r="392" spans="1:15" ht="45" customHeight="1">
      <c r="A392" s="13" t="s">
        <v>1916</v>
      </c>
      <c r="B392" s="31" t="s">
        <v>76</v>
      </c>
      <c r="C392" s="31"/>
      <c r="D392" s="39">
        <f t="shared" si="5"/>
        <v>1</v>
      </c>
      <c r="E392" s="39"/>
      <c r="F392" s="39" t="s">
        <v>14</v>
      </c>
      <c r="G392" s="39"/>
      <c r="H392" s="34">
        <v>43192</v>
      </c>
      <c r="I392" s="34"/>
      <c r="J392" s="34">
        <v>43192</v>
      </c>
      <c r="K392" s="34"/>
      <c r="L392" s="18" t="s">
        <v>647</v>
      </c>
      <c r="M392" s="18"/>
      <c r="N392" s="35">
        <v>1962</v>
      </c>
      <c r="O392" s="35"/>
    </row>
    <row r="393" spans="1:15" ht="45" customHeight="1">
      <c r="A393" s="13" t="s">
        <v>1917</v>
      </c>
      <c r="B393" s="31" t="s">
        <v>1918</v>
      </c>
      <c r="C393" s="31"/>
      <c r="D393" s="39">
        <f t="shared" si="5"/>
        <v>1</v>
      </c>
      <c r="E393" s="39"/>
      <c r="F393" s="39" t="s">
        <v>28</v>
      </c>
      <c r="G393" s="39"/>
      <c r="H393" s="34">
        <v>43231</v>
      </c>
      <c r="I393" s="34"/>
      <c r="J393" s="34">
        <v>43231</v>
      </c>
      <c r="K393" s="34"/>
      <c r="L393" s="18" t="s">
        <v>647</v>
      </c>
      <c r="M393" s="18"/>
      <c r="N393" s="35">
        <v>708</v>
      </c>
      <c r="O393" s="35"/>
    </row>
    <row r="394" spans="1:15" ht="45" customHeight="1">
      <c r="A394" s="13" t="s">
        <v>1917</v>
      </c>
      <c r="B394" s="31" t="s">
        <v>1918</v>
      </c>
      <c r="C394" s="31"/>
      <c r="D394" s="39">
        <f t="shared" si="5"/>
        <v>1</v>
      </c>
      <c r="E394" s="39"/>
      <c r="F394" s="39" t="s">
        <v>28</v>
      </c>
      <c r="G394" s="39"/>
      <c r="H394" s="34">
        <v>43231</v>
      </c>
      <c r="I394" s="34"/>
      <c r="J394" s="34">
        <v>43231</v>
      </c>
      <c r="K394" s="34"/>
      <c r="L394" s="18" t="s">
        <v>647</v>
      </c>
      <c r="M394" s="18"/>
      <c r="N394" s="35">
        <v>1000</v>
      </c>
      <c r="O394" s="35"/>
    </row>
    <row r="395" spans="1:15" ht="45" customHeight="1">
      <c r="A395" s="13" t="s">
        <v>1917</v>
      </c>
      <c r="B395" s="31" t="s">
        <v>1919</v>
      </c>
      <c r="C395" s="31"/>
      <c r="D395" s="39">
        <f t="shared" si="5"/>
        <v>1</v>
      </c>
      <c r="E395" s="39"/>
      <c r="F395" s="39" t="s">
        <v>28</v>
      </c>
      <c r="G395" s="39"/>
      <c r="H395" s="34">
        <v>43154</v>
      </c>
      <c r="I395" s="34"/>
      <c r="J395" s="34">
        <v>43154</v>
      </c>
      <c r="K395" s="34"/>
      <c r="L395" s="18" t="s">
        <v>647</v>
      </c>
      <c r="M395" s="18"/>
      <c r="N395" s="35">
        <v>100</v>
      </c>
      <c r="O395" s="35"/>
    </row>
    <row r="396" spans="1:15" ht="45" customHeight="1">
      <c r="A396" s="13" t="s">
        <v>1917</v>
      </c>
      <c r="B396" s="31" t="s">
        <v>1919</v>
      </c>
      <c r="C396" s="31"/>
      <c r="D396" s="39">
        <f t="shared" si="5"/>
        <v>1</v>
      </c>
      <c r="E396" s="39"/>
      <c r="F396" s="39" t="s">
        <v>28</v>
      </c>
      <c r="G396" s="39"/>
      <c r="H396" s="34">
        <v>43154</v>
      </c>
      <c r="I396" s="34"/>
      <c r="J396" s="34">
        <v>43154</v>
      </c>
      <c r="K396" s="34"/>
      <c r="L396" s="18" t="s">
        <v>647</v>
      </c>
      <c r="M396" s="18"/>
      <c r="N396" s="35">
        <v>544</v>
      </c>
      <c r="O396" s="35"/>
    </row>
    <row r="397" spans="1:15" ht="45" customHeight="1">
      <c r="A397" s="13" t="s">
        <v>1917</v>
      </c>
      <c r="B397" s="31" t="s">
        <v>1920</v>
      </c>
      <c r="C397" s="31"/>
      <c r="D397" s="39">
        <f t="shared" ref="D397:D460" si="6">C397+1</f>
        <v>1</v>
      </c>
      <c r="E397" s="39"/>
      <c r="F397" s="39" t="s">
        <v>28</v>
      </c>
      <c r="G397" s="39"/>
      <c r="H397" s="34">
        <v>43154</v>
      </c>
      <c r="I397" s="34"/>
      <c r="J397" s="34">
        <v>43154</v>
      </c>
      <c r="K397" s="34"/>
      <c r="L397" s="18" t="s">
        <v>647</v>
      </c>
      <c r="M397" s="18"/>
      <c r="N397" s="35">
        <v>208</v>
      </c>
      <c r="O397" s="35"/>
    </row>
    <row r="398" spans="1:15" ht="45" customHeight="1">
      <c r="A398" s="13" t="s">
        <v>1917</v>
      </c>
      <c r="B398" s="31" t="s">
        <v>1920</v>
      </c>
      <c r="C398" s="31"/>
      <c r="D398" s="39">
        <f t="shared" si="6"/>
        <v>1</v>
      </c>
      <c r="E398" s="39"/>
      <c r="F398" s="39" t="s">
        <v>28</v>
      </c>
      <c r="G398" s="39"/>
      <c r="H398" s="34">
        <v>43154</v>
      </c>
      <c r="I398" s="34"/>
      <c r="J398" s="34">
        <v>43154</v>
      </c>
      <c r="K398" s="34"/>
      <c r="L398" s="18" t="s">
        <v>647</v>
      </c>
      <c r="M398" s="18"/>
      <c r="N398" s="35">
        <v>1105</v>
      </c>
      <c r="O398" s="35"/>
    </row>
    <row r="399" spans="1:15" ht="45" customHeight="1">
      <c r="A399" s="13" t="s">
        <v>1917</v>
      </c>
      <c r="B399" s="31" t="s">
        <v>1920</v>
      </c>
      <c r="C399" s="31"/>
      <c r="D399" s="39">
        <f t="shared" si="6"/>
        <v>1</v>
      </c>
      <c r="E399" s="39"/>
      <c r="F399" s="39" t="s">
        <v>28</v>
      </c>
      <c r="G399" s="39"/>
      <c r="H399" s="34">
        <v>43154</v>
      </c>
      <c r="I399" s="34"/>
      <c r="J399" s="34">
        <v>43154</v>
      </c>
      <c r="K399" s="34"/>
      <c r="L399" s="18" t="s">
        <v>647</v>
      </c>
      <c r="M399" s="18"/>
      <c r="N399" s="35">
        <v>1000</v>
      </c>
      <c r="O399" s="35"/>
    </row>
    <row r="400" spans="1:15" ht="45" customHeight="1">
      <c r="A400" s="13" t="s">
        <v>1921</v>
      </c>
      <c r="B400" s="31" t="s">
        <v>1922</v>
      </c>
      <c r="C400" s="31"/>
      <c r="D400" s="39">
        <f t="shared" si="6"/>
        <v>1</v>
      </c>
      <c r="E400" s="39"/>
      <c r="F400" s="39" t="s">
        <v>14</v>
      </c>
      <c r="G400" s="39"/>
      <c r="H400" s="34">
        <v>43116</v>
      </c>
      <c r="I400" s="34"/>
      <c r="J400" s="34">
        <v>43131</v>
      </c>
      <c r="K400" s="34"/>
      <c r="L400" s="18" t="s">
        <v>647</v>
      </c>
      <c r="M400" s="18"/>
      <c r="N400" s="35">
        <v>234</v>
      </c>
      <c r="O400" s="35"/>
    </row>
    <row r="401" spans="1:15" ht="45" customHeight="1">
      <c r="A401" s="13" t="s">
        <v>1921</v>
      </c>
      <c r="B401" s="31" t="s">
        <v>1922</v>
      </c>
      <c r="C401" s="31"/>
      <c r="D401" s="39">
        <f t="shared" si="6"/>
        <v>1</v>
      </c>
      <c r="E401" s="39"/>
      <c r="F401" s="39" t="s">
        <v>14</v>
      </c>
      <c r="G401" s="39"/>
      <c r="H401" s="34">
        <v>43132</v>
      </c>
      <c r="I401" s="34"/>
      <c r="J401" s="34">
        <v>43146</v>
      </c>
      <c r="K401" s="34"/>
      <c r="L401" s="18" t="s">
        <v>647</v>
      </c>
      <c r="M401" s="18"/>
      <c r="N401" s="35">
        <v>126</v>
      </c>
      <c r="O401" s="35"/>
    </row>
    <row r="402" spans="1:15" ht="45" customHeight="1">
      <c r="A402" s="13" t="s">
        <v>1921</v>
      </c>
      <c r="B402" s="31" t="s">
        <v>1922</v>
      </c>
      <c r="C402" s="31"/>
      <c r="D402" s="39">
        <f t="shared" si="6"/>
        <v>1</v>
      </c>
      <c r="E402" s="39"/>
      <c r="F402" s="39" t="s">
        <v>14</v>
      </c>
      <c r="G402" s="39"/>
      <c r="H402" s="34">
        <v>43104</v>
      </c>
      <c r="I402" s="34"/>
      <c r="J402" s="34">
        <v>43112</v>
      </c>
      <c r="K402" s="34"/>
      <c r="L402" s="18" t="s">
        <v>647</v>
      </c>
      <c r="M402" s="18"/>
      <c r="N402" s="35">
        <v>162</v>
      </c>
      <c r="O402" s="35"/>
    </row>
    <row r="403" spans="1:15" ht="45" customHeight="1">
      <c r="A403" s="13" t="s">
        <v>1921</v>
      </c>
      <c r="B403" s="31" t="s">
        <v>1923</v>
      </c>
      <c r="C403" s="31"/>
      <c r="D403" s="39">
        <f t="shared" si="6"/>
        <v>1</v>
      </c>
      <c r="E403" s="39"/>
      <c r="F403" s="39" t="s">
        <v>14</v>
      </c>
      <c r="G403" s="39"/>
      <c r="H403" s="34">
        <v>43147</v>
      </c>
      <c r="I403" s="34"/>
      <c r="J403" s="34">
        <v>43159</v>
      </c>
      <c r="K403" s="34"/>
      <c r="L403" s="18" t="s">
        <v>647</v>
      </c>
      <c r="M403" s="18"/>
      <c r="N403" s="35">
        <v>252</v>
      </c>
      <c r="O403" s="35"/>
    </row>
    <row r="404" spans="1:15" ht="45" customHeight="1">
      <c r="A404" s="13" t="s">
        <v>1921</v>
      </c>
      <c r="B404" s="31" t="s">
        <v>1924</v>
      </c>
      <c r="C404" s="31"/>
      <c r="D404" s="39">
        <f t="shared" si="6"/>
        <v>1</v>
      </c>
      <c r="E404" s="39"/>
      <c r="F404" s="39" t="s">
        <v>14</v>
      </c>
      <c r="G404" s="39"/>
      <c r="H404" s="34">
        <v>43160</v>
      </c>
      <c r="I404" s="34"/>
      <c r="J404" s="34">
        <v>43174</v>
      </c>
      <c r="K404" s="34"/>
      <c r="L404" s="18" t="s">
        <v>647</v>
      </c>
      <c r="M404" s="18"/>
      <c r="N404" s="35">
        <v>252</v>
      </c>
      <c r="O404" s="35"/>
    </row>
    <row r="405" spans="1:15" ht="45" customHeight="1">
      <c r="A405" s="13" t="s">
        <v>1921</v>
      </c>
      <c r="B405" s="31" t="s">
        <v>1925</v>
      </c>
      <c r="C405" s="31"/>
      <c r="D405" s="39">
        <f t="shared" si="6"/>
        <v>1</v>
      </c>
      <c r="E405" s="39"/>
      <c r="F405" s="39" t="s">
        <v>1926</v>
      </c>
      <c r="G405" s="39"/>
      <c r="H405" s="34">
        <v>43174</v>
      </c>
      <c r="I405" s="34"/>
      <c r="J405" s="34">
        <v>43190</v>
      </c>
      <c r="K405" s="34"/>
      <c r="L405" s="18" t="s">
        <v>647</v>
      </c>
      <c r="M405" s="18"/>
      <c r="N405" s="35">
        <v>180</v>
      </c>
      <c r="O405" s="35"/>
    </row>
    <row r="406" spans="1:15" ht="45" customHeight="1">
      <c r="A406" s="13" t="s">
        <v>1921</v>
      </c>
      <c r="B406" s="31" t="s">
        <v>1927</v>
      </c>
      <c r="C406" s="31"/>
      <c r="D406" s="39">
        <f t="shared" si="6"/>
        <v>1</v>
      </c>
      <c r="E406" s="39"/>
      <c r="F406" s="39" t="s">
        <v>14</v>
      </c>
      <c r="G406" s="39"/>
      <c r="H406" s="34">
        <v>43182</v>
      </c>
      <c r="I406" s="34"/>
      <c r="J406" s="34">
        <v>43182</v>
      </c>
      <c r="K406" s="34"/>
      <c r="L406" s="18" t="s">
        <v>647</v>
      </c>
      <c r="M406" s="18"/>
      <c r="N406" s="35">
        <v>235</v>
      </c>
      <c r="O406" s="35"/>
    </row>
    <row r="407" spans="1:15" ht="45" customHeight="1">
      <c r="A407" s="13" t="s">
        <v>1921</v>
      </c>
      <c r="B407" s="31" t="s">
        <v>1928</v>
      </c>
      <c r="C407" s="31"/>
      <c r="D407" s="39">
        <f t="shared" si="6"/>
        <v>1</v>
      </c>
      <c r="E407" s="39"/>
      <c r="F407" s="39" t="s">
        <v>14</v>
      </c>
      <c r="G407" s="39"/>
      <c r="H407" s="34">
        <v>43192</v>
      </c>
      <c r="I407" s="34"/>
      <c r="J407" s="34">
        <v>43203</v>
      </c>
      <c r="K407" s="34"/>
      <c r="L407" s="18" t="s">
        <v>647</v>
      </c>
      <c r="M407" s="18"/>
      <c r="N407" s="35">
        <v>252</v>
      </c>
      <c r="O407" s="35"/>
    </row>
    <row r="408" spans="1:15" ht="45" customHeight="1">
      <c r="A408" s="13" t="s">
        <v>1921</v>
      </c>
      <c r="B408" s="31" t="s">
        <v>1929</v>
      </c>
      <c r="C408" s="31"/>
      <c r="D408" s="39">
        <f t="shared" si="6"/>
        <v>1</v>
      </c>
      <c r="E408" s="39"/>
      <c r="F408" s="39" t="s">
        <v>14</v>
      </c>
      <c r="G408" s="39"/>
      <c r="H408" s="34">
        <v>43206</v>
      </c>
      <c r="I408" s="34"/>
      <c r="J408" s="34">
        <v>43220</v>
      </c>
      <c r="K408" s="34"/>
      <c r="L408" s="18" t="s">
        <v>647</v>
      </c>
      <c r="M408" s="18"/>
      <c r="N408" s="35">
        <v>288</v>
      </c>
      <c r="O408" s="35"/>
    </row>
    <row r="409" spans="1:15" ht="45" customHeight="1">
      <c r="A409" s="13" t="s">
        <v>1921</v>
      </c>
      <c r="B409" s="31" t="s">
        <v>1860</v>
      </c>
      <c r="C409" s="31"/>
      <c r="D409" s="39">
        <f t="shared" si="6"/>
        <v>1</v>
      </c>
      <c r="E409" s="39"/>
      <c r="F409" s="39" t="s">
        <v>14</v>
      </c>
      <c r="G409" s="39"/>
      <c r="H409" s="34">
        <v>43237</v>
      </c>
      <c r="I409" s="34"/>
      <c r="J409" s="34">
        <v>43237</v>
      </c>
      <c r="K409" s="34"/>
      <c r="L409" s="18" t="s">
        <v>647</v>
      </c>
      <c r="M409" s="18"/>
      <c r="N409" s="35">
        <v>270</v>
      </c>
      <c r="O409" s="35"/>
    </row>
    <row r="410" spans="1:15" ht="45" customHeight="1">
      <c r="A410" s="13" t="s">
        <v>1921</v>
      </c>
      <c r="B410" s="31" t="s">
        <v>1930</v>
      </c>
      <c r="C410" s="31"/>
      <c r="D410" s="39">
        <f t="shared" si="6"/>
        <v>1</v>
      </c>
      <c r="E410" s="39"/>
      <c r="F410" s="39" t="s">
        <v>1347</v>
      </c>
      <c r="G410" s="39"/>
      <c r="H410" s="34">
        <v>43115</v>
      </c>
      <c r="I410" s="34"/>
      <c r="J410" s="34">
        <v>43115</v>
      </c>
      <c r="K410" s="34"/>
      <c r="L410" s="18" t="s">
        <v>647</v>
      </c>
      <c r="M410" s="18"/>
      <c r="N410" s="35">
        <v>1624</v>
      </c>
      <c r="O410" s="35"/>
    </row>
    <row r="411" spans="1:15" ht="45" customHeight="1">
      <c r="A411" s="13" t="s">
        <v>1921</v>
      </c>
      <c r="B411" s="31" t="s">
        <v>1931</v>
      </c>
      <c r="C411" s="31"/>
      <c r="D411" s="39">
        <f t="shared" si="6"/>
        <v>1</v>
      </c>
      <c r="E411" s="39"/>
      <c r="F411" s="39" t="s">
        <v>1347</v>
      </c>
      <c r="G411" s="39"/>
      <c r="H411" s="34">
        <v>43115</v>
      </c>
      <c r="I411" s="34"/>
      <c r="J411" s="34">
        <v>43115</v>
      </c>
      <c r="K411" s="34"/>
      <c r="L411" s="18" t="s">
        <v>647</v>
      </c>
      <c r="M411" s="18"/>
      <c r="N411" s="35">
        <v>1624</v>
      </c>
      <c r="O411" s="35"/>
    </row>
    <row r="412" spans="1:15" ht="45" customHeight="1">
      <c r="A412" s="13" t="s">
        <v>1921</v>
      </c>
      <c r="B412" s="31" t="s">
        <v>1930</v>
      </c>
      <c r="C412" s="31"/>
      <c r="D412" s="39">
        <f t="shared" si="6"/>
        <v>1</v>
      </c>
      <c r="E412" s="39"/>
      <c r="F412" s="39" t="s">
        <v>1347</v>
      </c>
      <c r="G412" s="39"/>
      <c r="H412" s="34">
        <v>43115</v>
      </c>
      <c r="I412" s="34"/>
      <c r="J412" s="34">
        <v>43115</v>
      </c>
      <c r="K412" s="34"/>
      <c r="L412" s="18" t="s">
        <v>647</v>
      </c>
      <c r="M412" s="18"/>
      <c r="N412" s="35">
        <v>585</v>
      </c>
      <c r="O412" s="35"/>
    </row>
    <row r="413" spans="1:15" ht="45" customHeight="1">
      <c r="A413" s="13" t="s">
        <v>1921</v>
      </c>
      <c r="B413" s="31" t="s">
        <v>1931</v>
      </c>
      <c r="C413" s="31"/>
      <c r="D413" s="39">
        <f t="shared" si="6"/>
        <v>1</v>
      </c>
      <c r="E413" s="39"/>
      <c r="F413" s="39" t="s">
        <v>1347</v>
      </c>
      <c r="G413" s="39"/>
      <c r="H413" s="34">
        <v>43115</v>
      </c>
      <c r="I413" s="34"/>
      <c r="J413" s="34">
        <v>43115</v>
      </c>
      <c r="K413" s="34"/>
      <c r="L413" s="18" t="s">
        <v>647</v>
      </c>
      <c r="M413" s="18"/>
      <c r="N413" s="35">
        <v>695</v>
      </c>
      <c r="O413" s="35"/>
    </row>
    <row r="414" spans="1:15" ht="45" customHeight="1">
      <c r="A414" s="13" t="s">
        <v>1921</v>
      </c>
      <c r="B414" s="31" t="s">
        <v>1930</v>
      </c>
      <c r="C414" s="31"/>
      <c r="D414" s="39">
        <f t="shared" si="6"/>
        <v>1</v>
      </c>
      <c r="E414" s="39"/>
      <c r="F414" s="39" t="s">
        <v>1347</v>
      </c>
      <c r="G414" s="39"/>
      <c r="H414" s="34">
        <v>43115</v>
      </c>
      <c r="I414" s="34"/>
      <c r="J414" s="34">
        <v>43115</v>
      </c>
      <c r="K414" s="34"/>
      <c r="L414" s="18" t="s">
        <v>647</v>
      </c>
      <c r="M414" s="18"/>
      <c r="N414" s="35">
        <v>92.5</v>
      </c>
      <c r="O414" s="35"/>
    </row>
    <row r="415" spans="1:15" ht="45" customHeight="1">
      <c r="A415" s="13" t="s">
        <v>1921</v>
      </c>
      <c r="B415" s="31" t="s">
        <v>1932</v>
      </c>
      <c r="C415" s="31"/>
      <c r="D415" s="39">
        <f t="shared" si="6"/>
        <v>1</v>
      </c>
      <c r="E415" s="39"/>
      <c r="F415" s="39" t="s">
        <v>11</v>
      </c>
      <c r="G415" s="39"/>
      <c r="H415" s="34">
        <v>43167</v>
      </c>
      <c r="I415" s="34"/>
      <c r="J415" s="34">
        <v>43167</v>
      </c>
      <c r="K415" s="34"/>
      <c r="L415" s="18" t="s">
        <v>647</v>
      </c>
      <c r="M415" s="18"/>
      <c r="N415" s="35">
        <v>2035.02</v>
      </c>
      <c r="O415" s="35"/>
    </row>
    <row r="416" spans="1:15" ht="45" customHeight="1">
      <c r="A416" s="13" t="s">
        <v>1921</v>
      </c>
      <c r="B416" s="31" t="s">
        <v>1932</v>
      </c>
      <c r="C416" s="31"/>
      <c r="D416" s="39">
        <f t="shared" si="6"/>
        <v>1</v>
      </c>
      <c r="E416" s="39"/>
      <c r="F416" s="39" t="s">
        <v>11</v>
      </c>
      <c r="G416" s="39"/>
      <c r="H416" s="34">
        <v>43167</v>
      </c>
      <c r="I416" s="34"/>
      <c r="J416" s="34">
        <v>43167</v>
      </c>
      <c r="K416" s="34"/>
      <c r="L416" s="18" t="s">
        <v>647</v>
      </c>
      <c r="M416" s="18"/>
      <c r="N416" s="35">
        <v>1000</v>
      </c>
      <c r="O416" s="35"/>
    </row>
    <row r="417" spans="1:15" ht="45" customHeight="1">
      <c r="A417" s="13" t="s">
        <v>1933</v>
      </c>
      <c r="B417" s="31" t="s">
        <v>1934</v>
      </c>
      <c r="C417" s="31"/>
      <c r="D417" s="39">
        <f t="shared" si="6"/>
        <v>1</v>
      </c>
      <c r="E417" s="39"/>
      <c r="F417" s="39" t="s">
        <v>14</v>
      </c>
      <c r="G417" s="39"/>
      <c r="H417" s="34">
        <v>43160</v>
      </c>
      <c r="I417" s="34"/>
      <c r="J417" s="34">
        <v>43161</v>
      </c>
      <c r="K417" s="34"/>
      <c r="L417" s="18" t="s">
        <v>647</v>
      </c>
      <c r="M417" s="18"/>
      <c r="N417" s="35">
        <v>3606.36</v>
      </c>
      <c r="O417" s="35"/>
    </row>
    <row r="418" spans="1:15" ht="45" customHeight="1">
      <c r="A418" s="13" t="s">
        <v>1933</v>
      </c>
      <c r="B418" s="31" t="s">
        <v>1934</v>
      </c>
      <c r="C418" s="31"/>
      <c r="D418" s="39">
        <f t="shared" si="6"/>
        <v>1</v>
      </c>
      <c r="E418" s="39"/>
      <c r="F418" s="39" t="s">
        <v>14</v>
      </c>
      <c r="G418" s="39"/>
      <c r="H418" s="34">
        <v>43160</v>
      </c>
      <c r="I418" s="34"/>
      <c r="J418" s="34">
        <v>43161</v>
      </c>
      <c r="K418" s="34"/>
      <c r="L418" s="18" t="s">
        <v>647</v>
      </c>
      <c r="M418" s="18"/>
      <c r="N418" s="35">
        <v>11393.64</v>
      </c>
      <c r="O418" s="35"/>
    </row>
    <row r="419" spans="1:15" ht="45" customHeight="1">
      <c r="A419" s="13" t="s">
        <v>1933</v>
      </c>
      <c r="B419" s="31" t="s">
        <v>1935</v>
      </c>
      <c r="C419" s="31"/>
      <c r="D419" s="39">
        <f t="shared" si="6"/>
        <v>1</v>
      </c>
      <c r="E419" s="39"/>
      <c r="F419" s="39" t="s">
        <v>11</v>
      </c>
      <c r="G419" s="39"/>
      <c r="H419" s="34">
        <v>43170</v>
      </c>
      <c r="I419" s="34"/>
      <c r="J419" s="34">
        <v>43171</v>
      </c>
      <c r="K419" s="34"/>
      <c r="L419" s="18" t="s">
        <v>647</v>
      </c>
      <c r="M419" s="18"/>
      <c r="N419" s="35">
        <v>4000</v>
      </c>
      <c r="O419" s="35"/>
    </row>
    <row r="420" spans="1:15" ht="45" customHeight="1">
      <c r="A420" s="13" t="s">
        <v>1933</v>
      </c>
      <c r="B420" s="31" t="s">
        <v>1935</v>
      </c>
      <c r="C420" s="31"/>
      <c r="D420" s="39">
        <f t="shared" si="6"/>
        <v>1</v>
      </c>
      <c r="E420" s="39"/>
      <c r="F420" s="39" t="s">
        <v>11</v>
      </c>
      <c r="G420" s="39"/>
      <c r="H420" s="34">
        <v>43170</v>
      </c>
      <c r="I420" s="34"/>
      <c r="J420" s="34">
        <v>43171</v>
      </c>
      <c r="K420" s="34"/>
      <c r="L420" s="18" t="s">
        <v>647</v>
      </c>
      <c r="M420" s="18"/>
      <c r="N420" s="35">
        <v>932.82</v>
      </c>
      <c r="O420" s="35"/>
    </row>
    <row r="421" spans="1:15" ht="45" customHeight="1">
      <c r="A421" s="13" t="s">
        <v>1933</v>
      </c>
      <c r="B421" s="31" t="s">
        <v>1936</v>
      </c>
      <c r="C421" s="31"/>
      <c r="D421" s="39">
        <f t="shared" si="6"/>
        <v>1</v>
      </c>
      <c r="E421" s="39"/>
      <c r="F421" s="39" t="s">
        <v>11</v>
      </c>
      <c r="G421" s="39"/>
      <c r="H421" s="34">
        <v>43180</v>
      </c>
      <c r="I421" s="34"/>
      <c r="J421" s="34">
        <v>43181</v>
      </c>
      <c r="K421" s="34"/>
      <c r="L421" s="18" t="s">
        <v>647</v>
      </c>
      <c r="M421" s="18"/>
      <c r="N421" s="35">
        <v>3881</v>
      </c>
      <c r="O421" s="35"/>
    </row>
    <row r="422" spans="1:15" ht="45" customHeight="1">
      <c r="A422" s="13" t="s">
        <v>1933</v>
      </c>
      <c r="B422" s="31" t="s">
        <v>1936</v>
      </c>
      <c r="C422" s="31"/>
      <c r="D422" s="39">
        <f t="shared" si="6"/>
        <v>1</v>
      </c>
      <c r="E422" s="39"/>
      <c r="F422" s="39" t="s">
        <v>11</v>
      </c>
      <c r="G422" s="39"/>
      <c r="H422" s="34">
        <v>43180</v>
      </c>
      <c r="I422" s="34"/>
      <c r="J422" s="34">
        <v>43181</v>
      </c>
      <c r="K422" s="34"/>
      <c r="L422" s="18" t="s">
        <v>647</v>
      </c>
      <c r="M422" s="18"/>
      <c r="N422" s="35">
        <v>2064.0500000000002</v>
      </c>
      <c r="O422" s="35"/>
    </row>
    <row r="423" spans="1:15" ht="45" customHeight="1">
      <c r="A423" s="13" t="s">
        <v>1933</v>
      </c>
      <c r="B423" s="31" t="s">
        <v>1937</v>
      </c>
      <c r="C423" s="31"/>
      <c r="D423" s="39">
        <f t="shared" si="6"/>
        <v>1</v>
      </c>
      <c r="E423" s="39"/>
      <c r="F423" s="39" t="s">
        <v>14</v>
      </c>
      <c r="G423" s="39"/>
      <c r="H423" s="34">
        <v>43227</v>
      </c>
      <c r="I423" s="34"/>
      <c r="J423" s="34">
        <v>43227</v>
      </c>
      <c r="K423" s="34"/>
      <c r="L423" s="18" t="s">
        <v>647</v>
      </c>
      <c r="M423" s="18"/>
      <c r="N423" s="35">
        <v>894</v>
      </c>
      <c r="O423" s="35"/>
    </row>
    <row r="424" spans="1:15" ht="45" customHeight="1">
      <c r="A424" s="13" t="s">
        <v>1933</v>
      </c>
      <c r="B424" s="31" t="s">
        <v>1937</v>
      </c>
      <c r="C424" s="31"/>
      <c r="D424" s="39">
        <f t="shared" si="6"/>
        <v>1</v>
      </c>
      <c r="E424" s="39"/>
      <c r="F424" s="39" t="s">
        <v>14</v>
      </c>
      <c r="G424" s="39"/>
      <c r="H424" s="34">
        <v>43227</v>
      </c>
      <c r="I424" s="34"/>
      <c r="J424" s="34">
        <v>43227</v>
      </c>
      <c r="K424" s="34"/>
      <c r="L424" s="18" t="s">
        <v>647</v>
      </c>
      <c r="M424" s="18"/>
      <c r="N424" s="35">
        <v>635</v>
      </c>
      <c r="O424" s="35"/>
    </row>
    <row r="425" spans="1:15" ht="45" customHeight="1">
      <c r="A425" s="13" t="s">
        <v>1933</v>
      </c>
      <c r="B425" s="31" t="s">
        <v>1937</v>
      </c>
      <c r="C425" s="31"/>
      <c r="D425" s="39">
        <f t="shared" si="6"/>
        <v>1</v>
      </c>
      <c r="E425" s="39"/>
      <c r="F425" s="39" t="s">
        <v>14</v>
      </c>
      <c r="G425" s="39"/>
      <c r="H425" s="34">
        <v>43227</v>
      </c>
      <c r="I425" s="34"/>
      <c r="J425" s="34">
        <v>43227</v>
      </c>
      <c r="K425" s="34"/>
      <c r="L425" s="18" t="s">
        <v>647</v>
      </c>
      <c r="M425" s="18"/>
      <c r="N425" s="35">
        <v>1080</v>
      </c>
      <c r="O425" s="35"/>
    </row>
    <row r="426" spans="1:15" ht="45" customHeight="1">
      <c r="A426" s="13" t="s">
        <v>1933</v>
      </c>
      <c r="B426" s="31" t="s">
        <v>1938</v>
      </c>
      <c r="C426" s="31"/>
      <c r="D426" s="39">
        <f t="shared" si="6"/>
        <v>1</v>
      </c>
      <c r="E426" s="39"/>
      <c r="F426" s="39" t="s">
        <v>28</v>
      </c>
      <c r="G426" s="39"/>
      <c r="H426" s="34">
        <v>43171</v>
      </c>
      <c r="I426" s="34"/>
      <c r="J426" s="34">
        <v>43171</v>
      </c>
      <c r="K426" s="34"/>
      <c r="L426" s="18" t="s">
        <v>647</v>
      </c>
      <c r="M426" s="18"/>
      <c r="N426" s="35">
        <v>411</v>
      </c>
      <c r="O426" s="35"/>
    </row>
    <row r="427" spans="1:15" ht="45" customHeight="1">
      <c r="A427" s="13" t="s">
        <v>1933</v>
      </c>
      <c r="B427" s="31" t="s">
        <v>1938</v>
      </c>
      <c r="C427" s="31"/>
      <c r="D427" s="39">
        <f t="shared" si="6"/>
        <v>1</v>
      </c>
      <c r="E427" s="39"/>
      <c r="F427" s="39" t="s">
        <v>28</v>
      </c>
      <c r="G427" s="39"/>
      <c r="H427" s="34">
        <v>43171</v>
      </c>
      <c r="I427" s="34"/>
      <c r="J427" s="34">
        <v>43171</v>
      </c>
      <c r="K427" s="34"/>
      <c r="L427" s="18" t="s">
        <v>647</v>
      </c>
      <c r="M427" s="18"/>
      <c r="N427" s="35">
        <v>70</v>
      </c>
      <c r="O427" s="35"/>
    </row>
    <row r="428" spans="1:15" ht="45" customHeight="1">
      <c r="A428" s="13" t="s">
        <v>1939</v>
      </c>
      <c r="B428" s="31" t="s">
        <v>1940</v>
      </c>
      <c r="C428" s="31"/>
      <c r="D428" s="39">
        <f t="shared" si="6"/>
        <v>1</v>
      </c>
      <c r="E428" s="39"/>
      <c r="F428" s="39" t="s">
        <v>1347</v>
      </c>
      <c r="G428" s="39"/>
      <c r="H428" s="34">
        <v>43126</v>
      </c>
      <c r="I428" s="34"/>
      <c r="J428" s="34">
        <v>43126</v>
      </c>
      <c r="K428" s="34"/>
      <c r="L428" s="18" t="s">
        <v>647</v>
      </c>
      <c r="M428" s="18"/>
      <c r="N428" s="35">
        <v>1407</v>
      </c>
      <c r="O428" s="35"/>
    </row>
    <row r="429" spans="1:15" ht="45" customHeight="1">
      <c r="A429" s="13" t="s">
        <v>1939</v>
      </c>
      <c r="B429" s="31" t="s">
        <v>1940</v>
      </c>
      <c r="C429" s="31"/>
      <c r="D429" s="39">
        <f t="shared" si="6"/>
        <v>1</v>
      </c>
      <c r="E429" s="39"/>
      <c r="F429" s="39" t="s">
        <v>1347</v>
      </c>
      <c r="G429" s="39"/>
      <c r="H429" s="34">
        <v>43126</v>
      </c>
      <c r="I429" s="34"/>
      <c r="J429" s="34">
        <v>43126</v>
      </c>
      <c r="K429" s="34"/>
      <c r="L429" s="18" t="s">
        <v>647</v>
      </c>
      <c r="M429" s="18"/>
      <c r="N429" s="35">
        <v>1420</v>
      </c>
      <c r="O429" s="35"/>
    </row>
    <row r="430" spans="1:15" ht="45" customHeight="1">
      <c r="A430" s="13" t="s">
        <v>1939</v>
      </c>
      <c r="B430" s="31" t="s">
        <v>1941</v>
      </c>
      <c r="C430" s="31"/>
      <c r="D430" s="39">
        <f t="shared" si="6"/>
        <v>1</v>
      </c>
      <c r="E430" s="39"/>
      <c r="F430" s="39" t="s">
        <v>28</v>
      </c>
      <c r="G430" s="39"/>
      <c r="H430" s="34">
        <v>43131</v>
      </c>
      <c r="I430" s="34"/>
      <c r="J430" s="34">
        <v>43131</v>
      </c>
      <c r="K430" s="34"/>
      <c r="L430" s="18" t="s">
        <v>647</v>
      </c>
      <c r="M430" s="18"/>
      <c r="N430" s="35">
        <v>274</v>
      </c>
      <c r="O430" s="35"/>
    </row>
    <row r="431" spans="1:15" ht="45" customHeight="1">
      <c r="A431" s="13" t="s">
        <v>1939</v>
      </c>
      <c r="B431" s="31" t="s">
        <v>1941</v>
      </c>
      <c r="C431" s="31"/>
      <c r="D431" s="39">
        <f t="shared" si="6"/>
        <v>1</v>
      </c>
      <c r="E431" s="39"/>
      <c r="F431" s="39" t="s">
        <v>28</v>
      </c>
      <c r="G431" s="39"/>
      <c r="H431" s="34">
        <v>43131</v>
      </c>
      <c r="I431" s="34"/>
      <c r="J431" s="34">
        <v>43131</v>
      </c>
      <c r="K431" s="34"/>
      <c r="L431" s="18" t="s">
        <v>647</v>
      </c>
      <c r="M431" s="18"/>
      <c r="N431" s="35">
        <v>214</v>
      </c>
      <c r="O431" s="35"/>
    </row>
    <row r="432" spans="1:15" ht="45" customHeight="1">
      <c r="A432" s="13" t="s">
        <v>1939</v>
      </c>
      <c r="B432" s="31" t="s">
        <v>1940</v>
      </c>
      <c r="C432" s="31"/>
      <c r="D432" s="39">
        <f t="shared" si="6"/>
        <v>1</v>
      </c>
      <c r="E432" s="39"/>
      <c r="F432" s="39" t="s">
        <v>1347</v>
      </c>
      <c r="G432" s="39"/>
      <c r="H432" s="34">
        <v>43126</v>
      </c>
      <c r="I432" s="34"/>
      <c r="J432" s="34">
        <v>43126</v>
      </c>
      <c r="K432" s="34"/>
      <c r="L432" s="18" t="s">
        <v>647</v>
      </c>
      <c r="M432" s="18"/>
      <c r="N432" s="35">
        <v>206</v>
      </c>
      <c r="O432" s="35"/>
    </row>
    <row r="433" spans="1:15" ht="45" customHeight="1">
      <c r="A433" s="13" t="s">
        <v>1939</v>
      </c>
      <c r="B433" s="31" t="s">
        <v>1940</v>
      </c>
      <c r="C433" s="31"/>
      <c r="D433" s="39">
        <f t="shared" si="6"/>
        <v>1</v>
      </c>
      <c r="E433" s="39"/>
      <c r="F433" s="39" t="s">
        <v>1347</v>
      </c>
      <c r="G433" s="39"/>
      <c r="H433" s="34">
        <v>43126</v>
      </c>
      <c r="I433" s="34"/>
      <c r="J433" s="34">
        <v>43126</v>
      </c>
      <c r="K433" s="34"/>
      <c r="L433" s="18" t="s">
        <v>647</v>
      </c>
      <c r="M433" s="18"/>
      <c r="N433" s="35">
        <v>223</v>
      </c>
      <c r="O433" s="35"/>
    </row>
    <row r="434" spans="1:15" ht="45" customHeight="1">
      <c r="A434" s="13" t="s">
        <v>1939</v>
      </c>
      <c r="B434" s="31" t="s">
        <v>1942</v>
      </c>
      <c r="C434" s="31"/>
      <c r="D434" s="39">
        <f t="shared" si="6"/>
        <v>1</v>
      </c>
      <c r="E434" s="39"/>
      <c r="F434" s="39" t="s">
        <v>1347</v>
      </c>
      <c r="G434" s="39"/>
      <c r="H434" s="34">
        <v>43131</v>
      </c>
      <c r="I434" s="34"/>
      <c r="J434" s="34">
        <v>43132</v>
      </c>
      <c r="K434" s="34"/>
      <c r="L434" s="18" t="s">
        <v>647</v>
      </c>
      <c r="M434" s="18"/>
      <c r="N434" s="35">
        <v>627</v>
      </c>
      <c r="O434" s="35"/>
    </row>
    <row r="435" spans="1:15" ht="45" customHeight="1">
      <c r="A435" s="13" t="s">
        <v>1939</v>
      </c>
      <c r="B435" s="31" t="s">
        <v>1943</v>
      </c>
      <c r="C435" s="31"/>
      <c r="D435" s="39">
        <f t="shared" si="6"/>
        <v>1</v>
      </c>
      <c r="E435" s="39"/>
      <c r="F435" s="39" t="s">
        <v>11</v>
      </c>
      <c r="G435" s="39"/>
      <c r="H435" s="34">
        <v>43147</v>
      </c>
      <c r="I435" s="34"/>
      <c r="J435" s="34">
        <v>43147</v>
      </c>
      <c r="K435" s="34"/>
      <c r="L435" s="18" t="s">
        <v>647</v>
      </c>
      <c r="M435" s="18"/>
      <c r="N435" s="35">
        <v>1879.68</v>
      </c>
      <c r="O435" s="35"/>
    </row>
    <row r="436" spans="1:15" ht="45" customHeight="1">
      <c r="A436" s="13" t="s">
        <v>1939</v>
      </c>
      <c r="B436" s="31" t="s">
        <v>1943</v>
      </c>
      <c r="C436" s="31"/>
      <c r="D436" s="39">
        <f t="shared" si="6"/>
        <v>1</v>
      </c>
      <c r="E436" s="39"/>
      <c r="F436" s="39" t="s">
        <v>11</v>
      </c>
      <c r="G436" s="39"/>
      <c r="H436" s="34">
        <v>43147</v>
      </c>
      <c r="I436" s="34"/>
      <c r="J436" s="34">
        <v>43147</v>
      </c>
      <c r="K436" s="34"/>
      <c r="L436" s="18" t="s">
        <v>647</v>
      </c>
      <c r="M436" s="18"/>
      <c r="N436" s="35">
        <v>42</v>
      </c>
      <c r="O436" s="35"/>
    </row>
    <row r="437" spans="1:15" ht="45" customHeight="1">
      <c r="A437" s="13" t="s">
        <v>1939</v>
      </c>
      <c r="B437" s="31" t="s">
        <v>1944</v>
      </c>
      <c r="C437" s="31"/>
      <c r="D437" s="39">
        <f t="shared" si="6"/>
        <v>1</v>
      </c>
      <c r="E437" s="39"/>
      <c r="F437" s="39" t="s">
        <v>11</v>
      </c>
      <c r="G437" s="39"/>
      <c r="H437" s="34">
        <v>43104</v>
      </c>
      <c r="I437" s="34"/>
      <c r="J437" s="34">
        <v>43104</v>
      </c>
      <c r="K437" s="34"/>
      <c r="L437" s="18" t="s">
        <v>647</v>
      </c>
      <c r="M437" s="18"/>
      <c r="N437" s="35">
        <v>182</v>
      </c>
      <c r="O437" s="35"/>
    </row>
    <row r="438" spans="1:15" ht="45" customHeight="1">
      <c r="A438" s="13" t="s">
        <v>1939</v>
      </c>
      <c r="B438" s="31" t="s">
        <v>1945</v>
      </c>
      <c r="C438" s="31"/>
      <c r="D438" s="39">
        <f t="shared" si="6"/>
        <v>1</v>
      </c>
      <c r="E438" s="39"/>
      <c r="F438" s="39" t="s">
        <v>11</v>
      </c>
      <c r="G438" s="39"/>
      <c r="H438" s="34">
        <v>43131</v>
      </c>
      <c r="I438" s="34"/>
      <c r="J438" s="34">
        <v>43132</v>
      </c>
      <c r="K438" s="34"/>
      <c r="L438" s="18" t="s">
        <v>647</v>
      </c>
      <c r="M438" s="18"/>
      <c r="N438" s="35">
        <v>1577.01</v>
      </c>
      <c r="O438" s="35"/>
    </row>
    <row r="439" spans="1:15" ht="45" customHeight="1">
      <c r="A439" s="13" t="s">
        <v>1946</v>
      </c>
      <c r="B439" s="31" t="s">
        <v>1947</v>
      </c>
      <c r="C439" s="31"/>
      <c r="D439" s="39">
        <f t="shared" si="6"/>
        <v>1</v>
      </c>
      <c r="E439" s="39"/>
      <c r="F439" s="39" t="s">
        <v>28</v>
      </c>
      <c r="G439" s="39"/>
      <c r="H439" s="34">
        <v>43168</v>
      </c>
      <c r="I439" s="34"/>
      <c r="J439" s="34">
        <v>43168</v>
      </c>
      <c r="K439" s="34"/>
      <c r="L439" s="18" t="s">
        <v>647</v>
      </c>
      <c r="M439" s="18"/>
      <c r="N439" s="35">
        <v>373</v>
      </c>
      <c r="O439" s="35"/>
    </row>
    <row r="440" spans="1:15" ht="45" customHeight="1">
      <c r="A440" s="13" t="s">
        <v>1946</v>
      </c>
      <c r="B440" s="31" t="s">
        <v>1947</v>
      </c>
      <c r="C440" s="31"/>
      <c r="D440" s="39">
        <f t="shared" si="6"/>
        <v>1</v>
      </c>
      <c r="E440" s="39"/>
      <c r="F440" s="39" t="s">
        <v>28</v>
      </c>
      <c r="G440" s="39"/>
      <c r="H440" s="34">
        <v>43168</v>
      </c>
      <c r="I440" s="34"/>
      <c r="J440" s="34">
        <v>43168</v>
      </c>
      <c r="K440" s="34"/>
      <c r="L440" s="18" t="s">
        <v>647</v>
      </c>
      <c r="M440" s="18"/>
      <c r="N440" s="35">
        <v>129</v>
      </c>
      <c r="O440" s="35"/>
    </row>
    <row r="441" spans="1:15" ht="45" customHeight="1">
      <c r="A441" s="13" t="s">
        <v>1946</v>
      </c>
      <c r="B441" s="31" t="s">
        <v>1860</v>
      </c>
      <c r="C441" s="31"/>
      <c r="D441" s="39">
        <f t="shared" si="6"/>
        <v>1</v>
      </c>
      <c r="E441" s="39"/>
      <c r="F441" s="39" t="s">
        <v>28</v>
      </c>
      <c r="G441" s="39"/>
      <c r="H441" s="34">
        <v>43217</v>
      </c>
      <c r="I441" s="34"/>
      <c r="J441" s="34">
        <v>43217</v>
      </c>
      <c r="K441" s="34"/>
      <c r="L441" s="18" t="s">
        <v>647</v>
      </c>
      <c r="M441" s="18"/>
      <c r="N441" s="35">
        <v>483</v>
      </c>
      <c r="O441" s="35"/>
    </row>
    <row r="442" spans="1:15" ht="45" customHeight="1">
      <c r="A442" s="13" t="s">
        <v>1946</v>
      </c>
      <c r="B442" s="31" t="s">
        <v>1846</v>
      </c>
      <c r="C442" s="31"/>
      <c r="D442" s="39">
        <f t="shared" si="6"/>
        <v>1</v>
      </c>
      <c r="E442" s="39"/>
      <c r="F442" s="39" t="s">
        <v>28</v>
      </c>
      <c r="G442" s="39"/>
      <c r="H442" s="34">
        <v>43206</v>
      </c>
      <c r="I442" s="34"/>
      <c r="J442" s="34">
        <v>43206</v>
      </c>
      <c r="K442" s="34"/>
      <c r="L442" s="18" t="s">
        <v>647</v>
      </c>
      <c r="M442" s="18"/>
      <c r="N442" s="35">
        <v>154</v>
      </c>
      <c r="O442" s="35"/>
    </row>
    <row r="443" spans="1:15" ht="45" customHeight="1">
      <c r="A443" s="13" t="s">
        <v>1946</v>
      </c>
      <c r="B443" s="31" t="s">
        <v>1846</v>
      </c>
      <c r="C443" s="31"/>
      <c r="D443" s="39">
        <f t="shared" si="6"/>
        <v>1</v>
      </c>
      <c r="E443" s="39"/>
      <c r="F443" s="39" t="s">
        <v>28</v>
      </c>
      <c r="G443" s="39"/>
      <c r="H443" s="34">
        <v>43237</v>
      </c>
      <c r="I443" s="34"/>
      <c r="J443" s="34">
        <v>43238</v>
      </c>
      <c r="K443" s="34"/>
      <c r="L443" s="18" t="s">
        <v>647</v>
      </c>
      <c r="M443" s="18"/>
      <c r="N443" s="35">
        <v>234</v>
      </c>
      <c r="O443" s="35"/>
    </row>
    <row r="444" spans="1:15" ht="45" customHeight="1">
      <c r="A444" s="13" t="s">
        <v>1946</v>
      </c>
      <c r="B444" s="31" t="s">
        <v>1846</v>
      </c>
      <c r="C444" s="31"/>
      <c r="D444" s="39">
        <f t="shared" si="6"/>
        <v>1</v>
      </c>
      <c r="E444" s="39"/>
      <c r="F444" s="39" t="s">
        <v>28</v>
      </c>
      <c r="G444" s="39"/>
      <c r="H444" s="34">
        <v>43206</v>
      </c>
      <c r="I444" s="34"/>
      <c r="J444" s="34">
        <v>43206</v>
      </c>
      <c r="K444" s="34"/>
      <c r="L444" s="18" t="s">
        <v>647</v>
      </c>
      <c r="M444" s="18"/>
      <c r="N444" s="35">
        <v>256</v>
      </c>
      <c r="O444" s="35"/>
    </row>
    <row r="445" spans="1:15" ht="45" customHeight="1">
      <c r="A445" s="13" t="s">
        <v>1946</v>
      </c>
      <c r="B445" s="31" t="s">
        <v>1846</v>
      </c>
      <c r="C445" s="31"/>
      <c r="D445" s="39">
        <f t="shared" si="6"/>
        <v>1</v>
      </c>
      <c r="E445" s="39"/>
      <c r="F445" s="39" t="s">
        <v>28</v>
      </c>
      <c r="G445" s="39"/>
      <c r="H445" s="34">
        <v>43237</v>
      </c>
      <c r="I445" s="34"/>
      <c r="J445" s="34">
        <v>43238</v>
      </c>
      <c r="K445" s="34"/>
      <c r="L445" s="18" t="s">
        <v>647</v>
      </c>
      <c r="M445" s="18"/>
      <c r="N445" s="35">
        <v>280</v>
      </c>
      <c r="O445" s="35"/>
    </row>
    <row r="446" spans="1:15" ht="45" customHeight="1">
      <c r="A446" s="13" t="s">
        <v>1946</v>
      </c>
      <c r="B446" s="31" t="s">
        <v>1948</v>
      </c>
      <c r="C446" s="31"/>
      <c r="D446" s="39">
        <f t="shared" si="6"/>
        <v>1</v>
      </c>
      <c r="E446" s="39"/>
      <c r="F446" s="39" t="s">
        <v>28</v>
      </c>
      <c r="G446" s="39"/>
      <c r="H446" s="34">
        <v>43186</v>
      </c>
      <c r="I446" s="34"/>
      <c r="J446" s="34">
        <v>43187</v>
      </c>
      <c r="K446" s="34"/>
      <c r="L446" s="18" t="s">
        <v>647</v>
      </c>
      <c r="M446" s="18"/>
      <c r="N446" s="35">
        <v>105</v>
      </c>
      <c r="O446" s="35"/>
    </row>
    <row r="447" spans="1:15" ht="45" customHeight="1">
      <c r="A447" s="13" t="s">
        <v>1946</v>
      </c>
      <c r="B447" s="31" t="s">
        <v>1949</v>
      </c>
      <c r="C447" s="31"/>
      <c r="D447" s="39">
        <f t="shared" si="6"/>
        <v>1</v>
      </c>
      <c r="E447" s="39"/>
      <c r="F447" s="39" t="s">
        <v>28</v>
      </c>
      <c r="G447" s="39"/>
      <c r="H447" s="34">
        <v>43158</v>
      </c>
      <c r="I447" s="34"/>
      <c r="J447" s="34">
        <v>43158</v>
      </c>
      <c r="K447" s="34"/>
      <c r="L447" s="18" t="s">
        <v>647</v>
      </c>
      <c r="M447" s="18"/>
      <c r="N447" s="35">
        <v>208</v>
      </c>
      <c r="O447" s="35"/>
    </row>
    <row r="448" spans="1:15" ht="45" customHeight="1">
      <c r="A448" s="13" t="s">
        <v>1946</v>
      </c>
      <c r="B448" s="31" t="s">
        <v>1950</v>
      </c>
      <c r="C448" s="31"/>
      <c r="D448" s="39">
        <f t="shared" si="6"/>
        <v>1</v>
      </c>
      <c r="E448" s="39"/>
      <c r="F448" s="39" t="s">
        <v>28</v>
      </c>
      <c r="G448" s="39"/>
      <c r="H448" s="34">
        <v>43150</v>
      </c>
      <c r="I448" s="34"/>
      <c r="J448" s="34">
        <v>43152</v>
      </c>
      <c r="K448" s="34"/>
      <c r="L448" s="18" t="s">
        <v>647</v>
      </c>
      <c r="M448" s="18"/>
      <c r="N448" s="35">
        <v>283</v>
      </c>
      <c r="O448" s="35"/>
    </row>
    <row r="449" spans="1:15" ht="45" customHeight="1">
      <c r="A449" s="13" t="s">
        <v>1946</v>
      </c>
      <c r="B449" s="31" t="s">
        <v>1951</v>
      </c>
      <c r="C449" s="31"/>
      <c r="D449" s="39">
        <f t="shared" si="6"/>
        <v>1</v>
      </c>
      <c r="E449" s="39"/>
      <c r="F449" s="39" t="s">
        <v>28</v>
      </c>
      <c r="G449" s="39"/>
      <c r="H449" s="34">
        <v>43159</v>
      </c>
      <c r="I449" s="34"/>
      <c r="J449" s="34">
        <v>43160</v>
      </c>
      <c r="K449" s="34"/>
      <c r="L449" s="18" t="s">
        <v>647</v>
      </c>
      <c r="M449" s="18"/>
      <c r="N449" s="35">
        <v>418</v>
      </c>
      <c r="O449" s="35"/>
    </row>
    <row r="450" spans="1:15" ht="45" customHeight="1">
      <c r="A450" s="13" t="s">
        <v>1946</v>
      </c>
      <c r="B450" s="31" t="s">
        <v>1952</v>
      </c>
      <c r="C450" s="31"/>
      <c r="D450" s="39">
        <f t="shared" si="6"/>
        <v>1</v>
      </c>
      <c r="E450" s="39"/>
      <c r="F450" s="39" t="s">
        <v>28</v>
      </c>
      <c r="G450" s="39"/>
      <c r="H450" s="34">
        <v>43171</v>
      </c>
      <c r="I450" s="34"/>
      <c r="J450" s="34">
        <v>43171</v>
      </c>
      <c r="K450" s="34"/>
      <c r="L450" s="18" t="s">
        <v>647</v>
      </c>
      <c r="M450" s="18"/>
      <c r="N450" s="35">
        <v>154</v>
      </c>
      <c r="O450" s="35"/>
    </row>
    <row r="451" spans="1:15" ht="45" customHeight="1">
      <c r="A451" s="13" t="s">
        <v>1946</v>
      </c>
      <c r="B451" s="31" t="s">
        <v>1953</v>
      </c>
      <c r="C451" s="31"/>
      <c r="D451" s="39">
        <f t="shared" si="6"/>
        <v>1</v>
      </c>
      <c r="E451" s="39"/>
      <c r="F451" s="39" t="s">
        <v>28</v>
      </c>
      <c r="G451" s="39"/>
      <c r="H451" s="34">
        <v>43164</v>
      </c>
      <c r="I451" s="34"/>
      <c r="J451" s="34">
        <v>43164</v>
      </c>
      <c r="K451" s="34"/>
      <c r="L451" s="18" t="s">
        <v>647</v>
      </c>
      <c r="M451" s="18"/>
      <c r="N451" s="35">
        <v>154</v>
      </c>
      <c r="O451" s="35"/>
    </row>
    <row r="452" spans="1:15" ht="45" customHeight="1">
      <c r="A452" s="13" t="s">
        <v>1946</v>
      </c>
      <c r="B452" s="31" t="s">
        <v>1949</v>
      </c>
      <c r="C452" s="31"/>
      <c r="D452" s="39">
        <f t="shared" si="6"/>
        <v>1</v>
      </c>
      <c r="E452" s="39"/>
      <c r="F452" s="39" t="s">
        <v>28</v>
      </c>
      <c r="G452" s="39"/>
      <c r="H452" s="34">
        <v>43158</v>
      </c>
      <c r="I452" s="34"/>
      <c r="J452" s="34">
        <v>43158</v>
      </c>
      <c r="K452" s="34"/>
      <c r="L452" s="18" t="s">
        <v>647</v>
      </c>
      <c r="M452" s="18"/>
      <c r="N452" s="35">
        <v>440</v>
      </c>
      <c r="O452" s="35"/>
    </row>
    <row r="453" spans="1:15" ht="45" customHeight="1">
      <c r="A453" s="13" t="s">
        <v>1946</v>
      </c>
      <c r="B453" s="31" t="s">
        <v>1950</v>
      </c>
      <c r="C453" s="31"/>
      <c r="D453" s="39">
        <f t="shared" si="6"/>
        <v>1</v>
      </c>
      <c r="E453" s="39"/>
      <c r="F453" s="39" t="s">
        <v>28</v>
      </c>
      <c r="G453" s="39"/>
      <c r="H453" s="34">
        <v>43150</v>
      </c>
      <c r="I453" s="34"/>
      <c r="J453" s="34">
        <v>43152</v>
      </c>
      <c r="K453" s="34"/>
      <c r="L453" s="18" t="s">
        <v>647</v>
      </c>
      <c r="M453" s="18"/>
      <c r="N453" s="35">
        <v>229</v>
      </c>
      <c r="O453" s="35"/>
    </row>
    <row r="454" spans="1:15" ht="45" customHeight="1">
      <c r="A454" s="13" t="s">
        <v>1946</v>
      </c>
      <c r="B454" s="31" t="s">
        <v>1952</v>
      </c>
      <c r="C454" s="31"/>
      <c r="D454" s="39">
        <f t="shared" si="6"/>
        <v>1</v>
      </c>
      <c r="E454" s="39"/>
      <c r="F454" s="39" t="s">
        <v>28</v>
      </c>
      <c r="G454" s="39"/>
      <c r="H454" s="34">
        <v>43171</v>
      </c>
      <c r="I454" s="34"/>
      <c r="J454" s="34">
        <v>43171</v>
      </c>
      <c r="K454" s="34"/>
      <c r="L454" s="18" t="s">
        <v>647</v>
      </c>
      <c r="M454" s="18"/>
      <c r="N454" s="35">
        <v>46</v>
      </c>
      <c r="O454" s="35"/>
    </row>
    <row r="455" spans="1:15" ht="45" customHeight="1">
      <c r="A455" s="13" t="s">
        <v>1946</v>
      </c>
      <c r="B455" s="31" t="s">
        <v>1953</v>
      </c>
      <c r="C455" s="31"/>
      <c r="D455" s="39">
        <f t="shared" si="6"/>
        <v>1</v>
      </c>
      <c r="E455" s="39"/>
      <c r="F455" s="39" t="s">
        <v>28</v>
      </c>
      <c r="G455" s="39"/>
      <c r="H455" s="34">
        <v>43164</v>
      </c>
      <c r="I455" s="34"/>
      <c r="J455" s="34">
        <v>43164</v>
      </c>
      <c r="K455" s="34"/>
      <c r="L455" s="18" t="s">
        <v>647</v>
      </c>
      <c r="M455" s="18"/>
      <c r="N455" s="35">
        <v>46</v>
      </c>
      <c r="O455" s="35"/>
    </row>
    <row r="456" spans="1:15" ht="45" customHeight="1">
      <c r="A456" s="13" t="s">
        <v>1946</v>
      </c>
      <c r="B456" s="31" t="s">
        <v>1954</v>
      </c>
      <c r="C456" s="31"/>
      <c r="D456" s="39">
        <f t="shared" si="6"/>
        <v>1</v>
      </c>
      <c r="E456" s="39"/>
      <c r="F456" s="39" t="s">
        <v>28</v>
      </c>
      <c r="G456" s="39"/>
      <c r="H456" s="34">
        <v>43193</v>
      </c>
      <c r="I456" s="34"/>
      <c r="J456" s="34">
        <v>43193</v>
      </c>
      <c r="K456" s="34"/>
      <c r="L456" s="18" t="s">
        <v>647</v>
      </c>
      <c r="M456" s="18"/>
      <c r="N456" s="35">
        <v>430</v>
      </c>
      <c r="O456" s="35"/>
    </row>
    <row r="457" spans="1:15" ht="45" customHeight="1">
      <c r="A457" s="13" t="s">
        <v>1946</v>
      </c>
      <c r="B457" s="31" t="s">
        <v>1954</v>
      </c>
      <c r="C457" s="31"/>
      <c r="D457" s="39">
        <f t="shared" si="6"/>
        <v>1</v>
      </c>
      <c r="E457" s="39"/>
      <c r="F457" s="39" t="s">
        <v>28</v>
      </c>
      <c r="G457" s="39"/>
      <c r="H457" s="34">
        <v>43193</v>
      </c>
      <c r="I457" s="34"/>
      <c r="J457" s="34">
        <v>43193</v>
      </c>
      <c r="K457" s="34"/>
      <c r="L457" s="18" t="s">
        <v>647</v>
      </c>
      <c r="M457" s="18"/>
      <c r="N457" s="35">
        <v>224</v>
      </c>
      <c r="O457" s="35"/>
    </row>
    <row r="458" spans="1:15" ht="45" customHeight="1">
      <c r="A458" s="13" t="s">
        <v>1946</v>
      </c>
      <c r="B458" s="31" t="s">
        <v>1955</v>
      </c>
      <c r="C458" s="31"/>
      <c r="D458" s="39">
        <f t="shared" si="6"/>
        <v>1</v>
      </c>
      <c r="E458" s="39"/>
      <c r="F458" s="39" t="s">
        <v>1347</v>
      </c>
      <c r="G458" s="39"/>
      <c r="H458" s="34">
        <v>43111</v>
      </c>
      <c r="I458" s="34"/>
      <c r="J458" s="34">
        <v>43111</v>
      </c>
      <c r="K458" s="34"/>
      <c r="L458" s="18" t="s">
        <v>647</v>
      </c>
      <c r="M458" s="18"/>
      <c r="N458" s="35">
        <v>771</v>
      </c>
      <c r="O458" s="35"/>
    </row>
    <row r="459" spans="1:15" ht="45" customHeight="1">
      <c r="A459" s="13" t="s">
        <v>1946</v>
      </c>
      <c r="B459" s="31" t="s">
        <v>1955</v>
      </c>
      <c r="C459" s="31"/>
      <c r="D459" s="39">
        <f t="shared" si="6"/>
        <v>1</v>
      </c>
      <c r="E459" s="39"/>
      <c r="F459" s="39" t="s">
        <v>1347</v>
      </c>
      <c r="G459" s="39"/>
      <c r="H459" s="34">
        <v>43111</v>
      </c>
      <c r="I459" s="34"/>
      <c r="J459" s="34">
        <v>43111</v>
      </c>
      <c r="K459" s="34"/>
      <c r="L459" s="18" t="s">
        <v>647</v>
      </c>
      <c r="M459" s="18"/>
      <c r="N459" s="35">
        <v>3709</v>
      </c>
      <c r="O459" s="35"/>
    </row>
    <row r="460" spans="1:15" ht="45" customHeight="1">
      <c r="A460" s="13" t="s">
        <v>1946</v>
      </c>
      <c r="B460" s="31" t="s">
        <v>1956</v>
      </c>
      <c r="C460" s="31"/>
      <c r="D460" s="39">
        <f t="shared" si="6"/>
        <v>1</v>
      </c>
      <c r="E460" s="39"/>
      <c r="F460" s="39" t="s">
        <v>28</v>
      </c>
      <c r="G460" s="39"/>
      <c r="H460" s="34">
        <v>43132</v>
      </c>
      <c r="I460" s="34"/>
      <c r="J460" s="34">
        <v>43132</v>
      </c>
      <c r="K460" s="34"/>
      <c r="L460" s="18" t="s">
        <v>647</v>
      </c>
      <c r="M460" s="18"/>
      <c r="N460" s="35">
        <v>208</v>
      </c>
      <c r="O460" s="35"/>
    </row>
    <row r="461" spans="1:15" ht="45" customHeight="1">
      <c r="A461" s="13" t="s">
        <v>1946</v>
      </c>
      <c r="B461" s="31" t="s">
        <v>1957</v>
      </c>
      <c r="C461" s="31"/>
      <c r="D461" s="39">
        <f t="shared" ref="D461:D524" si="7">C461+1</f>
        <v>1</v>
      </c>
      <c r="E461" s="39"/>
      <c r="F461" s="39" t="s">
        <v>28</v>
      </c>
      <c r="G461" s="39"/>
      <c r="H461" s="34">
        <v>43131</v>
      </c>
      <c r="I461" s="34"/>
      <c r="J461" s="34">
        <v>43131</v>
      </c>
      <c r="K461" s="34"/>
      <c r="L461" s="18" t="s">
        <v>647</v>
      </c>
      <c r="M461" s="18"/>
      <c r="N461" s="35">
        <v>208</v>
      </c>
      <c r="O461" s="35"/>
    </row>
    <row r="462" spans="1:15" ht="45" customHeight="1">
      <c r="A462" s="13" t="s">
        <v>1946</v>
      </c>
      <c r="B462" s="31" t="s">
        <v>1956</v>
      </c>
      <c r="C462" s="31"/>
      <c r="D462" s="39">
        <f t="shared" si="7"/>
        <v>1</v>
      </c>
      <c r="E462" s="39"/>
      <c r="F462" s="39" t="s">
        <v>28</v>
      </c>
      <c r="G462" s="39"/>
      <c r="H462" s="34">
        <v>43132</v>
      </c>
      <c r="I462" s="34"/>
      <c r="J462" s="34">
        <v>43132</v>
      </c>
      <c r="K462" s="34"/>
      <c r="L462" s="18" t="s">
        <v>647</v>
      </c>
      <c r="M462" s="18"/>
      <c r="N462" s="35">
        <v>495</v>
      </c>
      <c r="O462" s="35"/>
    </row>
    <row r="463" spans="1:15" ht="45" customHeight="1">
      <c r="A463" s="13" t="s">
        <v>1946</v>
      </c>
      <c r="B463" s="31" t="s">
        <v>1957</v>
      </c>
      <c r="C463" s="31"/>
      <c r="D463" s="39">
        <f t="shared" si="7"/>
        <v>1</v>
      </c>
      <c r="E463" s="39"/>
      <c r="F463" s="39" t="s">
        <v>28</v>
      </c>
      <c r="G463" s="39"/>
      <c r="H463" s="34">
        <v>43131</v>
      </c>
      <c r="I463" s="34"/>
      <c r="J463" s="34">
        <v>43131</v>
      </c>
      <c r="K463" s="34"/>
      <c r="L463" s="18" t="s">
        <v>647</v>
      </c>
      <c r="M463" s="18"/>
      <c r="N463" s="35">
        <v>350</v>
      </c>
      <c r="O463" s="35"/>
    </row>
    <row r="464" spans="1:15" ht="45" customHeight="1">
      <c r="A464" s="13" t="s">
        <v>1946</v>
      </c>
      <c r="B464" s="31" t="s">
        <v>1956</v>
      </c>
      <c r="C464" s="31"/>
      <c r="D464" s="39">
        <f t="shared" si="7"/>
        <v>1</v>
      </c>
      <c r="E464" s="39"/>
      <c r="F464" s="39" t="s">
        <v>28</v>
      </c>
      <c r="G464" s="39"/>
      <c r="H464" s="34">
        <v>43153</v>
      </c>
      <c r="I464" s="34"/>
      <c r="J464" s="34">
        <v>43153</v>
      </c>
      <c r="K464" s="34"/>
      <c r="L464" s="18" t="s">
        <v>647</v>
      </c>
      <c r="M464" s="18"/>
      <c r="N464" s="35">
        <v>208</v>
      </c>
      <c r="O464" s="35"/>
    </row>
    <row r="465" spans="1:15" ht="45" customHeight="1">
      <c r="A465" s="13" t="s">
        <v>1946</v>
      </c>
      <c r="B465" s="31" t="s">
        <v>1956</v>
      </c>
      <c r="C465" s="31"/>
      <c r="D465" s="39">
        <f t="shared" si="7"/>
        <v>1</v>
      </c>
      <c r="E465" s="39"/>
      <c r="F465" s="39" t="s">
        <v>28</v>
      </c>
      <c r="G465" s="39"/>
      <c r="H465" s="34">
        <v>43137</v>
      </c>
      <c r="I465" s="34"/>
      <c r="J465" s="34">
        <v>43137</v>
      </c>
      <c r="K465" s="34"/>
      <c r="L465" s="18" t="s">
        <v>647</v>
      </c>
      <c r="M465" s="18"/>
      <c r="N465" s="35">
        <v>208</v>
      </c>
      <c r="O465" s="35"/>
    </row>
    <row r="466" spans="1:15" ht="45" customHeight="1">
      <c r="A466" s="13" t="s">
        <v>1946</v>
      </c>
      <c r="B466" s="31" t="s">
        <v>1956</v>
      </c>
      <c r="C466" s="31"/>
      <c r="D466" s="39">
        <f t="shared" si="7"/>
        <v>1</v>
      </c>
      <c r="E466" s="39"/>
      <c r="F466" s="39" t="s">
        <v>28</v>
      </c>
      <c r="G466" s="39"/>
      <c r="H466" s="34">
        <v>43153</v>
      </c>
      <c r="I466" s="34"/>
      <c r="J466" s="34">
        <v>43153</v>
      </c>
      <c r="K466" s="34"/>
      <c r="L466" s="18" t="s">
        <v>647</v>
      </c>
      <c r="M466" s="18"/>
      <c r="N466" s="35">
        <v>500</v>
      </c>
      <c r="O466" s="35"/>
    </row>
    <row r="467" spans="1:15" ht="45" customHeight="1">
      <c r="A467" s="13" t="s">
        <v>1946</v>
      </c>
      <c r="B467" s="31" t="s">
        <v>1956</v>
      </c>
      <c r="C467" s="31"/>
      <c r="D467" s="39">
        <f t="shared" si="7"/>
        <v>1</v>
      </c>
      <c r="E467" s="39"/>
      <c r="F467" s="39" t="s">
        <v>28</v>
      </c>
      <c r="G467" s="39"/>
      <c r="H467" s="34">
        <v>43137</v>
      </c>
      <c r="I467" s="34"/>
      <c r="J467" s="34">
        <v>43137</v>
      </c>
      <c r="K467" s="34"/>
      <c r="L467" s="18" t="s">
        <v>647</v>
      </c>
      <c r="M467" s="18"/>
      <c r="N467" s="35">
        <v>499.8</v>
      </c>
      <c r="O467" s="35"/>
    </row>
    <row r="468" spans="1:15" ht="45" customHeight="1">
      <c r="A468" s="13" t="s">
        <v>1946</v>
      </c>
      <c r="B468" s="31" t="s">
        <v>1956</v>
      </c>
      <c r="C468" s="31"/>
      <c r="D468" s="39">
        <f t="shared" si="7"/>
        <v>1</v>
      </c>
      <c r="E468" s="39"/>
      <c r="F468" s="39" t="s">
        <v>11</v>
      </c>
      <c r="G468" s="39"/>
      <c r="H468" s="34">
        <v>43124</v>
      </c>
      <c r="I468" s="34"/>
      <c r="J468" s="34">
        <v>43127</v>
      </c>
      <c r="K468" s="34"/>
      <c r="L468" s="18" t="s">
        <v>647</v>
      </c>
      <c r="M468" s="18"/>
      <c r="N468" s="35">
        <v>3600.01</v>
      </c>
      <c r="O468" s="35"/>
    </row>
    <row r="469" spans="1:15" ht="45" customHeight="1">
      <c r="A469" s="13" t="s">
        <v>1946</v>
      </c>
      <c r="B469" s="31" t="s">
        <v>1958</v>
      </c>
      <c r="C469" s="31"/>
      <c r="D469" s="39">
        <f t="shared" si="7"/>
        <v>1</v>
      </c>
      <c r="E469" s="39"/>
      <c r="F469" s="39" t="s">
        <v>28</v>
      </c>
      <c r="G469" s="39"/>
      <c r="H469" s="34">
        <v>43160</v>
      </c>
      <c r="I469" s="34"/>
      <c r="J469" s="34">
        <v>43160</v>
      </c>
      <c r="K469" s="34"/>
      <c r="L469" s="18" t="s">
        <v>647</v>
      </c>
      <c r="M469" s="18"/>
      <c r="N469" s="35">
        <v>500</v>
      </c>
      <c r="O469" s="35"/>
    </row>
    <row r="470" spans="1:15" ht="45" customHeight="1">
      <c r="A470" s="13" t="s">
        <v>1946</v>
      </c>
      <c r="B470" s="31" t="s">
        <v>1958</v>
      </c>
      <c r="C470" s="31"/>
      <c r="D470" s="39">
        <f t="shared" si="7"/>
        <v>1</v>
      </c>
      <c r="E470" s="39"/>
      <c r="F470" s="39" t="s">
        <v>28</v>
      </c>
      <c r="G470" s="39"/>
      <c r="H470" s="34">
        <v>43160</v>
      </c>
      <c r="I470" s="34"/>
      <c r="J470" s="34">
        <v>43160</v>
      </c>
      <c r="K470" s="34"/>
      <c r="L470" s="18" t="s">
        <v>647</v>
      </c>
      <c r="M470" s="18"/>
      <c r="N470" s="35">
        <v>208</v>
      </c>
      <c r="O470" s="35"/>
    </row>
    <row r="471" spans="1:15" ht="45" customHeight="1">
      <c r="A471" s="13" t="s">
        <v>1946</v>
      </c>
      <c r="B471" s="31" t="s">
        <v>1959</v>
      </c>
      <c r="C471" s="31"/>
      <c r="D471" s="39">
        <f t="shared" si="7"/>
        <v>1</v>
      </c>
      <c r="E471" s="39"/>
      <c r="F471" s="39" t="s">
        <v>14</v>
      </c>
      <c r="G471" s="39"/>
      <c r="H471" s="34">
        <v>43199</v>
      </c>
      <c r="I471" s="34"/>
      <c r="J471" s="34">
        <v>43229</v>
      </c>
      <c r="K471" s="34"/>
      <c r="L471" s="18" t="s">
        <v>647</v>
      </c>
      <c r="M471" s="18"/>
      <c r="N471" s="35">
        <v>4484</v>
      </c>
      <c r="O471" s="35"/>
    </row>
    <row r="472" spans="1:15" ht="45" customHeight="1">
      <c r="A472" s="13" t="s">
        <v>1946</v>
      </c>
      <c r="B472" s="31" t="s">
        <v>1960</v>
      </c>
      <c r="C472" s="31"/>
      <c r="D472" s="39">
        <f t="shared" si="7"/>
        <v>1</v>
      </c>
      <c r="E472" s="39"/>
      <c r="F472" s="39" t="s">
        <v>11</v>
      </c>
      <c r="G472" s="39"/>
      <c r="H472" s="34">
        <v>43124</v>
      </c>
      <c r="I472" s="34"/>
      <c r="J472" s="34">
        <v>43127</v>
      </c>
      <c r="K472" s="34"/>
      <c r="L472" s="18" t="s">
        <v>647</v>
      </c>
      <c r="M472" s="18"/>
      <c r="N472" s="35">
        <v>5998</v>
      </c>
      <c r="O472" s="35"/>
    </row>
    <row r="473" spans="1:15" ht="45" customHeight="1">
      <c r="A473" s="13" t="s">
        <v>1946</v>
      </c>
      <c r="B473" s="31" t="s">
        <v>1956</v>
      </c>
      <c r="C473" s="31"/>
      <c r="D473" s="39">
        <f t="shared" si="7"/>
        <v>1</v>
      </c>
      <c r="E473" s="39"/>
      <c r="F473" s="39" t="s">
        <v>28</v>
      </c>
      <c r="G473" s="39"/>
      <c r="H473" s="34">
        <v>43178</v>
      </c>
      <c r="I473" s="34"/>
      <c r="J473" s="34">
        <v>43178</v>
      </c>
      <c r="K473" s="34"/>
      <c r="L473" s="18" t="s">
        <v>647</v>
      </c>
      <c r="M473" s="18"/>
      <c r="N473" s="35">
        <v>208</v>
      </c>
      <c r="O473" s="35"/>
    </row>
    <row r="474" spans="1:15" ht="45" customHeight="1">
      <c r="A474" s="13" t="s">
        <v>1946</v>
      </c>
      <c r="B474" s="31" t="s">
        <v>1961</v>
      </c>
      <c r="C474" s="31"/>
      <c r="D474" s="39">
        <f t="shared" si="7"/>
        <v>1</v>
      </c>
      <c r="E474" s="39"/>
      <c r="F474" s="39" t="s">
        <v>28</v>
      </c>
      <c r="G474" s="39"/>
      <c r="H474" s="34">
        <v>43209</v>
      </c>
      <c r="I474" s="34"/>
      <c r="J474" s="34">
        <v>43209</v>
      </c>
      <c r="K474" s="34"/>
      <c r="L474" s="18" t="s">
        <v>647</v>
      </c>
      <c r="M474" s="18"/>
      <c r="N474" s="35">
        <v>724</v>
      </c>
      <c r="O474" s="35"/>
    </row>
    <row r="475" spans="1:15" ht="45" customHeight="1">
      <c r="A475" s="13" t="s">
        <v>1946</v>
      </c>
      <c r="B475" s="31" t="s">
        <v>1961</v>
      </c>
      <c r="C475" s="31"/>
      <c r="D475" s="39">
        <f t="shared" si="7"/>
        <v>1</v>
      </c>
      <c r="E475" s="39"/>
      <c r="F475" s="39" t="s">
        <v>28</v>
      </c>
      <c r="G475" s="39"/>
      <c r="H475" s="34">
        <v>43209</v>
      </c>
      <c r="I475" s="34"/>
      <c r="J475" s="34">
        <v>43209</v>
      </c>
      <c r="K475" s="34"/>
      <c r="L475" s="18" t="s">
        <v>647</v>
      </c>
      <c r="M475" s="18"/>
      <c r="N475" s="35">
        <v>414</v>
      </c>
      <c r="O475" s="35"/>
    </row>
    <row r="476" spans="1:15" ht="45" customHeight="1">
      <c r="A476" s="13" t="s">
        <v>1946</v>
      </c>
      <c r="B476" s="31" t="s">
        <v>1962</v>
      </c>
      <c r="C476" s="31"/>
      <c r="D476" s="39">
        <f t="shared" si="7"/>
        <v>1</v>
      </c>
      <c r="E476" s="39"/>
      <c r="F476" s="39" t="s">
        <v>28</v>
      </c>
      <c r="G476" s="39"/>
      <c r="H476" s="34">
        <v>43125</v>
      </c>
      <c r="I476" s="34"/>
      <c r="J476" s="34">
        <v>43125</v>
      </c>
      <c r="K476" s="34"/>
      <c r="L476" s="18" t="s">
        <v>647</v>
      </c>
      <c r="M476" s="18"/>
      <c r="N476" s="35">
        <v>679</v>
      </c>
      <c r="O476" s="35"/>
    </row>
    <row r="477" spans="1:15" ht="45" customHeight="1">
      <c r="A477" s="13" t="s">
        <v>1946</v>
      </c>
      <c r="B477" s="31" t="s">
        <v>1962</v>
      </c>
      <c r="C477" s="31"/>
      <c r="D477" s="39">
        <f t="shared" si="7"/>
        <v>1</v>
      </c>
      <c r="E477" s="39"/>
      <c r="F477" s="39" t="s">
        <v>28</v>
      </c>
      <c r="G477" s="39"/>
      <c r="H477" s="34">
        <v>43125</v>
      </c>
      <c r="I477" s="34"/>
      <c r="J477" s="34">
        <v>43125</v>
      </c>
      <c r="K477" s="34"/>
      <c r="L477" s="18" t="s">
        <v>647</v>
      </c>
      <c r="M477" s="18"/>
      <c r="N477" s="35">
        <v>544</v>
      </c>
      <c r="O477" s="35"/>
    </row>
    <row r="478" spans="1:15" ht="45" customHeight="1">
      <c r="A478" s="13" t="s">
        <v>1963</v>
      </c>
      <c r="B478" s="31" t="s">
        <v>1964</v>
      </c>
      <c r="C478" s="31"/>
      <c r="D478" s="39">
        <f t="shared" si="7"/>
        <v>1</v>
      </c>
      <c r="E478" s="39"/>
      <c r="F478" s="39" t="s">
        <v>28</v>
      </c>
      <c r="G478" s="39"/>
      <c r="H478" s="34">
        <v>43133</v>
      </c>
      <c r="I478" s="34"/>
      <c r="J478" s="34">
        <v>43133</v>
      </c>
      <c r="K478" s="34"/>
      <c r="L478" s="18" t="s">
        <v>647</v>
      </c>
      <c r="M478" s="18"/>
      <c r="N478" s="35">
        <v>208</v>
      </c>
      <c r="O478" s="35"/>
    </row>
    <row r="479" spans="1:15" ht="45" customHeight="1">
      <c r="A479" s="13" t="s">
        <v>1963</v>
      </c>
      <c r="B479" s="31" t="s">
        <v>1964</v>
      </c>
      <c r="C479" s="31"/>
      <c r="D479" s="39">
        <f t="shared" si="7"/>
        <v>1</v>
      </c>
      <c r="E479" s="39"/>
      <c r="F479" s="39" t="s">
        <v>28</v>
      </c>
      <c r="G479" s="39"/>
      <c r="H479" s="34">
        <v>43133</v>
      </c>
      <c r="I479" s="34"/>
      <c r="J479" s="34">
        <v>43133</v>
      </c>
      <c r="K479" s="34"/>
      <c r="L479" s="18" t="s">
        <v>647</v>
      </c>
      <c r="M479" s="18"/>
      <c r="N479" s="35">
        <v>959</v>
      </c>
      <c r="O479" s="35"/>
    </row>
    <row r="480" spans="1:15" ht="45" customHeight="1">
      <c r="A480" s="13" t="s">
        <v>493</v>
      </c>
      <c r="B480" s="31" t="s">
        <v>1965</v>
      </c>
      <c r="C480" s="31"/>
      <c r="D480" s="39">
        <f t="shared" si="7"/>
        <v>1</v>
      </c>
      <c r="E480" s="39"/>
      <c r="F480" s="39" t="s">
        <v>11</v>
      </c>
      <c r="G480" s="39"/>
      <c r="H480" s="34">
        <v>43203</v>
      </c>
      <c r="I480" s="34"/>
      <c r="J480" s="34">
        <v>43203</v>
      </c>
      <c r="K480" s="34"/>
      <c r="L480" s="18" t="s">
        <v>647</v>
      </c>
      <c r="M480" s="18"/>
      <c r="N480" s="35">
        <v>1563</v>
      </c>
      <c r="O480" s="35"/>
    </row>
    <row r="481" spans="1:15" ht="45" customHeight="1">
      <c r="A481" s="13" t="s">
        <v>493</v>
      </c>
      <c r="B481" s="31" t="s">
        <v>1966</v>
      </c>
      <c r="C481" s="31"/>
      <c r="D481" s="39">
        <f t="shared" si="7"/>
        <v>1</v>
      </c>
      <c r="E481" s="39"/>
      <c r="F481" s="39" t="s">
        <v>11</v>
      </c>
      <c r="G481" s="39"/>
      <c r="H481" s="34">
        <v>43206</v>
      </c>
      <c r="I481" s="34"/>
      <c r="J481" s="34">
        <v>43206</v>
      </c>
      <c r="K481" s="34"/>
      <c r="L481" s="18" t="s">
        <v>647</v>
      </c>
      <c r="M481" s="18"/>
      <c r="N481" s="35">
        <v>513</v>
      </c>
      <c r="O481" s="35"/>
    </row>
    <row r="482" spans="1:15" ht="45" customHeight="1">
      <c r="A482" s="13" t="s">
        <v>493</v>
      </c>
      <c r="B482" s="31" t="s">
        <v>1965</v>
      </c>
      <c r="C482" s="31"/>
      <c r="D482" s="39">
        <f t="shared" si="7"/>
        <v>1</v>
      </c>
      <c r="E482" s="39"/>
      <c r="F482" s="39" t="s">
        <v>11</v>
      </c>
      <c r="G482" s="39"/>
      <c r="H482" s="34">
        <v>43203</v>
      </c>
      <c r="I482" s="34"/>
      <c r="J482" s="34">
        <v>43203</v>
      </c>
      <c r="K482" s="34"/>
      <c r="L482" s="18" t="s">
        <v>647</v>
      </c>
      <c r="M482" s="18"/>
      <c r="N482" s="35">
        <v>105</v>
      </c>
      <c r="O482" s="35"/>
    </row>
    <row r="483" spans="1:15" ht="45" customHeight="1">
      <c r="A483" s="13" t="s">
        <v>493</v>
      </c>
      <c r="B483" s="31" t="s">
        <v>1966</v>
      </c>
      <c r="C483" s="31"/>
      <c r="D483" s="39">
        <f t="shared" si="7"/>
        <v>1</v>
      </c>
      <c r="E483" s="39"/>
      <c r="F483" s="39" t="s">
        <v>11</v>
      </c>
      <c r="G483" s="39"/>
      <c r="H483" s="34">
        <v>43206</v>
      </c>
      <c r="I483" s="34"/>
      <c r="J483" s="34">
        <v>43206</v>
      </c>
      <c r="K483" s="34"/>
      <c r="L483" s="18" t="s">
        <v>647</v>
      </c>
      <c r="M483" s="18"/>
      <c r="N483" s="35">
        <v>176</v>
      </c>
      <c r="O483" s="35"/>
    </row>
    <row r="484" spans="1:15" ht="45" customHeight="1">
      <c r="A484" s="13" t="s">
        <v>493</v>
      </c>
      <c r="B484" s="31" t="s">
        <v>1860</v>
      </c>
      <c r="C484" s="31"/>
      <c r="D484" s="39">
        <f t="shared" si="7"/>
        <v>1</v>
      </c>
      <c r="E484" s="39"/>
      <c r="F484" s="39" t="s">
        <v>28</v>
      </c>
      <c r="G484" s="39"/>
      <c r="H484" s="34">
        <v>43235</v>
      </c>
      <c r="I484" s="34"/>
      <c r="J484" s="34">
        <v>43235</v>
      </c>
      <c r="K484" s="34"/>
      <c r="L484" s="18" t="s">
        <v>647</v>
      </c>
      <c r="M484" s="18"/>
      <c r="N484" s="35">
        <v>708</v>
      </c>
      <c r="O484" s="35"/>
    </row>
    <row r="485" spans="1:15" ht="45" customHeight="1">
      <c r="A485" s="13" t="s">
        <v>493</v>
      </c>
      <c r="B485" s="31" t="s">
        <v>1860</v>
      </c>
      <c r="C485" s="31"/>
      <c r="D485" s="39">
        <f t="shared" si="7"/>
        <v>1</v>
      </c>
      <c r="E485" s="39"/>
      <c r="F485" s="39" t="s">
        <v>28</v>
      </c>
      <c r="G485" s="39"/>
      <c r="H485" s="34">
        <v>43235</v>
      </c>
      <c r="I485" s="34"/>
      <c r="J485" s="34">
        <v>43235</v>
      </c>
      <c r="K485" s="34"/>
      <c r="L485" s="18" t="s">
        <v>647</v>
      </c>
      <c r="M485" s="18"/>
      <c r="N485" s="35">
        <v>149</v>
      </c>
      <c r="O485" s="35"/>
    </row>
    <row r="486" spans="1:15" ht="45" customHeight="1">
      <c r="A486" s="13" t="s">
        <v>493</v>
      </c>
      <c r="B486" s="31" t="s">
        <v>1967</v>
      </c>
      <c r="C486" s="31"/>
      <c r="D486" s="39">
        <f t="shared" si="7"/>
        <v>1</v>
      </c>
      <c r="E486" s="39"/>
      <c r="F486" s="39" t="s">
        <v>28</v>
      </c>
      <c r="G486" s="39"/>
      <c r="H486" s="34">
        <v>43137</v>
      </c>
      <c r="I486" s="34"/>
      <c r="J486" s="34">
        <v>43137</v>
      </c>
      <c r="K486" s="34"/>
      <c r="L486" s="18" t="s">
        <v>647</v>
      </c>
      <c r="M486" s="18"/>
      <c r="N486" s="35">
        <v>387</v>
      </c>
      <c r="O486" s="35"/>
    </row>
    <row r="487" spans="1:15" ht="45" customHeight="1">
      <c r="A487" s="13" t="s">
        <v>493</v>
      </c>
      <c r="B487" s="31" t="s">
        <v>1967</v>
      </c>
      <c r="C487" s="31"/>
      <c r="D487" s="39">
        <f t="shared" si="7"/>
        <v>1</v>
      </c>
      <c r="E487" s="39"/>
      <c r="F487" s="39" t="s">
        <v>28</v>
      </c>
      <c r="G487" s="39"/>
      <c r="H487" s="34">
        <v>43137</v>
      </c>
      <c r="I487" s="34"/>
      <c r="J487" s="34">
        <v>43137</v>
      </c>
      <c r="K487" s="34"/>
      <c r="L487" s="18" t="s">
        <v>647</v>
      </c>
      <c r="M487" s="18"/>
      <c r="N487" s="35">
        <v>387</v>
      </c>
      <c r="O487" s="35"/>
    </row>
    <row r="488" spans="1:15" ht="45" customHeight="1">
      <c r="A488" s="13" t="s">
        <v>493</v>
      </c>
      <c r="B488" s="31" t="s">
        <v>1967</v>
      </c>
      <c r="C488" s="31"/>
      <c r="D488" s="39">
        <f t="shared" si="7"/>
        <v>1</v>
      </c>
      <c r="E488" s="39"/>
      <c r="F488" s="39" t="s">
        <v>28</v>
      </c>
      <c r="G488" s="39"/>
      <c r="H488" s="34">
        <v>43137</v>
      </c>
      <c r="I488" s="34"/>
      <c r="J488" s="34">
        <v>43137</v>
      </c>
      <c r="K488" s="34"/>
      <c r="L488" s="18" t="s">
        <v>647</v>
      </c>
      <c r="M488" s="18"/>
      <c r="N488" s="35">
        <v>220</v>
      </c>
      <c r="O488" s="35"/>
    </row>
    <row r="489" spans="1:15" ht="45" customHeight="1">
      <c r="A489" s="13" t="s">
        <v>493</v>
      </c>
      <c r="B489" s="31" t="s">
        <v>1967</v>
      </c>
      <c r="C489" s="31"/>
      <c r="D489" s="39">
        <f t="shared" si="7"/>
        <v>1</v>
      </c>
      <c r="E489" s="39"/>
      <c r="F489" s="39" t="s">
        <v>28</v>
      </c>
      <c r="G489" s="39"/>
      <c r="H489" s="34">
        <v>43137</v>
      </c>
      <c r="I489" s="34"/>
      <c r="J489" s="34">
        <v>43137</v>
      </c>
      <c r="K489" s="34"/>
      <c r="L489" s="18" t="s">
        <v>647</v>
      </c>
      <c r="M489" s="18"/>
      <c r="N489" s="35">
        <v>220</v>
      </c>
      <c r="O489" s="35"/>
    </row>
    <row r="490" spans="1:15" ht="45" customHeight="1">
      <c r="A490" s="13" t="s">
        <v>493</v>
      </c>
      <c r="B490" s="31" t="s">
        <v>1968</v>
      </c>
      <c r="C490" s="31"/>
      <c r="D490" s="39">
        <f t="shared" si="7"/>
        <v>1</v>
      </c>
      <c r="E490" s="39"/>
      <c r="F490" s="39" t="s">
        <v>28</v>
      </c>
      <c r="G490" s="39"/>
      <c r="H490" s="34">
        <v>43248</v>
      </c>
      <c r="I490" s="34"/>
      <c r="J490" s="34">
        <v>43248</v>
      </c>
      <c r="K490" s="34"/>
      <c r="L490" s="18" t="s">
        <v>647</v>
      </c>
      <c r="M490" s="18"/>
      <c r="N490" s="35">
        <v>702.45</v>
      </c>
      <c r="O490" s="35"/>
    </row>
    <row r="491" spans="1:15" ht="45" customHeight="1">
      <c r="A491" s="13" t="s">
        <v>493</v>
      </c>
      <c r="B491" s="31" t="s">
        <v>1969</v>
      </c>
      <c r="C491" s="31"/>
      <c r="D491" s="39">
        <f t="shared" si="7"/>
        <v>1</v>
      </c>
      <c r="E491" s="39"/>
      <c r="F491" s="39" t="s">
        <v>28</v>
      </c>
      <c r="G491" s="39"/>
      <c r="H491" s="34">
        <v>43224</v>
      </c>
      <c r="I491" s="34"/>
      <c r="J491" s="34">
        <v>43224</v>
      </c>
      <c r="K491" s="34"/>
      <c r="L491" s="18" t="s">
        <v>647</v>
      </c>
      <c r="M491" s="18"/>
      <c r="N491" s="35">
        <v>463</v>
      </c>
      <c r="O491" s="35"/>
    </row>
    <row r="492" spans="1:15" ht="45" customHeight="1">
      <c r="A492" s="13" t="s">
        <v>493</v>
      </c>
      <c r="B492" s="31" t="s">
        <v>1969</v>
      </c>
      <c r="C492" s="31"/>
      <c r="D492" s="39">
        <f t="shared" si="7"/>
        <v>1</v>
      </c>
      <c r="E492" s="39"/>
      <c r="F492" s="39" t="s">
        <v>28</v>
      </c>
      <c r="G492" s="39"/>
      <c r="H492" s="34">
        <v>43224</v>
      </c>
      <c r="I492" s="34"/>
      <c r="J492" s="34">
        <v>43224</v>
      </c>
      <c r="K492" s="34"/>
      <c r="L492" s="18" t="s">
        <v>647</v>
      </c>
      <c r="M492" s="18"/>
      <c r="N492" s="35">
        <v>491.55</v>
      </c>
      <c r="O492" s="35"/>
    </row>
    <row r="493" spans="1:15" ht="45" customHeight="1">
      <c r="A493" s="13" t="s">
        <v>493</v>
      </c>
      <c r="B493" s="31" t="s">
        <v>1970</v>
      </c>
      <c r="C493" s="31"/>
      <c r="D493" s="39">
        <f t="shared" si="7"/>
        <v>1</v>
      </c>
      <c r="E493" s="39"/>
      <c r="F493" s="39" t="s">
        <v>28</v>
      </c>
      <c r="G493" s="39"/>
      <c r="H493" s="34">
        <v>43199</v>
      </c>
      <c r="I493" s="34"/>
      <c r="J493" s="34">
        <v>43199</v>
      </c>
      <c r="K493" s="34"/>
      <c r="L493" s="18" t="s">
        <v>647</v>
      </c>
      <c r="M493" s="18"/>
      <c r="N493" s="35">
        <v>208</v>
      </c>
      <c r="O493" s="35"/>
    </row>
    <row r="494" spans="1:15" ht="45" customHeight="1">
      <c r="A494" s="13" t="s">
        <v>493</v>
      </c>
      <c r="B494" s="31" t="s">
        <v>1970</v>
      </c>
      <c r="C494" s="31"/>
      <c r="D494" s="39">
        <f t="shared" si="7"/>
        <v>1</v>
      </c>
      <c r="E494" s="39"/>
      <c r="F494" s="39" t="s">
        <v>28</v>
      </c>
      <c r="G494" s="39"/>
      <c r="H494" s="34">
        <v>43199</v>
      </c>
      <c r="I494" s="34"/>
      <c r="J494" s="34">
        <v>43199</v>
      </c>
      <c r="K494" s="34"/>
      <c r="L494" s="18" t="s">
        <v>647</v>
      </c>
      <c r="M494" s="18"/>
      <c r="N494" s="35">
        <v>488.65</v>
      </c>
      <c r="O494" s="35"/>
    </row>
    <row r="495" spans="1:15" ht="45" customHeight="1">
      <c r="A495" s="13" t="s">
        <v>493</v>
      </c>
      <c r="B495" s="31" t="s">
        <v>1971</v>
      </c>
      <c r="C495" s="31"/>
      <c r="D495" s="39">
        <f t="shared" si="7"/>
        <v>1</v>
      </c>
      <c r="E495" s="39"/>
      <c r="F495" s="39" t="s">
        <v>28</v>
      </c>
      <c r="G495" s="39"/>
      <c r="H495" s="34">
        <v>43207</v>
      </c>
      <c r="I495" s="34"/>
      <c r="J495" s="34">
        <v>43207</v>
      </c>
      <c r="K495" s="34"/>
      <c r="L495" s="18" t="s">
        <v>647</v>
      </c>
      <c r="M495" s="18"/>
      <c r="N495" s="35">
        <v>708</v>
      </c>
      <c r="O495" s="35"/>
    </row>
    <row r="496" spans="1:15" ht="45" customHeight="1">
      <c r="A496" s="13" t="s">
        <v>493</v>
      </c>
      <c r="B496" s="31" t="s">
        <v>1967</v>
      </c>
      <c r="C496" s="31"/>
      <c r="D496" s="39">
        <f t="shared" si="7"/>
        <v>1</v>
      </c>
      <c r="E496" s="39"/>
      <c r="F496" s="39" t="s">
        <v>28</v>
      </c>
      <c r="G496" s="39"/>
      <c r="H496" s="34">
        <v>43137</v>
      </c>
      <c r="I496" s="34"/>
      <c r="J496" s="34">
        <v>43137</v>
      </c>
      <c r="K496" s="34"/>
      <c r="L496" s="18" t="s">
        <v>647</v>
      </c>
      <c r="M496" s="18"/>
      <c r="N496" s="35">
        <v>379</v>
      </c>
      <c r="O496" s="35"/>
    </row>
    <row r="497" spans="1:15" ht="45" customHeight="1">
      <c r="A497" s="13" t="s">
        <v>493</v>
      </c>
      <c r="B497" s="31" t="s">
        <v>1967</v>
      </c>
      <c r="C497" s="31"/>
      <c r="D497" s="39">
        <f t="shared" si="7"/>
        <v>1</v>
      </c>
      <c r="E497" s="39"/>
      <c r="F497" s="39" t="s">
        <v>28</v>
      </c>
      <c r="G497" s="39"/>
      <c r="H497" s="34">
        <v>43137</v>
      </c>
      <c r="I497" s="34"/>
      <c r="J497" s="34">
        <v>43137</v>
      </c>
      <c r="K497" s="34"/>
      <c r="L497" s="18" t="s">
        <v>647</v>
      </c>
      <c r="M497" s="18"/>
      <c r="N497" s="35">
        <v>280</v>
      </c>
      <c r="O497" s="35"/>
    </row>
    <row r="498" spans="1:15" ht="45" customHeight="1">
      <c r="A498" s="13" t="s">
        <v>493</v>
      </c>
      <c r="B498" s="31" t="s">
        <v>1972</v>
      </c>
      <c r="C498" s="31"/>
      <c r="D498" s="39">
        <f t="shared" si="7"/>
        <v>1</v>
      </c>
      <c r="E498" s="39"/>
      <c r="F498" s="39" t="s">
        <v>11</v>
      </c>
      <c r="G498" s="39"/>
      <c r="H498" s="34">
        <v>43269</v>
      </c>
      <c r="I498" s="34"/>
      <c r="J498" s="34">
        <v>43269</v>
      </c>
      <c r="K498" s="34"/>
      <c r="L498" s="18" t="s">
        <v>647</v>
      </c>
      <c r="M498" s="18"/>
      <c r="N498" s="35">
        <v>585</v>
      </c>
      <c r="O498" s="35"/>
    </row>
    <row r="499" spans="1:15" ht="45" customHeight="1">
      <c r="A499" s="13" t="s">
        <v>493</v>
      </c>
      <c r="B499" s="31" t="s">
        <v>1972</v>
      </c>
      <c r="C499" s="31"/>
      <c r="D499" s="39">
        <f t="shared" si="7"/>
        <v>1</v>
      </c>
      <c r="E499" s="39"/>
      <c r="F499" s="39" t="s">
        <v>11</v>
      </c>
      <c r="G499" s="39"/>
      <c r="H499" s="34">
        <v>43269</v>
      </c>
      <c r="I499" s="34"/>
      <c r="J499" s="34">
        <v>43269</v>
      </c>
      <c r="K499" s="34"/>
      <c r="L499" s="18" t="s">
        <v>647</v>
      </c>
      <c r="M499" s="18"/>
      <c r="N499" s="35">
        <v>585</v>
      </c>
      <c r="O499" s="35"/>
    </row>
    <row r="500" spans="1:15" ht="45" customHeight="1">
      <c r="A500" s="13" t="s">
        <v>493</v>
      </c>
      <c r="B500" s="31" t="s">
        <v>1972</v>
      </c>
      <c r="C500" s="31"/>
      <c r="D500" s="39">
        <f t="shared" si="7"/>
        <v>1</v>
      </c>
      <c r="E500" s="39"/>
      <c r="F500" s="39" t="s">
        <v>11</v>
      </c>
      <c r="G500" s="39"/>
      <c r="H500" s="34">
        <v>43269</v>
      </c>
      <c r="I500" s="34"/>
      <c r="J500" s="34">
        <v>43269</v>
      </c>
      <c r="K500" s="34"/>
      <c r="L500" s="18" t="s">
        <v>647</v>
      </c>
      <c r="M500" s="18"/>
      <c r="N500" s="35">
        <v>750.5</v>
      </c>
      <c r="O500" s="35"/>
    </row>
    <row r="501" spans="1:15" ht="45" customHeight="1">
      <c r="A501" s="13" t="s">
        <v>493</v>
      </c>
      <c r="B501" s="31" t="s">
        <v>1973</v>
      </c>
      <c r="C501" s="31"/>
      <c r="D501" s="39">
        <f t="shared" si="7"/>
        <v>1</v>
      </c>
      <c r="E501" s="39"/>
      <c r="F501" s="39" t="s">
        <v>11</v>
      </c>
      <c r="G501" s="39"/>
      <c r="H501" s="34">
        <v>43111</v>
      </c>
      <c r="I501" s="34"/>
      <c r="J501" s="34">
        <v>43111</v>
      </c>
      <c r="K501" s="34"/>
      <c r="L501" s="18" t="s">
        <v>647</v>
      </c>
      <c r="M501" s="18"/>
      <c r="N501" s="35">
        <v>2027</v>
      </c>
      <c r="O501" s="35"/>
    </row>
    <row r="502" spans="1:15" ht="45" customHeight="1">
      <c r="A502" s="13" t="s">
        <v>493</v>
      </c>
      <c r="B502" s="31" t="s">
        <v>1974</v>
      </c>
      <c r="C502" s="31"/>
      <c r="D502" s="39">
        <f t="shared" si="7"/>
        <v>1</v>
      </c>
      <c r="E502" s="39"/>
      <c r="F502" s="39" t="s">
        <v>28</v>
      </c>
      <c r="G502" s="39"/>
      <c r="H502" s="34">
        <v>43175</v>
      </c>
      <c r="I502" s="34"/>
      <c r="J502" s="34">
        <v>43175</v>
      </c>
      <c r="K502" s="34"/>
      <c r="L502" s="18" t="s">
        <v>647</v>
      </c>
      <c r="M502" s="18"/>
      <c r="N502" s="35">
        <v>79</v>
      </c>
      <c r="O502" s="35"/>
    </row>
    <row r="503" spans="1:15" ht="45" customHeight="1">
      <c r="A503" s="13" t="s">
        <v>493</v>
      </c>
      <c r="B503" s="31" t="s">
        <v>1975</v>
      </c>
      <c r="C503" s="31"/>
      <c r="D503" s="39">
        <f t="shared" si="7"/>
        <v>1</v>
      </c>
      <c r="E503" s="39"/>
      <c r="F503" s="39" t="s">
        <v>28</v>
      </c>
      <c r="G503" s="39"/>
      <c r="H503" s="34">
        <v>43168</v>
      </c>
      <c r="I503" s="34"/>
      <c r="J503" s="34">
        <v>43168</v>
      </c>
      <c r="K503" s="34"/>
      <c r="L503" s="18" t="s">
        <v>647</v>
      </c>
      <c r="M503" s="18"/>
      <c r="N503" s="35">
        <v>90</v>
      </c>
      <c r="O503" s="35"/>
    </row>
    <row r="504" spans="1:15" ht="45" customHeight="1">
      <c r="A504" s="13" t="s">
        <v>493</v>
      </c>
      <c r="B504" s="31" t="s">
        <v>1974</v>
      </c>
      <c r="C504" s="31"/>
      <c r="D504" s="39">
        <f t="shared" si="7"/>
        <v>1</v>
      </c>
      <c r="E504" s="39"/>
      <c r="F504" s="39" t="s">
        <v>28</v>
      </c>
      <c r="G504" s="39"/>
      <c r="H504" s="34">
        <v>43175</v>
      </c>
      <c r="I504" s="34"/>
      <c r="J504" s="34">
        <v>43175</v>
      </c>
      <c r="K504" s="34"/>
      <c r="L504" s="18" t="s">
        <v>647</v>
      </c>
      <c r="M504" s="18"/>
      <c r="N504" s="35">
        <v>644</v>
      </c>
      <c r="O504" s="35"/>
    </row>
    <row r="505" spans="1:15" ht="45" customHeight="1">
      <c r="A505" s="13" t="s">
        <v>493</v>
      </c>
      <c r="B505" s="31" t="s">
        <v>1975</v>
      </c>
      <c r="C505" s="31"/>
      <c r="D505" s="39">
        <f t="shared" si="7"/>
        <v>1</v>
      </c>
      <c r="E505" s="39"/>
      <c r="F505" s="39" t="s">
        <v>28</v>
      </c>
      <c r="G505" s="39"/>
      <c r="H505" s="34">
        <v>43168</v>
      </c>
      <c r="I505" s="34"/>
      <c r="J505" s="34">
        <v>43168</v>
      </c>
      <c r="K505" s="34"/>
      <c r="L505" s="18" t="s">
        <v>647</v>
      </c>
      <c r="M505" s="18"/>
      <c r="N505" s="35">
        <v>280</v>
      </c>
      <c r="O505" s="35"/>
    </row>
    <row r="506" spans="1:15" ht="45" customHeight="1">
      <c r="A506" s="13" t="s">
        <v>493</v>
      </c>
      <c r="B506" s="31" t="s">
        <v>1976</v>
      </c>
      <c r="C506" s="31"/>
      <c r="D506" s="39">
        <f t="shared" si="7"/>
        <v>1</v>
      </c>
      <c r="E506" s="39"/>
      <c r="F506" s="39" t="s">
        <v>14</v>
      </c>
      <c r="G506" s="39"/>
      <c r="H506" s="34">
        <v>43209</v>
      </c>
      <c r="I506" s="34"/>
      <c r="J506" s="34">
        <v>43209</v>
      </c>
      <c r="K506" s="34"/>
      <c r="L506" s="18" t="s">
        <v>647</v>
      </c>
      <c r="M506" s="18"/>
      <c r="N506" s="35">
        <v>607</v>
      </c>
      <c r="O506" s="35"/>
    </row>
    <row r="507" spans="1:15" ht="45" customHeight="1">
      <c r="A507" s="13" t="s">
        <v>493</v>
      </c>
      <c r="B507" s="31" t="s">
        <v>1977</v>
      </c>
      <c r="C507" s="31"/>
      <c r="D507" s="39">
        <f t="shared" si="7"/>
        <v>1</v>
      </c>
      <c r="E507" s="39"/>
      <c r="F507" s="39" t="s">
        <v>61</v>
      </c>
      <c r="G507" s="39"/>
      <c r="H507" s="34">
        <v>43216</v>
      </c>
      <c r="I507" s="34"/>
      <c r="J507" s="34">
        <v>43216</v>
      </c>
      <c r="K507" s="34"/>
      <c r="L507" s="18" t="s">
        <v>647</v>
      </c>
      <c r="M507" s="18"/>
      <c r="N507" s="35">
        <v>1304</v>
      </c>
      <c r="O507" s="35"/>
    </row>
    <row r="508" spans="1:15" ht="45" customHeight="1">
      <c r="A508" s="13" t="s">
        <v>493</v>
      </c>
      <c r="B508" s="31" t="s">
        <v>1977</v>
      </c>
      <c r="C508" s="31"/>
      <c r="D508" s="39">
        <f t="shared" si="7"/>
        <v>1</v>
      </c>
      <c r="E508" s="39"/>
      <c r="F508" s="39" t="s">
        <v>61</v>
      </c>
      <c r="G508" s="39"/>
      <c r="H508" s="34">
        <v>43216</v>
      </c>
      <c r="I508" s="34"/>
      <c r="J508" s="34">
        <v>43216</v>
      </c>
      <c r="K508" s="34"/>
      <c r="L508" s="18" t="s">
        <v>647</v>
      </c>
      <c r="M508" s="18"/>
      <c r="N508" s="35">
        <v>500</v>
      </c>
      <c r="O508" s="35"/>
    </row>
    <row r="509" spans="1:15" ht="45" customHeight="1">
      <c r="A509" s="13" t="s">
        <v>493</v>
      </c>
      <c r="B509" s="31" t="s">
        <v>1978</v>
      </c>
      <c r="C509" s="31"/>
      <c r="D509" s="39">
        <f t="shared" si="7"/>
        <v>1</v>
      </c>
      <c r="E509" s="39"/>
      <c r="F509" s="39" t="s">
        <v>11</v>
      </c>
      <c r="G509" s="39"/>
      <c r="H509" s="34">
        <v>43255</v>
      </c>
      <c r="I509" s="34"/>
      <c r="J509" s="34">
        <v>43255</v>
      </c>
      <c r="K509" s="34"/>
      <c r="L509" s="18" t="s">
        <v>647</v>
      </c>
      <c r="M509" s="18"/>
      <c r="N509" s="35">
        <v>3510</v>
      </c>
      <c r="O509" s="35"/>
    </row>
    <row r="510" spans="1:15" ht="45" customHeight="1">
      <c r="A510" s="13" t="s">
        <v>493</v>
      </c>
      <c r="B510" s="31" t="s">
        <v>1978</v>
      </c>
      <c r="C510" s="31"/>
      <c r="D510" s="39">
        <f t="shared" si="7"/>
        <v>1</v>
      </c>
      <c r="E510" s="39"/>
      <c r="F510" s="39" t="s">
        <v>11</v>
      </c>
      <c r="G510" s="39"/>
      <c r="H510" s="34">
        <v>43255</v>
      </c>
      <c r="I510" s="34"/>
      <c r="J510" s="34">
        <v>43255</v>
      </c>
      <c r="K510" s="34"/>
      <c r="L510" s="18" t="s">
        <v>647</v>
      </c>
      <c r="M510" s="18"/>
      <c r="N510" s="35">
        <v>1645</v>
      </c>
      <c r="O510" s="35"/>
    </row>
    <row r="511" spans="1:15" ht="45" customHeight="1">
      <c r="A511" s="13" t="s">
        <v>493</v>
      </c>
      <c r="B511" s="31" t="s">
        <v>1979</v>
      </c>
      <c r="C511" s="31"/>
      <c r="D511" s="39">
        <f t="shared" si="7"/>
        <v>1</v>
      </c>
      <c r="E511" s="39"/>
      <c r="F511" s="39" t="s">
        <v>11</v>
      </c>
      <c r="G511" s="39"/>
      <c r="H511" s="34">
        <v>43195</v>
      </c>
      <c r="I511" s="34"/>
      <c r="J511" s="34">
        <v>43195</v>
      </c>
      <c r="K511" s="34"/>
      <c r="L511" s="18" t="s">
        <v>647</v>
      </c>
      <c r="M511" s="18"/>
      <c r="N511" s="35">
        <v>1484</v>
      </c>
      <c r="O511" s="35"/>
    </row>
    <row r="512" spans="1:15" ht="45" customHeight="1">
      <c r="A512" s="13" t="s">
        <v>493</v>
      </c>
      <c r="B512" s="31" t="s">
        <v>1980</v>
      </c>
      <c r="C512" s="31"/>
      <c r="D512" s="39">
        <f t="shared" si="7"/>
        <v>1</v>
      </c>
      <c r="E512" s="39"/>
      <c r="F512" s="39" t="s">
        <v>11</v>
      </c>
      <c r="G512" s="39"/>
      <c r="H512" s="34">
        <v>43220</v>
      </c>
      <c r="I512" s="34"/>
      <c r="J512" s="34">
        <v>43220</v>
      </c>
      <c r="K512" s="34"/>
      <c r="L512" s="18" t="s">
        <v>647</v>
      </c>
      <c r="M512" s="18"/>
      <c r="N512" s="35">
        <v>8246.7999999999993</v>
      </c>
      <c r="O512" s="35"/>
    </row>
    <row r="513" spans="1:15" ht="45" customHeight="1">
      <c r="A513" s="13" t="s">
        <v>493</v>
      </c>
      <c r="B513" s="31" t="s">
        <v>1981</v>
      </c>
      <c r="C513" s="31"/>
      <c r="D513" s="39">
        <f t="shared" si="7"/>
        <v>1</v>
      </c>
      <c r="E513" s="39"/>
      <c r="F513" s="39" t="s">
        <v>11</v>
      </c>
      <c r="G513" s="39"/>
      <c r="H513" s="34">
        <v>43201</v>
      </c>
      <c r="I513" s="34"/>
      <c r="J513" s="34">
        <v>43202</v>
      </c>
      <c r="K513" s="34"/>
      <c r="L513" s="18" t="s">
        <v>647</v>
      </c>
      <c r="M513" s="18"/>
      <c r="N513" s="35">
        <v>3969.12</v>
      </c>
      <c r="O513" s="35"/>
    </row>
    <row r="514" spans="1:15" ht="45" customHeight="1">
      <c r="A514" s="13" t="s">
        <v>493</v>
      </c>
      <c r="B514" s="31" t="s">
        <v>1982</v>
      </c>
      <c r="C514" s="31"/>
      <c r="D514" s="39">
        <f t="shared" si="7"/>
        <v>1</v>
      </c>
      <c r="E514" s="39"/>
      <c r="F514" s="39" t="s">
        <v>11</v>
      </c>
      <c r="G514" s="39"/>
      <c r="H514" s="34">
        <v>43215</v>
      </c>
      <c r="I514" s="34"/>
      <c r="J514" s="34">
        <v>43215</v>
      </c>
      <c r="K514" s="34"/>
      <c r="L514" s="18" t="s">
        <v>647</v>
      </c>
      <c r="M514" s="18"/>
      <c r="N514" s="35">
        <v>5744</v>
      </c>
      <c r="O514" s="35"/>
    </row>
    <row r="515" spans="1:15" ht="45" customHeight="1">
      <c r="A515" s="13" t="s">
        <v>493</v>
      </c>
      <c r="B515" s="31" t="s">
        <v>1982</v>
      </c>
      <c r="C515" s="31"/>
      <c r="D515" s="39">
        <f t="shared" si="7"/>
        <v>1</v>
      </c>
      <c r="E515" s="39"/>
      <c r="F515" s="39" t="s">
        <v>11</v>
      </c>
      <c r="G515" s="39"/>
      <c r="H515" s="34">
        <v>43215</v>
      </c>
      <c r="I515" s="34"/>
      <c r="J515" s="34">
        <v>43215</v>
      </c>
      <c r="K515" s="34"/>
      <c r="L515" s="18" t="s">
        <v>647</v>
      </c>
      <c r="M515" s="18"/>
      <c r="N515" s="35">
        <v>5744</v>
      </c>
      <c r="O515" s="35"/>
    </row>
    <row r="516" spans="1:15" ht="45" customHeight="1">
      <c r="A516" s="13" t="s">
        <v>493</v>
      </c>
      <c r="B516" s="31" t="s">
        <v>1983</v>
      </c>
      <c r="C516" s="31"/>
      <c r="D516" s="39">
        <f t="shared" si="7"/>
        <v>1</v>
      </c>
      <c r="E516" s="39"/>
      <c r="F516" s="39" t="s">
        <v>11</v>
      </c>
      <c r="G516" s="39"/>
      <c r="H516" s="34">
        <v>43217</v>
      </c>
      <c r="I516" s="34"/>
      <c r="J516" s="34">
        <v>43217</v>
      </c>
      <c r="K516" s="34"/>
      <c r="L516" s="18" t="s">
        <v>647</v>
      </c>
      <c r="M516" s="18"/>
      <c r="N516" s="35">
        <v>360</v>
      </c>
      <c r="O516" s="35"/>
    </row>
    <row r="517" spans="1:15" ht="45" customHeight="1">
      <c r="A517" s="13" t="s">
        <v>493</v>
      </c>
      <c r="B517" s="31" t="s">
        <v>1981</v>
      </c>
      <c r="C517" s="31"/>
      <c r="D517" s="39">
        <f t="shared" si="7"/>
        <v>1</v>
      </c>
      <c r="E517" s="39"/>
      <c r="F517" s="39" t="s">
        <v>11</v>
      </c>
      <c r="G517" s="39"/>
      <c r="H517" s="34">
        <v>43201</v>
      </c>
      <c r="I517" s="34"/>
      <c r="J517" s="34">
        <v>43202</v>
      </c>
      <c r="K517" s="34"/>
      <c r="L517" s="18" t="s">
        <v>647</v>
      </c>
      <c r="M517" s="18"/>
      <c r="N517" s="35">
        <v>910</v>
      </c>
      <c r="O517" s="35"/>
    </row>
    <row r="518" spans="1:15" ht="45" customHeight="1">
      <c r="A518" s="13" t="s">
        <v>493</v>
      </c>
      <c r="B518" s="31" t="s">
        <v>1981</v>
      </c>
      <c r="C518" s="31"/>
      <c r="D518" s="39">
        <f t="shared" si="7"/>
        <v>1</v>
      </c>
      <c r="E518" s="39"/>
      <c r="F518" s="39" t="s">
        <v>11</v>
      </c>
      <c r="G518" s="39"/>
      <c r="H518" s="34">
        <v>43201</v>
      </c>
      <c r="I518" s="34"/>
      <c r="J518" s="34">
        <v>43202</v>
      </c>
      <c r="K518" s="34"/>
      <c r="L518" s="18" t="s">
        <v>647</v>
      </c>
      <c r="M518" s="18"/>
      <c r="N518" s="35">
        <v>2130.1</v>
      </c>
      <c r="O518" s="35"/>
    </row>
    <row r="519" spans="1:15" ht="45" customHeight="1">
      <c r="A519" s="13" t="s">
        <v>493</v>
      </c>
      <c r="B519" s="31" t="s">
        <v>1983</v>
      </c>
      <c r="C519" s="31"/>
      <c r="D519" s="39">
        <f t="shared" si="7"/>
        <v>1</v>
      </c>
      <c r="E519" s="39"/>
      <c r="F519" s="39" t="s">
        <v>11</v>
      </c>
      <c r="G519" s="39"/>
      <c r="H519" s="34">
        <v>43217</v>
      </c>
      <c r="I519" s="34"/>
      <c r="J519" s="34">
        <v>43217</v>
      </c>
      <c r="K519" s="34"/>
      <c r="L519" s="18" t="s">
        <v>647</v>
      </c>
      <c r="M519" s="18"/>
      <c r="N519" s="35">
        <v>2856</v>
      </c>
      <c r="O519" s="35"/>
    </row>
    <row r="520" spans="1:15" ht="45" customHeight="1">
      <c r="A520" s="13" t="s">
        <v>493</v>
      </c>
      <c r="B520" s="31" t="s">
        <v>1983</v>
      </c>
      <c r="C520" s="31"/>
      <c r="D520" s="39">
        <f t="shared" si="7"/>
        <v>1</v>
      </c>
      <c r="E520" s="39"/>
      <c r="F520" s="39" t="s">
        <v>11</v>
      </c>
      <c r="G520" s="39"/>
      <c r="H520" s="34">
        <v>43217</v>
      </c>
      <c r="I520" s="34"/>
      <c r="J520" s="34">
        <v>43217</v>
      </c>
      <c r="K520" s="34"/>
      <c r="L520" s="18" t="s">
        <v>647</v>
      </c>
      <c r="M520" s="18"/>
      <c r="N520" s="35">
        <v>700</v>
      </c>
      <c r="O520" s="35"/>
    </row>
    <row r="521" spans="1:15" ht="45" customHeight="1">
      <c r="A521" s="13" t="s">
        <v>493</v>
      </c>
      <c r="B521" s="31" t="s">
        <v>1983</v>
      </c>
      <c r="C521" s="31"/>
      <c r="D521" s="39">
        <f t="shared" si="7"/>
        <v>1</v>
      </c>
      <c r="E521" s="39"/>
      <c r="F521" s="39" t="s">
        <v>11</v>
      </c>
      <c r="G521" s="39"/>
      <c r="H521" s="34">
        <v>43217</v>
      </c>
      <c r="I521" s="34"/>
      <c r="J521" s="34">
        <v>43217</v>
      </c>
      <c r="K521" s="34"/>
      <c r="L521" s="18" t="s">
        <v>647</v>
      </c>
      <c r="M521" s="18"/>
      <c r="N521" s="35">
        <v>306</v>
      </c>
      <c r="O521" s="35"/>
    </row>
    <row r="522" spans="1:15" ht="45" customHeight="1">
      <c r="A522" s="13" t="s">
        <v>493</v>
      </c>
      <c r="B522" s="31" t="s">
        <v>1984</v>
      </c>
      <c r="C522" s="31"/>
      <c r="D522" s="39">
        <f t="shared" si="7"/>
        <v>1</v>
      </c>
      <c r="E522" s="39"/>
      <c r="F522" s="39" t="s">
        <v>11</v>
      </c>
      <c r="G522" s="39"/>
      <c r="H522" s="34">
        <v>43238</v>
      </c>
      <c r="I522" s="34"/>
      <c r="J522" s="34">
        <v>43238</v>
      </c>
      <c r="K522" s="34"/>
      <c r="L522" s="18" t="s">
        <v>647</v>
      </c>
      <c r="M522" s="18"/>
      <c r="N522" s="35">
        <v>8303.24</v>
      </c>
      <c r="O522" s="35"/>
    </row>
    <row r="523" spans="1:15" ht="45" customHeight="1">
      <c r="A523" s="13" t="s">
        <v>493</v>
      </c>
      <c r="B523" s="31" t="s">
        <v>1985</v>
      </c>
      <c r="C523" s="31"/>
      <c r="D523" s="39">
        <f t="shared" si="7"/>
        <v>1</v>
      </c>
      <c r="E523" s="39"/>
      <c r="F523" s="39" t="s">
        <v>11</v>
      </c>
      <c r="G523" s="39"/>
      <c r="H523" s="34">
        <v>43201</v>
      </c>
      <c r="I523" s="34"/>
      <c r="J523" s="34">
        <v>43201</v>
      </c>
      <c r="K523" s="34"/>
      <c r="L523" s="18" t="s">
        <v>647</v>
      </c>
      <c r="M523" s="18"/>
      <c r="N523" s="35">
        <v>3969.12</v>
      </c>
      <c r="O523" s="35"/>
    </row>
    <row r="524" spans="1:15" ht="45" customHeight="1">
      <c r="A524" s="13" t="s">
        <v>493</v>
      </c>
      <c r="B524" s="31" t="s">
        <v>1985</v>
      </c>
      <c r="C524" s="31"/>
      <c r="D524" s="39">
        <f t="shared" si="7"/>
        <v>1</v>
      </c>
      <c r="E524" s="39"/>
      <c r="F524" s="39" t="s">
        <v>11</v>
      </c>
      <c r="G524" s="39"/>
      <c r="H524" s="34">
        <v>43201</v>
      </c>
      <c r="I524" s="34"/>
      <c r="J524" s="34">
        <v>43201</v>
      </c>
      <c r="K524" s="34"/>
      <c r="L524" s="18" t="s">
        <v>647</v>
      </c>
      <c r="M524" s="18"/>
      <c r="N524" s="35">
        <v>3040.1</v>
      </c>
      <c r="O524" s="35"/>
    </row>
    <row r="525" spans="1:15" ht="45" customHeight="1">
      <c r="A525" s="13" t="s">
        <v>493</v>
      </c>
      <c r="B525" s="31" t="s">
        <v>1986</v>
      </c>
      <c r="C525" s="31"/>
      <c r="D525" s="39">
        <f t="shared" ref="D525:D588" si="8">C525+1</f>
        <v>1</v>
      </c>
      <c r="E525" s="39"/>
      <c r="F525" s="39" t="s">
        <v>11</v>
      </c>
      <c r="G525" s="39"/>
      <c r="H525" s="34">
        <v>43214</v>
      </c>
      <c r="I525" s="34"/>
      <c r="J525" s="34">
        <v>43214</v>
      </c>
      <c r="K525" s="34"/>
      <c r="L525" s="18" t="s">
        <v>647</v>
      </c>
      <c r="M525" s="18"/>
      <c r="N525" s="35">
        <v>5744</v>
      </c>
      <c r="O525" s="35"/>
    </row>
    <row r="526" spans="1:15" ht="45" customHeight="1">
      <c r="A526" s="13" t="s">
        <v>493</v>
      </c>
      <c r="B526" s="31" t="s">
        <v>1986</v>
      </c>
      <c r="C526" s="31"/>
      <c r="D526" s="39">
        <f t="shared" si="8"/>
        <v>1</v>
      </c>
      <c r="E526" s="39"/>
      <c r="F526" s="39" t="s">
        <v>11</v>
      </c>
      <c r="G526" s="39"/>
      <c r="H526" s="34">
        <v>43214</v>
      </c>
      <c r="I526" s="34"/>
      <c r="J526" s="34">
        <v>43214</v>
      </c>
      <c r="K526" s="34"/>
      <c r="L526" s="18" t="s">
        <v>647</v>
      </c>
      <c r="M526" s="18"/>
      <c r="N526" s="35">
        <v>800</v>
      </c>
      <c r="O526" s="35"/>
    </row>
    <row r="527" spans="1:15" ht="45" customHeight="1">
      <c r="A527" s="13" t="s">
        <v>493</v>
      </c>
      <c r="B527" s="31" t="s">
        <v>1987</v>
      </c>
      <c r="C527" s="31"/>
      <c r="D527" s="39">
        <f t="shared" si="8"/>
        <v>1</v>
      </c>
      <c r="E527" s="39"/>
      <c r="F527" s="39" t="s">
        <v>28</v>
      </c>
      <c r="G527" s="39"/>
      <c r="H527" s="34">
        <v>43125</v>
      </c>
      <c r="I527" s="34"/>
      <c r="J527" s="34">
        <v>43125</v>
      </c>
      <c r="K527" s="34"/>
      <c r="L527" s="18" t="s">
        <v>647</v>
      </c>
      <c r="M527" s="18"/>
      <c r="N527" s="35">
        <v>208</v>
      </c>
      <c r="O527" s="35"/>
    </row>
    <row r="528" spans="1:15" ht="45" customHeight="1">
      <c r="A528" s="13" t="s">
        <v>493</v>
      </c>
      <c r="B528" s="31" t="s">
        <v>1987</v>
      </c>
      <c r="C528" s="31"/>
      <c r="D528" s="39">
        <f t="shared" si="8"/>
        <v>1</v>
      </c>
      <c r="E528" s="39"/>
      <c r="F528" s="39" t="s">
        <v>28</v>
      </c>
      <c r="G528" s="39"/>
      <c r="H528" s="34">
        <v>43125</v>
      </c>
      <c r="I528" s="34"/>
      <c r="J528" s="34">
        <v>43125</v>
      </c>
      <c r="K528" s="34"/>
      <c r="L528" s="18" t="s">
        <v>647</v>
      </c>
      <c r="M528" s="18"/>
      <c r="N528" s="35">
        <v>728</v>
      </c>
      <c r="O528" s="35"/>
    </row>
    <row r="529" spans="1:15" ht="45" customHeight="1">
      <c r="A529" s="13" t="s">
        <v>493</v>
      </c>
      <c r="B529" s="31" t="s">
        <v>1988</v>
      </c>
      <c r="C529" s="31"/>
      <c r="D529" s="39">
        <f t="shared" si="8"/>
        <v>1</v>
      </c>
      <c r="E529" s="39"/>
      <c r="F529" s="39" t="s">
        <v>28</v>
      </c>
      <c r="G529" s="39"/>
      <c r="H529" s="34">
        <v>43217</v>
      </c>
      <c r="I529" s="34"/>
      <c r="J529" s="34">
        <v>43217</v>
      </c>
      <c r="K529" s="34"/>
      <c r="L529" s="18" t="s">
        <v>647</v>
      </c>
      <c r="M529" s="18"/>
      <c r="N529" s="35">
        <v>780</v>
      </c>
      <c r="O529" s="35"/>
    </row>
    <row r="530" spans="1:15" ht="45" customHeight="1">
      <c r="A530" s="13" t="s">
        <v>493</v>
      </c>
      <c r="B530" s="31" t="s">
        <v>1988</v>
      </c>
      <c r="C530" s="31"/>
      <c r="D530" s="39">
        <f t="shared" si="8"/>
        <v>1</v>
      </c>
      <c r="E530" s="39"/>
      <c r="F530" s="39" t="s">
        <v>28</v>
      </c>
      <c r="G530" s="39"/>
      <c r="H530" s="34">
        <v>43217</v>
      </c>
      <c r="I530" s="34"/>
      <c r="J530" s="34">
        <v>43217</v>
      </c>
      <c r="K530" s="34"/>
      <c r="L530" s="18" t="s">
        <v>647</v>
      </c>
      <c r="M530" s="18"/>
      <c r="N530" s="35">
        <v>208</v>
      </c>
      <c r="O530" s="35"/>
    </row>
    <row r="531" spans="1:15" ht="45" customHeight="1">
      <c r="A531" s="13" t="s">
        <v>493</v>
      </c>
      <c r="B531" s="31" t="s">
        <v>1817</v>
      </c>
      <c r="C531" s="31"/>
      <c r="D531" s="39">
        <f t="shared" si="8"/>
        <v>1</v>
      </c>
      <c r="E531" s="39"/>
      <c r="F531" s="39" t="s">
        <v>28</v>
      </c>
      <c r="G531" s="39"/>
      <c r="H531" s="34">
        <v>43200</v>
      </c>
      <c r="I531" s="34"/>
      <c r="J531" s="34">
        <v>43200</v>
      </c>
      <c r="K531" s="34"/>
      <c r="L531" s="18" t="s">
        <v>647</v>
      </c>
      <c r="M531" s="18"/>
      <c r="N531" s="35">
        <v>354</v>
      </c>
      <c r="O531" s="35"/>
    </row>
    <row r="532" spans="1:15" ht="45" customHeight="1">
      <c r="A532" s="13" t="s">
        <v>1989</v>
      </c>
      <c r="B532" s="31" t="s">
        <v>1990</v>
      </c>
      <c r="C532" s="31"/>
      <c r="D532" s="39">
        <f t="shared" si="8"/>
        <v>1</v>
      </c>
      <c r="E532" s="39"/>
      <c r="F532" s="39" t="s">
        <v>1347</v>
      </c>
      <c r="G532" s="39"/>
      <c r="H532" s="34">
        <v>43132</v>
      </c>
      <c r="I532" s="34"/>
      <c r="J532" s="34">
        <v>43132</v>
      </c>
      <c r="K532" s="34"/>
      <c r="L532" s="18" t="s">
        <v>647</v>
      </c>
      <c r="M532" s="18"/>
      <c r="N532" s="35">
        <v>3612.68</v>
      </c>
      <c r="O532" s="35"/>
    </row>
    <row r="533" spans="1:15" ht="45" customHeight="1">
      <c r="A533" s="13" t="s">
        <v>1989</v>
      </c>
      <c r="B533" s="31" t="s">
        <v>1991</v>
      </c>
      <c r="C533" s="31"/>
      <c r="D533" s="39">
        <f t="shared" si="8"/>
        <v>1</v>
      </c>
      <c r="E533" s="39"/>
      <c r="F533" s="39" t="s">
        <v>11</v>
      </c>
      <c r="G533" s="39"/>
      <c r="H533" s="34">
        <v>43125</v>
      </c>
      <c r="I533" s="34"/>
      <c r="J533" s="34">
        <v>43125</v>
      </c>
      <c r="K533" s="34"/>
      <c r="L533" s="18" t="s">
        <v>647</v>
      </c>
      <c r="M533" s="18"/>
      <c r="N533" s="35">
        <v>1299</v>
      </c>
      <c r="O533" s="35"/>
    </row>
    <row r="534" spans="1:15" ht="45" customHeight="1">
      <c r="A534" s="13" t="s">
        <v>1989</v>
      </c>
      <c r="B534" s="31" t="s">
        <v>1452</v>
      </c>
      <c r="C534" s="31"/>
      <c r="D534" s="39">
        <f t="shared" si="8"/>
        <v>1</v>
      </c>
      <c r="E534" s="39"/>
      <c r="F534" s="39" t="s">
        <v>28</v>
      </c>
      <c r="G534" s="39"/>
      <c r="H534" s="34">
        <v>43147</v>
      </c>
      <c r="I534" s="34"/>
      <c r="J534" s="34">
        <v>43147</v>
      </c>
      <c r="K534" s="34"/>
      <c r="L534" s="18" t="s">
        <v>647</v>
      </c>
      <c r="M534" s="18"/>
      <c r="N534" s="35">
        <v>418</v>
      </c>
      <c r="O534" s="35"/>
    </row>
    <row r="535" spans="1:15" ht="45" customHeight="1">
      <c r="A535" s="13" t="s">
        <v>1992</v>
      </c>
      <c r="B535" s="31" t="s">
        <v>1993</v>
      </c>
      <c r="C535" s="31"/>
      <c r="D535" s="39">
        <f t="shared" si="8"/>
        <v>1</v>
      </c>
      <c r="E535" s="39"/>
      <c r="F535" s="39" t="s">
        <v>1994</v>
      </c>
      <c r="G535" s="39"/>
      <c r="H535" s="34">
        <v>43232</v>
      </c>
      <c r="I535" s="34"/>
      <c r="J535" s="34">
        <v>43233</v>
      </c>
      <c r="K535" s="34"/>
      <c r="L535" s="18" t="s">
        <v>647</v>
      </c>
      <c r="M535" s="18"/>
      <c r="N535" s="35">
        <v>208</v>
      </c>
      <c r="O535" s="35"/>
    </row>
    <row r="536" spans="1:15" ht="45" customHeight="1">
      <c r="A536" s="13" t="s">
        <v>1992</v>
      </c>
      <c r="B536" s="31" t="s">
        <v>1995</v>
      </c>
      <c r="C536" s="31"/>
      <c r="D536" s="39">
        <f t="shared" si="8"/>
        <v>1</v>
      </c>
      <c r="E536" s="39"/>
      <c r="F536" s="39" t="s">
        <v>14</v>
      </c>
      <c r="G536" s="39"/>
      <c r="H536" s="34">
        <v>43125</v>
      </c>
      <c r="I536" s="34"/>
      <c r="J536" s="34">
        <v>43125</v>
      </c>
      <c r="K536" s="34"/>
      <c r="L536" s="18" t="s">
        <v>647</v>
      </c>
      <c r="M536" s="18"/>
      <c r="N536" s="35">
        <v>335</v>
      </c>
      <c r="O536" s="35"/>
    </row>
    <row r="537" spans="1:15" ht="45" customHeight="1">
      <c r="A537" s="13" t="s">
        <v>1992</v>
      </c>
      <c r="B537" s="31" t="s">
        <v>1993</v>
      </c>
      <c r="C537" s="31"/>
      <c r="D537" s="39">
        <f t="shared" si="8"/>
        <v>1</v>
      </c>
      <c r="E537" s="39"/>
      <c r="F537" s="39" t="s">
        <v>1994</v>
      </c>
      <c r="G537" s="39"/>
      <c r="H537" s="34">
        <v>43232</v>
      </c>
      <c r="I537" s="34"/>
      <c r="J537" s="34">
        <v>43233</v>
      </c>
      <c r="K537" s="34"/>
      <c r="L537" s="18" t="s">
        <v>647</v>
      </c>
      <c r="M537" s="18"/>
      <c r="N537" s="35">
        <v>2292</v>
      </c>
      <c r="O537" s="35"/>
    </row>
    <row r="538" spans="1:15" ht="45" customHeight="1">
      <c r="A538" s="13" t="s">
        <v>1992</v>
      </c>
      <c r="B538" s="31" t="s">
        <v>1995</v>
      </c>
      <c r="C538" s="31"/>
      <c r="D538" s="39">
        <f t="shared" si="8"/>
        <v>1</v>
      </c>
      <c r="E538" s="39"/>
      <c r="F538" s="39" t="s">
        <v>14</v>
      </c>
      <c r="G538" s="39"/>
      <c r="H538" s="34">
        <v>43125</v>
      </c>
      <c r="I538" s="34"/>
      <c r="J538" s="34">
        <v>43125</v>
      </c>
      <c r="K538" s="34"/>
      <c r="L538" s="18" t="s">
        <v>647</v>
      </c>
      <c r="M538" s="18"/>
      <c r="N538" s="35">
        <v>118</v>
      </c>
      <c r="O538" s="35"/>
    </row>
    <row r="539" spans="1:15" ht="45" customHeight="1">
      <c r="A539" s="13" t="s">
        <v>1992</v>
      </c>
      <c r="B539" s="31" t="s">
        <v>1996</v>
      </c>
      <c r="C539" s="31"/>
      <c r="D539" s="39">
        <f t="shared" si="8"/>
        <v>1</v>
      </c>
      <c r="E539" s="39"/>
      <c r="F539" s="39" t="s">
        <v>28</v>
      </c>
      <c r="G539" s="39"/>
      <c r="H539" s="34">
        <v>43216</v>
      </c>
      <c r="I539" s="34"/>
      <c r="J539" s="34">
        <v>43216</v>
      </c>
      <c r="K539" s="34"/>
      <c r="L539" s="18" t="s">
        <v>647</v>
      </c>
      <c r="M539" s="18"/>
      <c r="N539" s="35">
        <v>267</v>
      </c>
      <c r="O539" s="35"/>
    </row>
    <row r="540" spans="1:15" ht="45" customHeight="1">
      <c r="A540" s="13" t="s">
        <v>1992</v>
      </c>
      <c r="B540" s="31" t="s">
        <v>1996</v>
      </c>
      <c r="C540" s="31"/>
      <c r="D540" s="39">
        <f t="shared" si="8"/>
        <v>1</v>
      </c>
      <c r="E540" s="39"/>
      <c r="F540" s="39" t="s">
        <v>28</v>
      </c>
      <c r="G540" s="39"/>
      <c r="H540" s="34">
        <v>43216</v>
      </c>
      <c r="I540" s="34"/>
      <c r="J540" s="34">
        <v>43216</v>
      </c>
      <c r="K540" s="34"/>
      <c r="L540" s="18" t="s">
        <v>647</v>
      </c>
      <c r="M540" s="18"/>
      <c r="N540" s="35">
        <v>499</v>
      </c>
      <c r="O540" s="35"/>
    </row>
    <row r="541" spans="1:15" ht="45" customHeight="1">
      <c r="A541" s="13" t="s">
        <v>1992</v>
      </c>
      <c r="B541" s="31" t="s">
        <v>1996</v>
      </c>
      <c r="C541" s="31"/>
      <c r="D541" s="39">
        <f t="shared" si="8"/>
        <v>1</v>
      </c>
      <c r="E541" s="39"/>
      <c r="F541" s="39" t="s">
        <v>14</v>
      </c>
      <c r="G541" s="39"/>
      <c r="H541" s="34">
        <v>43125</v>
      </c>
      <c r="I541" s="34"/>
      <c r="J541" s="34">
        <v>43125</v>
      </c>
      <c r="K541" s="34"/>
      <c r="L541" s="18" t="s">
        <v>647</v>
      </c>
      <c r="M541" s="18"/>
      <c r="N541" s="35">
        <v>180</v>
      </c>
      <c r="O541" s="35"/>
    </row>
    <row r="542" spans="1:15" ht="45" customHeight="1">
      <c r="A542" s="13" t="s">
        <v>1997</v>
      </c>
      <c r="B542" s="31" t="s">
        <v>1919</v>
      </c>
      <c r="C542" s="31"/>
      <c r="D542" s="39">
        <f t="shared" si="8"/>
        <v>1</v>
      </c>
      <c r="E542" s="39"/>
      <c r="F542" s="39" t="s">
        <v>28</v>
      </c>
      <c r="G542" s="39"/>
      <c r="H542" s="34">
        <v>43224</v>
      </c>
      <c r="I542" s="34"/>
      <c r="J542" s="34">
        <v>43224</v>
      </c>
      <c r="K542" s="34"/>
      <c r="L542" s="18" t="s">
        <v>647</v>
      </c>
      <c r="M542" s="18"/>
      <c r="N542" s="35">
        <v>1014</v>
      </c>
      <c r="O542" s="35"/>
    </row>
    <row r="543" spans="1:15" ht="45" customHeight="1">
      <c r="A543" s="13" t="s">
        <v>1997</v>
      </c>
      <c r="B543" s="31" t="s">
        <v>1919</v>
      </c>
      <c r="C543" s="31"/>
      <c r="D543" s="39">
        <f t="shared" si="8"/>
        <v>1</v>
      </c>
      <c r="E543" s="39"/>
      <c r="F543" s="39" t="s">
        <v>28</v>
      </c>
      <c r="G543" s="39"/>
      <c r="H543" s="34">
        <v>43224</v>
      </c>
      <c r="I543" s="34"/>
      <c r="J543" s="34">
        <v>43224</v>
      </c>
      <c r="K543" s="34"/>
      <c r="L543" s="18" t="s">
        <v>647</v>
      </c>
      <c r="M543" s="18"/>
      <c r="N543" s="35">
        <v>500</v>
      </c>
      <c r="O543" s="35"/>
    </row>
    <row r="544" spans="1:15" ht="45" customHeight="1">
      <c r="A544" s="13" t="s">
        <v>1997</v>
      </c>
      <c r="B544" s="31" t="s">
        <v>1998</v>
      </c>
      <c r="C544" s="31"/>
      <c r="D544" s="39">
        <f t="shared" si="8"/>
        <v>1</v>
      </c>
      <c r="E544" s="39"/>
      <c r="F544" s="39" t="s">
        <v>28</v>
      </c>
      <c r="G544" s="39"/>
      <c r="H544" s="34">
        <v>43147</v>
      </c>
      <c r="I544" s="34"/>
      <c r="J544" s="34">
        <v>43147</v>
      </c>
      <c r="K544" s="34"/>
      <c r="L544" s="18" t="s">
        <v>647</v>
      </c>
      <c r="M544" s="18"/>
      <c r="N544" s="35">
        <v>308</v>
      </c>
      <c r="O544" s="35"/>
    </row>
    <row r="545" spans="1:15" ht="45" customHeight="1">
      <c r="A545" s="13" t="s">
        <v>1999</v>
      </c>
      <c r="B545" s="31" t="s">
        <v>76</v>
      </c>
      <c r="C545" s="31"/>
      <c r="D545" s="39">
        <f t="shared" si="8"/>
        <v>1</v>
      </c>
      <c r="E545" s="39"/>
      <c r="F545" s="39" t="s">
        <v>14</v>
      </c>
      <c r="G545" s="39"/>
      <c r="H545" s="34">
        <v>43160</v>
      </c>
      <c r="I545" s="34"/>
      <c r="J545" s="34">
        <v>43185</v>
      </c>
      <c r="K545" s="34"/>
      <c r="L545" s="18" t="s">
        <v>647</v>
      </c>
      <c r="M545" s="18"/>
      <c r="N545" s="35">
        <v>180</v>
      </c>
      <c r="O545" s="35"/>
    </row>
    <row r="546" spans="1:15" ht="45" customHeight="1">
      <c r="A546" s="13" t="s">
        <v>2000</v>
      </c>
      <c r="B546" s="31" t="s">
        <v>2001</v>
      </c>
      <c r="C546" s="31"/>
      <c r="D546" s="39">
        <f t="shared" si="8"/>
        <v>1</v>
      </c>
      <c r="E546" s="39"/>
      <c r="F546" s="39" t="s">
        <v>28</v>
      </c>
      <c r="G546" s="39"/>
      <c r="H546" s="34">
        <v>43154</v>
      </c>
      <c r="I546" s="34"/>
      <c r="J546" s="34">
        <v>43154</v>
      </c>
      <c r="K546" s="34"/>
      <c r="L546" s="18" t="s">
        <v>647</v>
      </c>
      <c r="M546" s="18"/>
      <c r="N546" s="35">
        <v>856</v>
      </c>
      <c r="O546" s="35"/>
    </row>
    <row r="547" spans="1:15" ht="45" customHeight="1">
      <c r="A547" s="13" t="s">
        <v>2000</v>
      </c>
      <c r="B547" s="31" t="s">
        <v>2001</v>
      </c>
      <c r="C547" s="31"/>
      <c r="D547" s="39">
        <f t="shared" si="8"/>
        <v>1</v>
      </c>
      <c r="E547" s="39"/>
      <c r="F547" s="39" t="s">
        <v>28</v>
      </c>
      <c r="G547" s="39"/>
      <c r="H547" s="34">
        <v>43154</v>
      </c>
      <c r="I547" s="34"/>
      <c r="J547" s="34">
        <v>43154</v>
      </c>
      <c r="K547" s="34"/>
      <c r="L547" s="18" t="s">
        <v>647</v>
      </c>
      <c r="M547" s="18"/>
      <c r="N547" s="35">
        <v>422</v>
      </c>
      <c r="O547" s="35"/>
    </row>
    <row r="548" spans="1:15" ht="45" customHeight="1">
      <c r="A548" s="13" t="s">
        <v>2000</v>
      </c>
      <c r="B548" s="31" t="s">
        <v>76</v>
      </c>
      <c r="C548" s="31"/>
      <c r="D548" s="39">
        <f t="shared" si="8"/>
        <v>1</v>
      </c>
      <c r="E548" s="39"/>
      <c r="F548" s="39" t="s">
        <v>14</v>
      </c>
      <c r="G548" s="39"/>
      <c r="H548" s="34">
        <v>43210</v>
      </c>
      <c r="I548" s="34"/>
      <c r="J548" s="34">
        <v>43210</v>
      </c>
      <c r="K548" s="34"/>
      <c r="L548" s="18" t="s">
        <v>647</v>
      </c>
      <c r="M548" s="18"/>
      <c r="N548" s="35">
        <v>240</v>
      </c>
      <c r="O548" s="35"/>
    </row>
    <row r="549" spans="1:15" ht="45" customHeight="1">
      <c r="A549" s="13" t="s">
        <v>2000</v>
      </c>
      <c r="B549" s="31" t="s">
        <v>76</v>
      </c>
      <c r="C549" s="31"/>
      <c r="D549" s="39">
        <f t="shared" si="8"/>
        <v>1</v>
      </c>
      <c r="E549" s="39"/>
      <c r="F549" s="39" t="s">
        <v>14</v>
      </c>
      <c r="G549" s="39"/>
      <c r="H549" s="34">
        <v>43132</v>
      </c>
      <c r="I549" s="34"/>
      <c r="J549" s="34">
        <v>43181</v>
      </c>
      <c r="K549" s="34"/>
      <c r="L549" s="18" t="s">
        <v>647</v>
      </c>
      <c r="M549" s="18"/>
      <c r="N549" s="35">
        <v>3249</v>
      </c>
      <c r="O549" s="35"/>
    </row>
    <row r="550" spans="1:15" ht="45" customHeight="1">
      <c r="A550" s="13" t="s">
        <v>2000</v>
      </c>
      <c r="B550" s="31" t="s">
        <v>76</v>
      </c>
      <c r="C550" s="31"/>
      <c r="D550" s="39">
        <f t="shared" si="8"/>
        <v>1</v>
      </c>
      <c r="E550" s="39"/>
      <c r="F550" s="39" t="s">
        <v>14</v>
      </c>
      <c r="G550" s="39"/>
      <c r="H550" s="34">
        <v>43257</v>
      </c>
      <c r="I550" s="34"/>
      <c r="J550" s="34">
        <v>43257</v>
      </c>
      <c r="K550" s="34"/>
      <c r="L550" s="18" t="s">
        <v>647</v>
      </c>
      <c r="M550" s="18"/>
      <c r="N550" s="35">
        <v>1300</v>
      </c>
      <c r="O550" s="35"/>
    </row>
    <row r="551" spans="1:15" ht="45" customHeight="1">
      <c r="A551" s="13" t="s">
        <v>2000</v>
      </c>
      <c r="B551" s="31" t="s">
        <v>76</v>
      </c>
      <c r="C551" s="31"/>
      <c r="D551" s="39">
        <f t="shared" si="8"/>
        <v>1</v>
      </c>
      <c r="E551" s="39"/>
      <c r="F551" s="39" t="s">
        <v>14</v>
      </c>
      <c r="G551" s="39"/>
      <c r="H551" s="34">
        <v>43252</v>
      </c>
      <c r="I551" s="34"/>
      <c r="J551" s="34">
        <v>43252</v>
      </c>
      <c r="K551" s="34"/>
      <c r="L551" s="18" t="s">
        <v>647</v>
      </c>
      <c r="M551" s="18"/>
      <c r="N551" s="35">
        <v>240</v>
      </c>
      <c r="O551" s="35"/>
    </row>
    <row r="552" spans="1:15" ht="45" customHeight="1">
      <c r="A552" s="13" t="s">
        <v>2000</v>
      </c>
      <c r="B552" s="31" t="s">
        <v>76</v>
      </c>
      <c r="C552" s="31"/>
      <c r="D552" s="39">
        <f t="shared" si="8"/>
        <v>1</v>
      </c>
      <c r="E552" s="39"/>
      <c r="F552" s="39" t="s">
        <v>14</v>
      </c>
      <c r="G552" s="39"/>
      <c r="H552" s="34">
        <v>43257</v>
      </c>
      <c r="I552" s="34"/>
      <c r="J552" s="34">
        <v>43257</v>
      </c>
      <c r="K552" s="34"/>
      <c r="L552" s="18" t="s">
        <v>647</v>
      </c>
      <c r="M552" s="18"/>
      <c r="N552" s="35">
        <v>1760</v>
      </c>
      <c r="O552" s="35"/>
    </row>
    <row r="553" spans="1:15" ht="45" customHeight="1">
      <c r="A553" s="13" t="s">
        <v>527</v>
      </c>
      <c r="B553" s="31" t="s">
        <v>13</v>
      </c>
      <c r="C553" s="31"/>
      <c r="D553" s="39">
        <f t="shared" si="8"/>
        <v>1</v>
      </c>
      <c r="E553" s="39"/>
      <c r="F553" s="39" t="s">
        <v>14</v>
      </c>
      <c r="G553" s="39"/>
      <c r="H553" s="34">
        <v>43102</v>
      </c>
      <c r="I553" s="34"/>
      <c r="J553" s="34">
        <v>43126</v>
      </c>
      <c r="K553" s="34"/>
      <c r="L553" s="18" t="s">
        <v>647</v>
      </c>
      <c r="M553" s="18"/>
      <c r="N553" s="35">
        <v>522</v>
      </c>
      <c r="O553" s="35"/>
    </row>
    <row r="554" spans="1:15" ht="45" customHeight="1">
      <c r="A554" s="13" t="s">
        <v>527</v>
      </c>
      <c r="B554" s="31" t="s">
        <v>13</v>
      </c>
      <c r="C554" s="31"/>
      <c r="D554" s="39">
        <f t="shared" si="8"/>
        <v>1</v>
      </c>
      <c r="E554" s="39"/>
      <c r="F554" s="39" t="s">
        <v>14</v>
      </c>
      <c r="G554" s="39"/>
      <c r="H554" s="34">
        <v>43116</v>
      </c>
      <c r="I554" s="34"/>
      <c r="J554" s="34">
        <v>43131</v>
      </c>
      <c r="K554" s="34"/>
      <c r="L554" s="18" t="s">
        <v>647</v>
      </c>
      <c r="M554" s="18"/>
      <c r="N554" s="35">
        <v>216</v>
      </c>
      <c r="O554" s="35"/>
    </row>
    <row r="555" spans="1:15" ht="45" customHeight="1">
      <c r="A555" s="13" t="s">
        <v>527</v>
      </c>
      <c r="B555" s="31" t="s">
        <v>13</v>
      </c>
      <c r="C555" s="31"/>
      <c r="D555" s="39">
        <f t="shared" si="8"/>
        <v>1</v>
      </c>
      <c r="E555" s="39"/>
      <c r="F555" s="39" t="s">
        <v>14</v>
      </c>
      <c r="G555" s="39"/>
      <c r="H555" s="34">
        <v>43132</v>
      </c>
      <c r="I555" s="34"/>
      <c r="J555" s="34">
        <v>43159</v>
      </c>
      <c r="K555" s="34"/>
      <c r="L555" s="18" t="s">
        <v>647</v>
      </c>
      <c r="M555" s="18"/>
      <c r="N555" s="35">
        <v>666</v>
      </c>
      <c r="O555" s="35"/>
    </row>
    <row r="556" spans="1:15" ht="45" customHeight="1">
      <c r="A556" s="13" t="s">
        <v>527</v>
      </c>
      <c r="B556" s="31" t="s">
        <v>13</v>
      </c>
      <c r="C556" s="31"/>
      <c r="D556" s="39">
        <f t="shared" si="8"/>
        <v>1</v>
      </c>
      <c r="E556" s="39"/>
      <c r="F556" s="39" t="s">
        <v>14</v>
      </c>
      <c r="G556" s="39"/>
      <c r="H556" s="34">
        <v>43179</v>
      </c>
      <c r="I556" s="34"/>
      <c r="J556" s="34">
        <v>43187</v>
      </c>
      <c r="K556" s="34"/>
      <c r="L556" s="18" t="s">
        <v>647</v>
      </c>
      <c r="M556" s="18"/>
      <c r="N556" s="35">
        <v>252</v>
      </c>
      <c r="O556" s="35"/>
    </row>
    <row r="557" spans="1:15" ht="45" customHeight="1">
      <c r="A557" s="13" t="s">
        <v>527</v>
      </c>
      <c r="B557" s="31" t="s">
        <v>13</v>
      </c>
      <c r="C557" s="31"/>
      <c r="D557" s="39">
        <f t="shared" si="8"/>
        <v>1</v>
      </c>
      <c r="E557" s="39"/>
      <c r="F557" s="39" t="s">
        <v>14</v>
      </c>
      <c r="G557" s="39"/>
      <c r="H557" s="34">
        <v>43132</v>
      </c>
      <c r="I557" s="34"/>
      <c r="J557" s="34">
        <v>43162</v>
      </c>
      <c r="K557" s="34"/>
      <c r="L557" s="18" t="s">
        <v>647</v>
      </c>
      <c r="M557" s="18"/>
      <c r="N557" s="35">
        <v>396</v>
      </c>
      <c r="O557" s="35"/>
    </row>
    <row r="558" spans="1:15" ht="45" customHeight="1">
      <c r="A558" s="13" t="s">
        <v>527</v>
      </c>
      <c r="B558" s="31" t="s">
        <v>76</v>
      </c>
      <c r="C558" s="31"/>
      <c r="D558" s="39">
        <f t="shared" si="8"/>
        <v>1</v>
      </c>
      <c r="E558" s="39"/>
      <c r="F558" s="39" t="s">
        <v>14</v>
      </c>
      <c r="G558" s="39"/>
      <c r="H558" s="34">
        <v>43202</v>
      </c>
      <c r="I558" s="34"/>
      <c r="J558" s="34">
        <v>43202</v>
      </c>
      <c r="K558" s="34"/>
      <c r="L558" s="18" t="s">
        <v>647</v>
      </c>
      <c r="M558" s="18"/>
      <c r="N558" s="35">
        <v>234</v>
      </c>
      <c r="O558" s="35"/>
    </row>
    <row r="559" spans="1:15" ht="45" customHeight="1">
      <c r="A559" s="13" t="s">
        <v>527</v>
      </c>
      <c r="B559" s="31" t="s">
        <v>13</v>
      </c>
      <c r="C559" s="31"/>
      <c r="D559" s="39">
        <f t="shared" si="8"/>
        <v>1</v>
      </c>
      <c r="E559" s="39"/>
      <c r="F559" s="39" t="s">
        <v>14</v>
      </c>
      <c r="G559" s="39"/>
      <c r="H559" s="34">
        <v>43210</v>
      </c>
      <c r="I559" s="34"/>
      <c r="J559" s="34">
        <v>43210</v>
      </c>
      <c r="K559" s="34"/>
      <c r="L559" s="18" t="s">
        <v>647</v>
      </c>
      <c r="M559" s="18"/>
      <c r="N559" s="35">
        <v>288</v>
      </c>
      <c r="O559" s="35"/>
    </row>
    <row r="560" spans="1:15" ht="45" customHeight="1">
      <c r="A560" s="13" t="s">
        <v>527</v>
      </c>
      <c r="B560" s="31" t="s">
        <v>76</v>
      </c>
      <c r="C560" s="31"/>
      <c r="D560" s="39">
        <f t="shared" si="8"/>
        <v>1</v>
      </c>
      <c r="E560" s="39"/>
      <c r="F560" s="39" t="s">
        <v>14</v>
      </c>
      <c r="G560" s="39"/>
      <c r="H560" s="34">
        <v>43235</v>
      </c>
      <c r="I560" s="34"/>
      <c r="J560" s="34">
        <v>43235</v>
      </c>
      <c r="K560" s="34"/>
      <c r="L560" s="18" t="s">
        <v>647</v>
      </c>
      <c r="M560" s="18"/>
      <c r="N560" s="35">
        <v>486</v>
      </c>
      <c r="O560" s="35"/>
    </row>
    <row r="561" spans="1:15" ht="45" customHeight="1">
      <c r="A561" s="13" t="s">
        <v>527</v>
      </c>
      <c r="B561" s="31" t="s">
        <v>2002</v>
      </c>
      <c r="C561" s="31"/>
      <c r="D561" s="39">
        <f t="shared" si="8"/>
        <v>1</v>
      </c>
      <c r="E561" s="39"/>
      <c r="F561" s="39" t="s">
        <v>28</v>
      </c>
      <c r="G561" s="39"/>
      <c r="H561" s="34">
        <v>43242</v>
      </c>
      <c r="I561" s="34"/>
      <c r="J561" s="34">
        <v>43242</v>
      </c>
      <c r="K561" s="34"/>
      <c r="L561" s="18" t="s">
        <v>647</v>
      </c>
      <c r="M561" s="18"/>
      <c r="N561" s="35">
        <v>428</v>
      </c>
      <c r="O561" s="35"/>
    </row>
    <row r="562" spans="1:15" ht="45" customHeight="1">
      <c r="A562" s="13" t="s">
        <v>527</v>
      </c>
      <c r="B562" s="31" t="s">
        <v>1919</v>
      </c>
      <c r="C562" s="31"/>
      <c r="D562" s="39">
        <f t="shared" si="8"/>
        <v>1</v>
      </c>
      <c r="E562" s="39"/>
      <c r="F562" s="39" t="s">
        <v>28</v>
      </c>
      <c r="G562" s="39"/>
      <c r="H562" s="34">
        <v>43154</v>
      </c>
      <c r="I562" s="34"/>
      <c r="J562" s="34">
        <v>43154</v>
      </c>
      <c r="K562" s="34"/>
      <c r="L562" s="18" t="s">
        <v>647</v>
      </c>
      <c r="M562" s="18"/>
      <c r="N562" s="35">
        <v>130</v>
      </c>
      <c r="O562" s="35"/>
    </row>
    <row r="563" spans="1:15" ht="45" customHeight="1">
      <c r="A563" s="13" t="s">
        <v>527</v>
      </c>
      <c r="B563" s="31" t="s">
        <v>2003</v>
      </c>
      <c r="C563" s="31"/>
      <c r="D563" s="39">
        <f t="shared" si="8"/>
        <v>1</v>
      </c>
      <c r="E563" s="39"/>
      <c r="F563" s="39" t="s">
        <v>11</v>
      </c>
      <c r="G563" s="39"/>
      <c r="H563" s="34">
        <v>43216</v>
      </c>
      <c r="I563" s="34"/>
      <c r="J563" s="34">
        <v>43217</v>
      </c>
      <c r="K563" s="34"/>
      <c r="L563" s="18" t="s">
        <v>647</v>
      </c>
      <c r="M563" s="18"/>
      <c r="N563" s="35">
        <v>1292</v>
      </c>
      <c r="O563" s="35"/>
    </row>
    <row r="564" spans="1:15" ht="45" customHeight="1">
      <c r="A564" s="13" t="s">
        <v>527</v>
      </c>
      <c r="B564" s="31" t="s">
        <v>76</v>
      </c>
      <c r="C564" s="31"/>
      <c r="D564" s="39">
        <f t="shared" si="8"/>
        <v>1</v>
      </c>
      <c r="E564" s="39"/>
      <c r="F564" s="39" t="s">
        <v>14</v>
      </c>
      <c r="G564" s="39"/>
      <c r="H564" s="34">
        <v>43206</v>
      </c>
      <c r="I564" s="34"/>
      <c r="J564" s="34">
        <v>43220</v>
      </c>
      <c r="K564" s="34"/>
      <c r="L564" s="18" t="s">
        <v>647</v>
      </c>
      <c r="M564" s="18"/>
      <c r="N564" s="35">
        <v>594</v>
      </c>
      <c r="O564" s="35"/>
    </row>
    <row r="565" spans="1:15" ht="45" customHeight="1">
      <c r="A565" s="13" t="s">
        <v>527</v>
      </c>
      <c r="B565" s="31" t="s">
        <v>2003</v>
      </c>
      <c r="C565" s="31"/>
      <c r="D565" s="39">
        <f t="shared" si="8"/>
        <v>1</v>
      </c>
      <c r="E565" s="39"/>
      <c r="F565" s="39" t="s">
        <v>11</v>
      </c>
      <c r="G565" s="39"/>
      <c r="H565" s="34">
        <v>43216</v>
      </c>
      <c r="I565" s="34"/>
      <c r="J565" s="34">
        <v>43217</v>
      </c>
      <c r="K565" s="34"/>
      <c r="L565" s="18" t="s">
        <v>647</v>
      </c>
      <c r="M565" s="18"/>
      <c r="N565" s="35">
        <v>323</v>
      </c>
      <c r="O565" s="35"/>
    </row>
    <row r="566" spans="1:15" ht="45" customHeight="1">
      <c r="A566" s="13" t="s">
        <v>527</v>
      </c>
      <c r="B566" s="31" t="s">
        <v>2004</v>
      </c>
      <c r="C566" s="31"/>
      <c r="D566" s="39">
        <f t="shared" si="8"/>
        <v>1</v>
      </c>
      <c r="E566" s="39"/>
      <c r="F566" s="39" t="s">
        <v>28</v>
      </c>
      <c r="G566" s="39"/>
      <c r="H566" s="34">
        <v>43181</v>
      </c>
      <c r="I566" s="34"/>
      <c r="J566" s="34">
        <v>43181</v>
      </c>
      <c r="K566" s="34"/>
      <c r="L566" s="18" t="s">
        <v>647</v>
      </c>
      <c r="M566" s="18"/>
      <c r="N566" s="35">
        <v>208</v>
      </c>
      <c r="O566" s="35"/>
    </row>
    <row r="567" spans="1:15" ht="45" customHeight="1">
      <c r="A567" s="13" t="s">
        <v>527</v>
      </c>
      <c r="B567" s="31" t="s">
        <v>2004</v>
      </c>
      <c r="C567" s="31"/>
      <c r="D567" s="39">
        <f t="shared" si="8"/>
        <v>1</v>
      </c>
      <c r="E567" s="39"/>
      <c r="F567" s="39" t="s">
        <v>28</v>
      </c>
      <c r="G567" s="39"/>
      <c r="H567" s="34">
        <v>43181</v>
      </c>
      <c r="I567" s="34"/>
      <c r="J567" s="34">
        <v>43181</v>
      </c>
      <c r="K567" s="34"/>
      <c r="L567" s="18" t="s">
        <v>647</v>
      </c>
      <c r="M567" s="18"/>
      <c r="N567" s="35">
        <v>340.99</v>
      </c>
      <c r="O567" s="35"/>
    </row>
    <row r="568" spans="1:15" ht="45" customHeight="1">
      <c r="A568" s="13" t="s">
        <v>527</v>
      </c>
      <c r="B568" s="31" t="s">
        <v>1685</v>
      </c>
      <c r="C568" s="31"/>
      <c r="D568" s="39">
        <f t="shared" si="8"/>
        <v>1</v>
      </c>
      <c r="E568" s="39"/>
      <c r="F568" s="39" t="s">
        <v>28</v>
      </c>
      <c r="G568" s="39"/>
      <c r="H568" s="34">
        <v>43199</v>
      </c>
      <c r="I568" s="34"/>
      <c r="J568" s="34">
        <v>43199</v>
      </c>
      <c r="K568" s="34"/>
      <c r="L568" s="18" t="s">
        <v>647</v>
      </c>
      <c r="M568" s="18"/>
      <c r="N568" s="35">
        <v>208</v>
      </c>
      <c r="O568" s="35"/>
    </row>
    <row r="569" spans="1:15" ht="45" customHeight="1">
      <c r="A569" s="13" t="s">
        <v>527</v>
      </c>
      <c r="B569" s="31" t="s">
        <v>1685</v>
      </c>
      <c r="C569" s="31"/>
      <c r="D569" s="39">
        <f t="shared" si="8"/>
        <v>1</v>
      </c>
      <c r="E569" s="39"/>
      <c r="F569" s="39" t="s">
        <v>28</v>
      </c>
      <c r="G569" s="39"/>
      <c r="H569" s="34">
        <v>43199</v>
      </c>
      <c r="I569" s="34"/>
      <c r="J569" s="34">
        <v>43199</v>
      </c>
      <c r="K569" s="34"/>
      <c r="L569" s="18" t="s">
        <v>647</v>
      </c>
      <c r="M569" s="18"/>
      <c r="N569" s="35">
        <v>500</v>
      </c>
      <c r="O569" s="35"/>
    </row>
    <row r="570" spans="1:15" ht="45" customHeight="1">
      <c r="A570" s="13" t="s">
        <v>527</v>
      </c>
      <c r="B570" s="31" t="s">
        <v>2005</v>
      </c>
      <c r="C570" s="31"/>
      <c r="D570" s="39">
        <f t="shared" si="8"/>
        <v>1</v>
      </c>
      <c r="E570" s="39"/>
      <c r="F570" s="39" t="s">
        <v>28</v>
      </c>
      <c r="G570" s="39"/>
      <c r="H570" s="34">
        <v>43259</v>
      </c>
      <c r="I570" s="34"/>
      <c r="J570" s="34">
        <v>43259</v>
      </c>
      <c r="K570" s="34"/>
      <c r="L570" s="18" t="s">
        <v>647</v>
      </c>
      <c r="M570" s="18"/>
      <c r="N570" s="35">
        <v>500</v>
      </c>
      <c r="O570" s="35"/>
    </row>
    <row r="571" spans="1:15" ht="45" customHeight="1">
      <c r="A571" s="13" t="s">
        <v>527</v>
      </c>
      <c r="B571" s="31" t="s">
        <v>2005</v>
      </c>
      <c r="C571" s="31"/>
      <c r="D571" s="39">
        <f t="shared" si="8"/>
        <v>1</v>
      </c>
      <c r="E571" s="39"/>
      <c r="F571" s="39" t="s">
        <v>28</v>
      </c>
      <c r="G571" s="39"/>
      <c r="H571" s="34">
        <v>43259</v>
      </c>
      <c r="I571" s="34"/>
      <c r="J571" s="34">
        <v>43259</v>
      </c>
      <c r="K571" s="34"/>
      <c r="L571" s="18" t="s">
        <v>647</v>
      </c>
      <c r="M571" s="18"/>
      <c r="N571" s="35">
        <v>580</v>
      </c>
      <c r="O571" s="35"/>
    </row>
    <row r="572" spans="1:15" ht="45" customHeight="1">
      <c r="A572" s="13" t="s">
        <v>527</v>
      </c>
      <c r="B572" s="31" t="s">
        <v>2006</v>
      </c>
      <c r="C572" s="31"/>
      <c r="D572" s="39">
        <f t="shared" si="8"/>
        <v>1</v>
      </c>
      <c r="E572" s="39"/>
      <c r="F572" s="39" t="s">
        <v>28</v>
      </c>
      <c r="G572" s="39"/>
      <c r="H572" s="34">
        <v>43258</v>
      </c>
      <c r="I572" s="34"/>
      <c r="J572" s="34">
        <v>43258</v>
      </c>
      <c r="K572" s="34"/>
      <c r="L572" s="18" t="s">
        <v>647</v>
      </c>
      <c r="M572" s="18"/>
      <c r="N572" s="35">
        <v>708</v>
      </c>
      <c r="O572" s="35"/>
    </row>
    <row r="573" spans="1:15" ht="45" customHeight="1">
      <c r="A573" s="13" t="s">
        <v>527</v>
      </c>
      <c r="B573" s="31" t="s">
        <v>2007</v>
      </c>
      <c r="C573" s="31"/>
      <c r="D573" s="39">
        <f t="shared" si="8"/>
        <v>1</v>
      </c>
      <c r="E573" s="39"/>
      <c r="F573" s="39" t="s">
        <v>28</v>
      </c>
      <c r="G573" s="39"/>
      <c r="H573" s="34">
        <v>43140</v>
      </c>
      <c r="I573" s="34"/>
      <c r="J573" s="34">
        <v>43140</v>
      </c>
      <c r="K573" s="34"/>
      <c r="L573" s="18" t="s">
        <v>647</v>
      </c>
      <c r="M573" s="18"/>
      <c r="N573" s="35">
        <v>833.1</v>
      </c>
      <c r="O573" s="35"/>
    </row>
    <row r="574" spans="1:15" ht="45" customHeight="1">
      <c r="A574" s="13" t="s">
        <v>527</v>
      </c>
      <c r="B574" s="31" t="s">
        <v>2007</v>
      </c>
      <c r="C574" s="31"/>
      <c r="D574" s="39">
        <f t="shared" si="8"/>
        <v>1</v>
      </c>
      <c r="E574" s="39"/>
      <c r="F574" s="39" t="s">
        <v>28</v>
      </c>
      <c r="G574" s="39"/>
      <c r="H574" s="34">
        <v>43140</v>
      </c>
      <c r="I574" s="34"/>
      <c r="J574" s="34">
        <v>43141</v>
      </c>
      <c r="K574" s="34"/>
      <c r="L574" s="18" t="s">
        <v>647</v>
      </c>
      <c r="M574" s="18"/>
      <c r="N574" s="35">
        <v>500</v>
      </c>
      <c r="O574" s="35"/>
    </row>
    <row r="575" spans="1:15" ht="45" customHeight="1">
      <c r="A575" s="13" t="s">
        <v>527</v>
      </c>
      <c r="B575" s="31" t="s">
        <v>2008</v>
      </c>
      <c r="C575" s="31"/>
      <c r="D575" s="39">
        <f t="shared" si="8"/>
        <v>1</v>
      </c>
      <c r="E575" s="39"/>
      <c r="F575" s="39" t="s">
        <v>28</v>
      </c>
      <c r="G575" s="39"/>
      <c r="H575" s="34">
        <v>43165</v>
      </c>
      <c r="I575" s="34"/>
      <c r="J575" s="34">
        <v>43165</v>
      </c>
      <c r="K575" s="34"/>
      <c r="L575" s="18" t="s">
        <v>647</v>
      </c>
      <c r="M575" s="18"/>
      <c r="N575" s="35">
        <v>208</v>
      </c>
      <c r="O575" s="35"/>
    </row>
    <row r="576" spans="1:15" ht="45" customHeight="1">
      <c r="A576" s="13" t="s">
        <v>527</v>
      </c>
      <c r="B576" s="31" t="s">
        <v>2009</v>
      </c>
      <c r="C576" s="31"/>
      <c r="D576" s="39">
        <f t="shared" si="8"/>
        <v>1</v>
      </c>
      <c r="E576" s="39"/>
      <c r="F576" s="39" t="s">
        <v>28</v>
      </c>
      <c r="G576" s="39"/>
      <c r="H576" s="34">
        <v>43166</v>
      </c>
      <c r="I576" s="34"/>
      <c r="J576" s="34">
        <v>43166</v>
      </c>
      <c r="K576" s="34"/>
      <c r="L576" s="18" t="s">
        <v>647</v>
      </c>
      <c r="M576" s="18"/>
      <c r="N576" s="35">
        <v>208</v>
      </c>
      <c r="O576" s="35"/>
    </row>
    <row r="577" spans="1:15" ht="45" customHeight="1">
      <c r="A577" s="13" t="s">
        <v>527</v>
      </c>
      <c r="B577" s="31" t="s">
        <v>2008</v>
      </c>
      <c r="C577" s="31"/>
      <c r="D577" s="39">
        <f t="shared" si="8"/>
        <v>1</v>
      </c>
      <c r="E577" s="39"/>
      <c r="F577" s="39" t="s">
        <v>28</v>
      </c>
      <c r="G577" s="39"/>
      <c r="H577" s="34">
        <v>43165</v>
      </c>
      <c r="I577" s="34"/>
      <c r="J577" s="34">
        <v>43165</v>
      </c>
      <c r="K577" s="34"/>
      <c r="L577" s="18" t="s">
        <v>647</v>
      </c>
      <c r="M577" s="18"/>
      <c r="N577" s="35">
        <v>705.32</v>
      </c>
      <c r="O577" s="35"/>
    </row>
    <row r="578" spans="1:15" ht="45" customHeight="1">
      <c r="A578" s="13" t="s">
        <v>527</v>
      </c>
      <c r="B578" s="31" t="s">
        <v>2009</v>
      </c>
      <c r="C578" s="31"/>
      <c r="D578" s="39">
        <f t="shared" si="8"/>
        <v>1</v>
      </c>
      <c r="E578" s="39"/>
      <c r="F578" s="39" t="s">
        <v>28</v>
      </c>
      <c r="G578" s="39"/>
      <c r="H578" s="34">
        <v>43166</v>
      </c>
      <c r="I578" s="34"/>
      <c r="J578" s="34">
        <v>43166</v>
      </c>
      <c r="K578" s="34"/>
      <c r="L578" s="18" t="s">
        <v>647</v>
      </c>
      <c r="M578" s="18"/>
      <c r="N578" s="35">
        <v>500</v>
      </c>
      <c r="O578" s="35"/>
    </row>
    <row r="579" spans="1:15" ht="45" customHeight="1">
      <c r="A579" s="13" t="s">
        <v>527</v>
      </c>
      <c r="B579" s="31" t="s">
        <v>2010</v>
      </c>
      <c r="C579" s="31"/>
      <c r="D579" s="39">
        <f t="shared" si="8"/>
        <v>1</v>
      </c>
      <c r="E579" s="39"/>
      <c r="F579" s="39" t="s">
        <v>28</v>
      </c>
      <c r="G579" s="39"/>
      <c r="H579" s="34">
        <v>43112</v>
      </c>
      <c r="I579" s="34"/>
      <c r="J579" s="34">
        <v>43112</v>
      </c>
      <c r="K579" s="34"/>
      <c r="L579" s="18" t="s">
        <v>647</v>
      </c>
      <c r="M579" s="18"/>
      <c r="N579" s="35">
        <v>194</v>
      </c>
      <c r="O579" s="35"/>
    </row>
    <row r="580" spans="1:15" ht="45" customHeight="1">
      <c r="A580" s="13" t="s">
        <v>527</v>
      </c>
      <c r="B580" s="31" t="s">
        <v>1886</v>
      </c>
      <c r="C580" s="31"/>
      <c r="D580" s="39">
        <f t="shared" si="8"/>
        <v>1</v>
      </c>
      <c r="E580" s="39"/>
      <c r="F580" s="39" t="s">
        <v>28</v>
      </c>
      <c r="G580" s="39"/>
      <c r="H580" s="34">
        <v>43224</v>
      </c>
      <c r="I580" s="34"/>
      <c r="J580" s="34">
        <v>43224</v>
      </c>
      <c r="K580" s="34"/>
      <c r="L580" s="18" t="s">
        <v>647</v>
      </c>
      <c r="M580" s="18"/>
      <c r="N580" s="35">
        <v>708</v>
      </c>
      <c r="O580" s="35"/>
    </row>
    <row r="581" spans="1:15" ht="45" customHeight="1">
      <c r="A581" s="13" t="s">
        <v>527</v>
      </c>
      <c r="B581" s="31" t="s">
        <v>2011</v>
      </c>
      <c r="C581" s="31"/>
      <c r="D581" s="39">
        <f t="shared" si="8"/>
        <v>1</v>
      </c>
      <c r="E581" s="39"/>
      <c r="F581" s="39" t="s">
        <v>28</v>
      </c>
      <c r="G581" s="39"/>
      <c r="H581" s="34">
        <v>43229</v>
      </c>
      <c r="I581" s="34"/>
      <c r="J581" s="34">
        <v>43229</v>
      </c>
      <c r="K581" s="34"/>
      <c r="L581" s="18" t="s">
        <v>647</v>
      </c>
      <c r="M581" s="18"/>
      <c r="N581" s="35">
        <v>1315.04</v>
      </c>
      <c r="O581" s="35"/>
    </row>
    <row r="582" spans="1:15" ht="45" customHeight="1">
      <c r="A582" s="13" t="s">
        <v>527</v>
      </c>
      <c r="B582" s="31" t="s">
        <v>2011</v>
      </c>
      <c r="C582" s="31"/>
      <c r="D582" s="39">
        <f t="shared" si="8"/>
        <v>1</v>
      </c>
      <c r="E582" s="39"/>
      <c r="F582" s="39" t="s">
        <v>28</v>
      </c>
      <c r="G582" s="39"/>
      <c r="H582" s="34">
        <v>43229</v>
      </c>
      <c r="I582" s="34"/>
      <c r="J582" s="34">
        <v>43229</v>
      </c>
      <c r="K582" s="34"/>
      <c r="L582" s="18" t="s">
        <v>647</v>
      </c>
      <c r="M582" s="18"/>
      <c r="N582" s="35">
        <v>837.49</v>
      </c>
      <c r="O582" s="35"/>
    </row>
    <row r="583" spans="1:15" ht="45" customHeight="1">
      <c r="A583" s="13" t="s">
        <v>527</v>
      </c>
      <c r="B583" s="31" t="s">
        <v>1886</v>
      </c>
      <c r="C583" s="31"/>
      <c r="D583" s="39">
        <f t="shared" si="8"/>
        <v>1</v>
      </c>
      <c r="E583" s="39"/>
      <c r="F583" s="39" t="s">
        <v>28</v>
      </c>
      <c r="G583" s="39"/>
      <c r="H583" s="34">
        <v>43224</v>
      </c>
      <c r="I583" s="34"/>
      <c r="J583" s="34">
        <v>43224</v>
      </c>
      <c r="K583" s="34"/>
      <c r="L583" s="18" t="s">
        <v>647</v>
      </c>
      <c r="M583" s="18"/>
      <c r="N583" s="35">
        <v>271.44</v>
      </c>
      <c r="O583" s="35"/>
    </row>
    <row r="584" spans="1:15" ht="45" customHeight="1">
      <c r="A584" s="13" t="s">
        <v>527</v>
      </c>
      <c r="B584" s="31" t="s">
        <v>2012</v>
      </c>
      <c r="C584" s="31"/>
      <c r="D584" s="39">
        <f t="shared" si="8"/>
        <v>1</v>
      </c>
      <c r="E584" s="39"/>
      <c r="F584" s="39" t="s">
        <v>28</v>
      </c>
      <c r="G584" s="39"/>
      <c r="H584" s="34">
        <v>43206</v>
      </c>
      <c r="I584" s="34"/>
      <c r="J584" s="34">
        <v>43206</v>
      </c>
      <c r="K584" s="34"/>
      <c r="L584" s="18" t="s">
        <v>647</v>
      </c>
      <c r="M584" s="18"/>
      <c r="N584" s="35">
        <v>208</v>
      </c>
      <c r="O584" s="35"/>
    </row>
    <row r="585" spans="1:15" ht="45" customHeight="1">
      <c r="A585" s="13" t="s">
        <v>527</v>
      </c>
      <c r="B585" s="31" t="s">
        <v>2012</v>
      </c>
      <c r="C585" s="31"/>
      <c r="D585" s="39">
        <f t="shared" si="8"/>
        <v>1</v>
      </c>
      <c r="E585" s="39"/>
      <c r="F585" s="39" t="s">
        <v>28</v>
      </c>
      <c r="G585" s="39"/>
      <c r="H585" s="34">
        <v>43206</v>
      </c>
      <c r="I585" s="34"/>
      <c r="J585" s="34">
        <v>43206</v>
      </c>
      <c r="K585" s="34"/>
      <c r="L585" s="18" t="s">
        <v>647</v>
      </c>
      <c r="M585" s="18"/>
      <c r="N585" s="35">
        <v>500</v>
      </c>
      <c r="O585" s="35"/>
    </row>
    <row r="586" spans="1:15" ht="45" customHeight="1">
      <c r="A586" s="13" t="s">
        <v>527</v>
      </c>
      <c r="B586" s="31" t="s">
        <v>2013</v>
      </c>
      <c r="C586" s="31"/>
      <c r="D586" s="39">
        <f t="shared" si="8"/>
        <v>1</v>
      </c>
      <c r="E586" s="39"/>
      <c r="F586" s="39" t="s">
        <v>28</v>
      </c>
      <c r="G586" s="39"/>
      <c r="H586" s="34">
        <v>43139</v>
      </c>
      <c r="I586" s="34"/>
      <c r="J586" s="34">
        <v>43139</v>
      </c>
      <c r="K586" s="34"/>
      <c r="L586" s="18" t="s">
        <v>647</v>
      </c>
      <c r="M586" s="18"/>
      <c r="N586" s="35">
        <v>749.99</v>
      </c>
      <c r="O586" s="35"/>
    </row>
    <row r="587" spans="1:15" ht="45" customHeight="1">
      <c r="A587" s="13" t="s">
        <v>527</v>
      </c>
      <c r="B587" s="31" t="s">
        <v>2013</v>
      </c>
      <c r="C587" s="31"/>
      <c r="D587" s="39">
        <f t="shared" si="8"/>
        <v>1</v>
      </c>
      <c r="E587" s="39"/>
      <c r="F587" s="39" t="s">
        <v>28</v>
      </c>
      <c r="G587" s="39"/>
      <c r="H587" s="34">
        <v>43139</v>
      </c>
      <c r="I587" s="34"/>
      <c r="J587" s="34">
        <v>43139</v>
      </c>
      <c r="K587" s="34"/>
      <c r="L587" s="18" t="s">
        <v>647</v>
      </c>
      <c r="M587" s="18"/>
      <c r="N587" s="35">
        <v>846.2</v>
      </c>
      <c r="O587" s="35"/>
    </row>
    <row r="588" spans="1:15" ht="45" customHeight="1">
      <c r="A588" s="13" t="s">
        <v>527</v>
      </c>
      <c r="B588" s="31" t="s">
        <v>2014</v>
      </c>
      <c r="C588" s="31"/>
      <c r="D588" s="39">
        <f t="shared" si="8"/>
        <v>1</v>
      </c>
      <c r="E588" s="39"/>
      <c r="F588" s="39" t="s">
        <v>28</v>
      </c>
      <c r="G588" s="39"/>
      <c r="H588" s="34">
        <v>43159</v>
      </c>
      <c r="I588" s="34"/>
      <c r="J588" s="34">
        <v>43159</v>
      </c>
      <c r="K588" s="34"/>
      <c r="L588" s="18" t="s">
        <v>647</v>
      </c>
      <c r="M588" s="18"/>
      <c r="N588" s="35">
        <v>208</v>
      </c>
      <c r="O588" s="35"/>
    </row>
    <row r="589" spans="1:15" ht="45" customHeight="1">
      <c r="A589" s="13" t="s">
        <v>527</v>
      </c>
      <c r="B589" s="31" t="s">
        <v>2014</v>
      </c>
      <c r="C589" s="31"/>
      <c r="D589" s="39">
        <f t="shared" ref="D589:D652" si="9">C589+1</f>
        <v>1</v>
      </c>
      <c r="E589" s="39"/>
      <c r="F589" s="39" t="s">
        <v>28</v>
      </c>
      <c r="G589" s="39"/>
      <c r="H589" s="34">
        <v>43159</v>
      </c>
      <c r="I589" s="34"/>
      <c r="J589" s="34">
        <v>43159</v>
      </c>
      <c r="K589" s="34"/>
      <c r="L589" s="18" t="s">
        <v>647</v>
      </c>
      <c r="M589" s="18"/>
      <c r="N589" s="35">
        <v>500</v>
      </c>
      <c r="O589" s="35"/>
    </row>
    <row r="590" spans="1:15" ht="45" customHeight="1">
      <c r="A590" s="13" t="s">
        <v>543</v>
      </c>
      <c r="B590" s="31" t="s">
        <v>13</v>
      </c>
      <c r="C590" s="31"/>
      <c r="D590" s="39">
        <f t="shared" si="9"/>
        <v>1</v>
      </c>
      <c r="E590" s="39"/>
      <c r="F590" s="39" t="s">
        <v>14</v>
      </c>
      <c r="G590" s="39"/>
      <c r="H590" s="34">
        <v>43132</v>
      </c>
      <c r="I590" s="34"/>
      <c r="J590" s="34">
        <v>43158</v>
      </c>
      <c r="K590" s="34"/>
      <c r="L590" s="18" t="s">
        <v>647</v>
      </c>
      <c r="M590" s="18"/>
      <c r="N590" s="35">
        <v>216</v>
      </c>
      <c r="O590" s="35"/>
    </row>
    <row r="591" spans="1:15" ht="45" customHeight="1">
      <c r="A591" s="13" t="s">
        <v>2015</v>
      </c>
      <c r="B591" s="31" t="s">
        <v>1944</v>
      </c>
      <c r="C591" s="31"/>
      <c r="D591" s="39">
        <f t="shared" si="9"/>
        <v>1</v>
      </c>
      <c r="E591" s="39"/>
      <c r="F591" s="39" t="s">
        <v>11</v>
      </c>
      <c r="G591" s="39"/>
      <c r="H591" s="34">
        <v>43104</v>
      </c>
      <c r="I591" s="34"/>
      <c r="J591" s="34">
        <v>43104</v>
      </c>
      <c r="K591" s="34"/>
      <c r="L591" s="18" t="s">
        <v>647</v>
      </c>
      <c r="M591" s="18"/>
      <c r="N591" s="35">
        <v>1824</v>
      </c>
      <c r="O591" s="35"/>
    </row>
    <row r="592" spans="1:15" ht="45" customHeight="1">
      <c r="A592" s="13" t="s">
        <v>2015</v>
      </c>
      <c r="B592" s="31" t="s">
        <v>1945</v>
      </c>
      <c r="C592" s="31"/>
      <c r="D592" s="39">
        <f t="shared" si="9"/>
        <v>1</v>
      </c>
      <c r="E592" s="39"/>
      <c r="F592" s="39" t="s">
        <v>11</v>
      </c>
      <c r="G592" s="39"/>
      <c r="H592" s="34">
        <v>43131</v>
      </c>
      <c r="I592" s="34"/>
      <c r="J592" s="34">
        <v>43131</v>
      </c>
      <c r="K592" s="34"/>
      <c r="L592" s="18" t="s">
        <v>647</v>
      </c>
      <c r="M592" s="18"/>
      <c r="N592" s="35">
        <v>2535.0100000000002</v>
      </c>
      <c r="O592" s="35"/>
    </row>
    <row r="593" spans="1:15" ht="45" customHeight="1">
      <c r="A593" s="13" t="s">
        <v>568</v>
      </c>
      <c r="B593" s="31" t="s">
        <v>2016</v>
      </c>
      <c r="C593" s="31"/>
      <c r="D593" s="39">
        <f t="shared" si="9"/>
        <v>1</v>
      </c>
      <c r="E593" s="39"/>
      <c r="F593" s="39" t="s">
        <v>28</v>
      </c>
      <c r="G593" s="39"/>
      <c r="H593" s="34">
        <v>43228</v>
      </c>
      <c r="I593" s="34"/>
      <c r="J593" s="34">
        <v>43228</v>
      </c>
      <c r="K593" s="34"/>
      <c r="L593" s="18" t="s">
        <v>647</v>
      </c>
      <c r="M593" s="18"/>
      <c r="N593" s="35">
        <v>636</v>
      </c>
      <c r="O593" s="35"/>
    </row>
    <row r="594" spans="1:15" ht="45" customHeight="1">
      <c r="A594" s="13" t="s">
        <v>568</v>
      </c>
      <c r="B594" s="31" t="s">
        <v>2017</v>
      </c>
      <c r="C594" s="31"/>
      <c r="D594" s="39">
        <f t="shared" si="9"/>
        <v>1</v>
      </c>
      <c r="E594" s="39"/>
      <c r="F594" s="39" t="s">
        <v>28</v>
      </c>
      <c r="G594" s="39"/>
      <c r="H594" s="34">
        <v>43179</v>
      </c>
      <c r="I594" s="34"/>
      <c r="J594" s="34">
        <v>43179</v>
      </c>
      <c r="K594" s="34"/>
      <c r="L594" s="18" t="s">
        <v>647</v>
      </c>
      <c r="M594" s="18"/>
      <c r="N594" s="35">
        <v>708</v>
      </c>
      <c r="O594" s="35"/>
    </row>
    <row r="595" spans="1:15" ht="45" customHeight="1">
      <c r="A595" s="13" t="s">
        <v>568</v>
      </c>
      <c r="B595" s="31" t="s">
        <v>2017</v>
      </c>
      <c r="C595" s="31"/>
      <c r="D595" s="39">
        <f t="shared" si="9"/>
        <v>1</v>
      </c>
      <c r="E595" s="39"/>
      <c r="F595" s="39" t="s">
        <v>28</v>
      </c>
      <c r="G595" s="39"/>
      <c r="H595" s="34">
        <v>43179</v>
      </c>
      <c r="I595" s="34"/>
      <c r="J595" s="34">
        <v>43179</v>
      </c>
      <c r="K595" s="34"/>
      <c r="L595" s="18" t="s">
        <v>647</v>
      </c>
      <c r="M595" s="18"/>
      <c r="N595" s="35">
        <v>300</v>
      </c>
      <c r="O595" s="35"/>
    </row>
    <row r="596" spans="1:15" ht="45" customHeight="1">
      <c r="A596" s="13" t="s">
        <v>568</v>
      </c>
      <c r="B596" s="31" t="s">
        <v>2018</v>
      </c>
      <c r="C596" s="31"/>
      <c r="D596" s="39">
        <f t="shared" si="9"/>
        <v>1</v>
      </c>
      <c r="E596" s="39"/>
      <c r="F596" s="39" t="s">
        <v>28</v>
      </c>
      <c r="G596" s="39"/>
      <c r="H596" s="34">
        <v>43195</v>
      </c>
      <c r="I596" s="34"/>
      <c r="J596" s="34">
        <v>43195</v>
      </c>
      <c r="K596" s="34"/>
      <c r="L596" s="18" t="s">
        <v>647</v>
      </c>
      <c r="M596" s="18"/>
      <c r="N596" s="35">
        <v>208</v>
      </c>
      <c r="O596" s="35"/>
    </row>
    <row r="597" spans="1:15" ht="45" customHeight="1">
      <c r="A597" s="13" t="s">
        <v>568</v>
      </c>
      <c r="B597" s="31" t="s">
        <v>2018</v>
      </c>
      <c r="C597" s="31"/>
      <c r="D597" s="39">
        <f t="shared" si="9"/>
        <v>1</v>
      </c>
      <c r="E597" s="39"/>
      <c r="F597" s="39" t="s">
        <v>28</v>
      </c>
      <c r="G597" s="39"/>
      <c r="H597" s="34">
        <v>43195</v>
      </c>
      <c r="I597" s="34"/>
      <c r="J597" s="34">
        <v>43195</v>
      </c>
      <c r="K597" s="34"/>
      <c r="L597" s="18" t="s">
        <v>647</v>
      </c>
      <c r="M597" s="18"/>
      <c r="N597" s="35">
        <v>500</v>
      </c>
      <c r="O597" s="35"/>
    </row>
    <row r="598" spans="1:15" ht="45" customHeight="1">
      <c r="A598" s="13" t="s">
        <v>568</v>
      </c>
      <c r="B598" s="31" t="s">
        <v>2019</v>
      </c>
      <c r="C598" s="31"/>
      <c r="D598" s="39">
        <f t="shared" si="9"/>
        <v>1</v>
      </c>
      <c r="E598" s="39"/>
      <c r="F598" s="39" t="s">
        <v>28</v>
      </c>
      <c r="G598" s="39"/>
      <c r="H598" s="34">
        <v>43228</v>
      </c>
      <c r="I598" s="34"/>
      <c r="J598" s="34">
        <v>43228</v>
      </c>
      <c r="K598" s="34"/>
      <c r="L598" s="18" t="s">
        <v>647</v>
      </c>
      <c r="M598" s="18"/>
      <c r="N598" s="35">
        <v>720</v>
      </c>
      <c r="O598" s="35"/>
    </row>
    <row r="599" spans="1:15" ht="45" customHeight="1">
      <c r="A599" s="13" t="s">
        <v>568</v>
      </c>
      <c r="B599" s="31" t="s">
        <v>2020</v>
      </c>
      <c r="C599" s="31"/>
      <c r="D599" s="39">
        <f t="shared" si="9"/>
        <v>1</v>
      </c>
      <c r="E599" s="39"/>
      <c r="F599" s="39" t="s">
        <v>28</v>
      </c>
      <c r="G599" s="39"/>
      <c r="H599" s="34">
        <v>43229</v>
      </c>
      <c r="I599" s="34"/>
      <c r="J599" s="34">
        <v>43229</v>
      </c>
      <c r="K599" s="34"/>
      <c r="L599" s="18" t="s">
        <v>647</v>
      </c>
      <c r="M599" s="18"/>
      <c r="N599" s="35">
        <v>208</v>
      </c>
      <c r="O599" s="35"/>
    </row>
    <row r="600" spans="1:15" ht="45" customHeight="1">
      <c r="A600" s="13" t="s">
        <v>568</v>
      </c>
      <c r="B600" s="31" t="s">
        <v>2020</v>
      </c>
      <c r="C600" s="31"/>
      <c r="D600" s="39">
        <f t="shared" si="9"/>
        <v>1</v>
      </c>
      <c r="E600" s="39"/>
      <c r="F600" s="39" t="s">
        <v>28</v>
      </c>
      <c r="G600" s="39"/>
      <c r="H600" s="34">
        <v>43229</v>
      </c>
      <c r="I600" s="34"/>
      <c r="J600" s="34">
        <v>43229</v>
      </c>
      <c r="K600" s="34"/>
      <c r="L600" s="18" t="s">
        <v>647</v>
      </c>
      <c r="M600" s="18"/>
      <c r="N600" s="35">
        <v>300</v>
      </c>
      <c r="O600" s="35"/>
    </row>
    <row r="601" spans="1:15" ht="45" customHeight="1">
      <c r="A601" s="13" t="s">
        <v>2021</v>
      </c>
      <c r="B601" s="31" t="s">
        <v>2022</v>
      </c>
      <c r="C601" s="31"/>
      <c r="D601" s="39">
        <f t="shared" si="9"/>
        <v>1</v>
      </c>
      <c r="E601" s="39"/>
      <c r="F601" s="39" t="s">
        <v>28</v>
      </c>
      <c r="G601" s="39"/>
      <c r="H601" s="34">
        <v>43111</v>
      </c>
      <c r="I601" s="34"/>
      <c r="J601" s="34">
        <v>43111</v>
      </c>
      <c r="K601" s="34"/>
      <c r="L601" s="18" t="s">
        <v>647</v>
      </c>
      <c r="M601" s="18"/>
      <c r="N601" s="35">
        <v>760</v>
      </c>
      <c r="O601" s="35"/>
    </row>
    <row r="602" spans="1:15" ht="45" customHeight="1">
      <c r="A602" s="13" t="s">
        <v>2021</v>
      </c>
      <c r="B602" s="31" t="s">
        <v>2022</v>
      </c>
      <c r="C602" s="31"/>
      <c r="D602" s="39">
        <f t="shared" si="9"/>
        <v>1</v>
      </c>
      <c r="E602" s="39"/>
      <c r="F602" s="39" t="s">
        <v>28</v>
      </c>
      <c r="G602" s="39"/>
      <c r="H602" s="34">
        <v>43111</v>
      </c>
      <c r="I602" s="34"/>
      <c r="J602" s="34">
        <v>43111</v>
      </c>
      <c r="K602" s="34"/>
      <c r="L602" s="18" t="s">
        <v>647</v>
      </c>
      <c r="M602" s="18"/>
      <c r="N602" s="35">
        <v>130</v>
      </c>
      <c r="O602" s="35"/>
    </row>
    <row r="603" spans="1:15" ht="45" customHeight="1">
      <c r="A603" s="13" t="s">
        <v>2021</v>
      </c>
      <c r="B603" s="31" t="s">
        <v>13</v>
      </c>
      <c r="C603" s="31"/>
      <c r="D603" s="39">
        <f t="shared" si="9"/>
        <v>1</v>
      </c>
      <c r="E603" s="39"/>
      <c r="F603" s="39" t="s">
        <v>14</v>
      </c>
      <c r="G603" s="39"/>
      <c r="H603" s="34">
        <v>43108</v>
      </c>
      <c r="I603" s="34"/>
      <c r="J603" s="34">
        <v>43130</v>
      </c>
      <c r="K603" s="34"/>
      <c r="L603" s="18" t="s">
        <v>647</v>
      </c>
      <c r="M603" s="18"/>
      <c r="N603" s="35">
        <v>342</v>
      </c>
      <c r="O603" s="35"/>
    </row>
    <row r="604" spans="1:15" ht="45" customHeight="1">
      <c r="A604" s="13" t="s">
        <v>2021</v>
      </c>
      <c r="B604" s="31" t="s">
        <v>76</v>
      </c>
      <c r="C604" s="31"/>
      <c r="D604" s="39">
        <f t="shared" si="9"/>
        <v>1</v>
      </c>
      <c r="E604" s="39"/>
      <c r="F604" s="39" t="s">
        <v>14</v>
      </c>
      <c r="G604" s="39"/>
      <c r="H604" s="34">
        <v>43160</v>
      </c>
      <c r="I604" s="34"/>
      <c r="J604" s="34">
        <v>43187</v>
      </c>
      <c r="K604" s="34"/>
      <c r="L604" s="18" t="s">
        <v>647</v>
      </c>
      <c r="M604" s="18"/>
      <c r="N604" s="35">
        <v>1585</v>
      </c>
      <c r="O604" s="35"/>
    </row>
    <row r="605" spans="1:15" ht="45" customHeight="1">
      <c r="A605" s="13" t="s">
        <v>2021</v>
      </c>
      <c r="B605" s="31" t="s">
        <v>76</v>
      </c>
      <c r="C605" s="31"/>
      <c r="D605" s="39">
        <f t="shared" si="9"/>
        <v>1</v>
      </c>
      <c r="E605" s="39"/>
      <c r="F605" s="39" t="s">
        <v>14</v>
      </c>
      <c r="G605" s="39"/>
      <c r="H605" s="34">
        <v>43191</v>
      </c>
      <c r="I605" s="34"/>
      <c r="J605" s="34">
        <v>43220</v>
      </c>
      <c r="K605" s="34"/>
      <c r="L605" s="18" t="s">
        <v>647</v>
      </c>
      <c r="M605" s="18"/>
      <c r="N605" s="35">
        <v>432</v>
      </c>
      <c r="O605" s="35"/>
    </row>
    <row r="606" spans="1:15" ht="45" customHeight="1">
      <c r="A606" s="13" t="s">
        <v>2021</v>
      </c>
      <c r="B606" s="31" t="s">
        <v>2023</v>
      </c>
      <c r="C606" s="31"/>
      <c r="D606" s="39">
        <f t="shared" si="9"/>
        <v>1</v>
      </c>
      <c r="E606" s="39"/>
      <c r="F606" s="39" t="s">
        <v>28</v>
      </c>
      <c r="G606" s="39"/>
      <c r="H606" s="34">
        <v>43181</v>
      </c>
      <c r="I606" s="34"/>
      <c r="J606" s="34">
        <v>43181</v>
      </c>
      <c r="K606" s="34"/>
      <c r="L606" s="18" t="s">
        <v>647</v>
      </c>
      <c r="M606" s="18"/>
      <c r="N606" s="35">
        <v>922</v>
      </c>
      <c r="O606" s="35"/>
    </row>
    <row r="607" spans="1:15" ht="45" customHeight="1">
      <c r="A607" s="13" t="s">
        <v>2021</v>
      </c>
      <c r="B607" s="31" t="s">
        <v>2023</v>
      </c>
      <c r="C607" s="31"/>
      <c r="D607" s="39">
        <f t="shared" si="9"/>
        <v>1</v>
      </c>
      <c r="E607" s="39"/>
      <c r="F607" s="39" t="s">
        <v>28</v>
      </c>
      <c r="G607" s="39"/>
      <c r="H607" s="34">
        <v>43181</v>
      </c>
      <c r="I607" s="34"/>
      <c r="J607" s="34">
        <v>43181</v>
      </c>
      <c r="K607" s="34"/>
      <c r="L607" s="18" t="s">
        <v>647</v>
      </c>
      <c r="M607" s="18"/>
      <c r="N607" s="35">
        <v>146</v>
      </c>
      <c r="O607" s="35"/>
    </row>
    <row r="608" spans="1:15" ht="45" customHeight="1">
      <c r="A608" s="13" t="s">
        <v>2021</v>
      </c>
      <c r="B608" s="31" t="s">
        <v>2024</v>
      </c>
      <c r="C608" s="31"/>
      <c r="D608" s="39">
        <f t="shared" si="9"/>
        <v>1</v>
      </c>
      <c r="E608" s="39"/>
      <c r="F608" s="39" t="s">
        <v>28</v>
      </c>
      <c r="G608" s="39"/>
      <c r="H608" s="34">
        <v>43237</v>
      </c>
      <c r="I608" s="34"/>
      <c r="J608" s="34">
        <v>43237</v>
      </c>
      <c r="K608" s="34"/>
      <c r="L608" s="18" t="s">
        <v>647</v>
      </c>
      <c r="M608" s="18"/>
      <c r="N608" s="35">
        <v>1022</v>
      </c>
      <c r="O608" s="35"/>
    </row>
    <row r="609" spans="1:15" ht="45" customHeight="1">
      <c r="A609" s="13" t="s">
        <v>2021</v>
      </c>
      <c r="B609" s="31" t="s">
        <v>2024</v>
      </c>
      <c r="C609" s="31"/>
      <c r="D609" s="39">
        <f t="shared" si="9"/>
        <v>1</v>
      </c>
      <c r="E609" s="39"/>
      <c r="F609" s="39" t="s">
        <v>28</v>
      </c>
      <c r="G609" s="39"/>
      <c r="H609" s="34">
        <v>43237</v>
      </c>
      <c r="I609" s="34"/>
      <c r="J609" s="34">
        <v>43237</v>
      </c>
      <c r="K609" s="34"/>
      <c r="L609" s="18" t="s">
        <v>647</v>
      </c>
      <c r="M609" s="18"/>
      <c r="N609" s="35">
        <v>131</v>
      </c>
      <c r="O609" s="35"/>
    </row>
    <row r="610" spans="1:15" ht="45" customHeight="1">
      <c r="A610" s="13" t="s">
        <v>2021</v>
      </c>
      <c r="B610" s="31" t="s">
        <v>2025</v>
      </c>
      <c r="C610" s="31"/>
      <c r="D610" s="39">
        <f t="shared" si="9"/>
        <v>1</v>
      </c>
      <c r="E610" s="39"/>
      <c r="F610" s="39" t="s">
        <v>28</v>
      </c>
      <c r="G610" s="39"/>
      <c r="H610" s="34">
        <v>43200</v>
      </c>
      <c r="I610" s="34"/>
      <c r="J610" s="34">
        <v>43200</v>
      </c>
      <c r="K610" s="34"/>
      <c r="L610" s="18" t="s">
        <v>647</v>
      </c>
      <c r="M610" s="18"/>
      <c r="N610" s="35">
        <v>998</v>
      </c>
      <c r="O610" s="35"/>
    </row>
    <row r="611" spans="1:15" ht="45" customHeight="1">
      <c r="A611" s="13" t="s">
        <v>2021</v>
      </c>
      <c r="B611" s="31" t="s">
        <v>2025</v>
      </c>
      <c r="C611" s="31"/>
      <c r="D611" s="39">
        <f t="shared" si="9"/>
        <v>1</v>
      </c>
      <c r="E611" s="39"/>
      <c r="F611" s="39" t="s">
        <v>28</v>
      </c>
      <c r="G611" s="39"/>
      <c r="H611" s="34">
        <v>43200</v>
      </c>
      <c r="I611" s="34"/>
      <c r="J611" s="34">
        <v>43200</v>
      </c>
      <c r="K611" s="34"/>
      <c r="L611" s="18" t="s">
        <v>647</v>
      </c>
      <c r="M611" s="18"/>
      <c r="N611" s="35">
        <v>146</v>
      </c>
      <c r="O611" s="35"/>
    </row>
    <row r="612" spans="1:15" ht="45" customHeight="1">
      <c r="A612" s="13" t="s">
        <v>2021</v>
      </c>
      <c r="B612" s="31" t="s">
        <v>1846</v>
      </c>
      <c r="C612" s="31"/>
      <c r="D612" s="39">
        <f t="shared" si="9"/>
        <v>1</v>
      </c>
      <c r="E612" s="39"/>
      <c r="F612" s="39" t="s">
        <v>28</v>
      </c>
      <c r="G612" s="39"/>
      <c r="H612" s="34">
        <v>43213</v>
      </c>
      <c r="I612" s="34"/>
      <c r="J612" s="34">
        <v>43213</v>
      </c>
      <c r="K612" s="34"/>
      <c r="L612" s="18" t="s">
        <v>647</v>
      </c>
      <c r="M612" s="18"/>
      <c r="N612" s="35">
        <v>208</v>
      </c>
      <c r="O612" s="35"/>
    </row>
    <row r="613" spans="1:15" ht="45" customHeight="1">
      <c r="A613" s="13" t="s">
        <v>2021</v>
      </c>
      <c r="B613" s="31" t="s">
        <v>1846</v>
      </c>
      <c r="C613" s="31"/>
      <c r="D613" s="39">
        <f t="shared" si="9"/>
        <v>1</v>
      </c>
      <c r="E613" s="39"/>
      <c r="F613" s="39" t="s">
        <v>28</v>
      </c>
      <c r="G613" s="39"/>
      <c r="H613" s="34">
        <v>43213</v>
      </c>
      <c r="I613" s="34"/>
      <c r="J613" s="34">
        <v>43213</v>
      </c>
      <c r="K613" s="34"/>
      <c r="L613" s="18" t="s">
        <v>647</v>
      </c>
      <c r="M613" s="18"/>
      <c r="N613" s="35">
        <v>427.75</v>
      </c>
      <c r="O613" s="35"/>
    </row>
    <row r="614" spans="1:15" ht="45" customHeight="1">
      <c r="A614" s="13" t="s">
        <v>2021</v>
      </c>
      <c r="B614" s="31" t="s">
        <v>1475</v>
      </c>
      <c r="C614" s="31"/>
      <c r="D614" s="39">
        <f t="shared" si="9"/>
        <v>1</v>
      </c>
      <c r="E614" s="39"/>
      <c r="F614" s="39" t="s">
        <v>28</v>
      </c>
      <c r="G614" s="39"/>
      <c r="H614" s="34">
        <v>43159</v>
      </c>
      <c r="I614" s="34"/>
      <c r="J614" s="34">
        <v>43159</v>
      </c>
      <c r="K614" s="34"/>
      <c r="L614" s="18" t="s">
        <v>647</v>
      </c>
      <c r="M614" s="18"/>
      <c r="N614" s="35">
        <v>472</v>
      </c>
      <c r="O614" s="35"/>
    </row>
    <row r="615" spans="1:15" ht="45" customHeight="1">
      <c r="A615" s="13" t="s">
        <v>2021</v>
      </c>
      <c r="B615" s="31" t="s">
        <v>1475</v>
      </c>
      <c r="C615" s="31"/>
      <c r="D615" s="39">
        <f t="shared" si="9"/>
        <v>1</v>
      </c>
      <c r="E615" s="39"/>
      <c r="F615" s="39" t="s">
        <v>28</v>
      </c>
      <c r="G615" s="39"/>
      <c r="H615" s="34">
        <v>43159</v>
      </c>
      <c r="I615" s="34"/>
      <c r="J615" s="34">
        <v>43159</v>
      </c>
      <c r="K615" s="34"/>
      <c r="L615" s="18" t="s">
        <v>647</v>
      </c>
      <c r="M615" s="18"/>
      <c r="N615" s="35">
        <v>130</v>
      </c>
      <c r="O615" s="35"/>
    </row>
    <row r="616" spans="1:15" ht="45" customHeight="1">
      <c r="A616" s="13" t="s">
        <v>2021</v>
      </c>
      <c r="B616" s="31" t="s">
        <v>2026</v>
      </c>
      <c r="C616" s="31"/>
      <c r="D616" s="39">
        <f t="shared" si="9"/>
        <v>1</v>
      </c>
      <c r="E616" s="39"/>
      <c r="F616" s="39" t="s">
        <v>28</v>
      </c>
      <c r="G616" s="39"/>
      <c r="H616" s="34">
        <v>43117</v>
      </c>
      <c r="I616" s="34"/>
      <c r="J616" s="34">
        <v>43117</v>
      </c>
      <c r="K616" s="34"/>
      <c r="L616" s="18" t="s">
        <v>647</v>
      </c>
      <c r="M616" s="18"/>
      <c r="N616" s="35">
        <v>348</v>
      </c>
      <c r="O616" s="35"/>
    </row>
    <row r="617" spans="1:15" ht="45" customHeight="1">
      <c r="A617" s="13" t="s">
        <v>2021</v>
      </c>
      <c r="B617" s="31" t="s">
        <v>2026</v>
      </c>
      <c r="C617" s="31"/>
      <c r="D617" s="39">
        <f t="shared" si="9"/>
        <v>1</v>
      </c>
      <c r="E617" s="39"/>
      <c r="F617" s="39" t="s">
        <v>28</v>
      </c>
      <c r="G617" s="39"/>
      <c r="H617" s="34">
        <v>43117</v>
      </c>
      <c r="I617" s="34"/>
      <c r="J617" s="34">
        <v>43117</v>
      </c>
      <c r="K617" s="34"/>
      <c r="L617" s="18" t="s">
        <v>647</v>
      </c>
      <c r="M617" s="18"/>
      <c r="N617" s="35">
        <v>358</v>
      </c>
      <c r="O617" s="35"/>
    </row>
    <row r="618" spans="1:15" ht="45" customHeight="1">
      <c r="A618" s="13" t="s">
        <v>2021</v>
      </c>
      <c r="B618" s="31" t="s">
        <v>2026</v>
      </c>
      <c r="C618" s="31"/>
      <c r="D618" s="39">
        <f t="shared" si="9"/>
        <v>1</v>
      </c>
      <c r="E618" s="39"/>
      <c r="F618" s="39" t="s">
        <v>28</v>
      </c>
      <c r="G618" s="39"/>
      <c r="H618" s="34">
        <v>43117</v>
      </c>
      <c r="I618" s="34"/>
      <c r="J618" s="34">
        <v>43117</v>
      </c>
      <c r="K618" s="34"/>
      <c r="L618" s="18" t="s">
        <v>647</v>
      </c>
      <c r="M618" s="18"/>
      <c r="N618" s="35">
        <v>150</v>
      </c>
      <c r="O618" s="35"/>
    </row>
    <row r="619" spans="1:15" ht="45" customHeight="1">
      <c r="A619" s="13" t="s">
        <v>2021</v>
      </c>
      <c r="B619" s="31" t="s">
        <v>2026</v>
      </c>
      <c r="C619" s="31"/>
      <c r="D619" s="39">
        <f t="shared" si="9"/>
        <v>1</v>
      </c>
      <c r="E619" s="39"/>
      <c r="F619" s="39" t="s">
        <v>28</v>
      </c>
      <c r="G619" s="39"/>
      <c r="H619" s="34">
        <v>43117</v>
      </c>
      <c r="I619" s="34"/>
      <c r="J619" s="34">
        <v>43117</v>
      </c>
      <c r="K619" s="34"/>
      <c r="L619" s="18" t="s">
        <v>647</v>
      </c>
      <c r="M619" s="18"/>
      <c r="N619" s="35">
        <v>150</v>
      </c>
      <c r="O619" s="35"/>
    </row>
    <row r="620" spans="1:15" ht="45" customHeight="1">
      <c r="A620" s="13" t="s">
        <v>2021</v>
      </c>
      <c r="B620" s="31" t="s">
        <v>2027</v>
      </c>
      <c r="C620" s="31"/>
      <c r="D620" s="39">
        <f t="shared" si="9"/>
        <v>1</v>
      </c>
      <c r="E620" s="39"/>
      <c r="F620" s="39" t="s">
        <v>28</v>
      </c>
      <c r="G620" s="39"/>
      <c r="H620" s="34">
        <v>43195</v>
      </c>
      <c r="I620" s="34"/>
      <c r="J620" s="34">
        <v>43195</v>
      </c>
      <c r="K620" s="34"/>
      <c r="L620" s="18" t="s">
        <v>647</v>
      </c>
      <c r="M620" s="18"/>
      <c r="N620" s="35">
        <v>340</v>
      </c>
      <c r="O620" s="35"/>
    </row>
    <row r="621" spans="1:15" ht="45" customHeight="1">
      <c r="A621" s="13" t="s">
        <v>2021</v>
      </c>
      <c r="B621" s="31" t="s">
        <v>2027</v>
      </c>
      <c r="C621" s="31"/>
      <c r="D621" s="39">
        <f t="shared" si="9"/>
        <v>1</v>
      </c>
      <c r="E621" s="39"/>
      <c r="F621" s="39" t="s">
        <v>28</v>
      </c>
      <c r="G621" s="39"/>
      <c r="H621" s="34">
        <v>43195</v>
      </c>
      <c r="I621" s="34"/>
      <c r="J621" s="34">
        <v>43195</v>
      </c>
      <c r="K621" s="34"/>
      <c r="L621" s="18" t="s">
        <v>647</v>
      </c>
      <c r="M621" s="18"/>
      <c r="N621" s="35">
        <v>200</v>
      </c>
      <c r="O621" s="35"/>
    </row>
    <row r="622" spans="1:15" ht="45" customHeight="1">
      <c r="A622" s="13" t="s">
        <v>2021</v>
      </c>
      <c r="B622" s="31" t="s">
        <v>2028</v>
      </c>
      <c r="C622" s="31"/>
      <c r="D622" s="39">
        <f t="shared" si="9"/>
        <v>1</v>
      </c>
      <c r="E622" s="39"/>
      <c r="F622" s="39" t="s">
        <v>28</v>
      </c>
      <c r="G622" s="39"/>
      <c r="H622" s="34">
        <v>43209</v>
      </c>
      <c r="I622" s="34"/>
      <c r="J622" s="34">
        <v>43209</v>
      </c>
      <c r="K622" s="34"/>
      <c r="L622" s="18" t="s">
        <v>647</v>
      </c>
      <c r="M622" s="18"/>
      <c r="N622" s="35">
        <v>208</v>
      </c>
      <c r="O622" s="35"/>
    </row>
    <row r="623" spans="1:15" ht="45" customHeight="1">
      <c r="A623" s="13" t="s">
        <v>2021</v>
      </c>
      <c r="B623" s="31" t="s">
        <v>2028</v>
      </c>
      <c r="C623" s="31"/>
      <c r="D623" s="39">
        <f t="shared" si="9"/>
        <v>1</v>
      </c>
      <c r="E623" s="39"/>
      <c r="F623" s="39" t="s">
        <v>28</v>
      </c>
      <c r="G623" s="39"/>
      <c r="H623" s="34">
        <v>43209</v>
      </c>
      <c r="I623" s="34"/>
      <c r="J623" s="34">
        <v>43209</v>
      </c>
      <c r="K623" s="34"/>
      <c r="L623" s="18" t="s">
        <v>647</v>
      </c>
      <c r="M623" s="18"/>
      <c r="N623" s="35">
        <v>308.14</v>
      </c>
      <c r="O623" s="35"/>
    </row>
    <row r="624" spans="1:15" ht="45" customHeight="1">
      <c r="A624" s="13" t="s">
        <v>2021</v>
      </c>
      <c r="B624" s="31" t="s">
        <v>2028</v>
      </c>
      <c r="C624" s="31"/>
      <c r="D624" s="39">
        <f t="shared" si="9"/>
        <v>1</v>
      </c>
      <c r="E624" s="39"/>
      <c r="F624" s="39" t="s">
        <v>14</v>
      </c>
      <c r="G624" s="39"/>
      <c r="H624" s="34">
        <v>43198</v>
      </c>
      <c r="I624" s="34"/>
      <c r="J624" s="34">
        <v>43198</v>
      </c>
      <c r="K624" s="34"/>
      <c r="L624" s="18" t="s">
        <v>647</v>
      </c>
      <c r="M624" s="18"/>
      <c r="N624" s="35">
        <v>340.6</v>
      </c>
      <c r="O624" s="35"/>
    </row>
    <row r="625" spans="1:15" ht="45" customHeight="1">
      <c r="A625" s="13" t="s">
        <v>2021</v>
      </c>
      <c r="B625" s="31" t="s">
        <v>2029</v>
      </c>
      <c r="C625" s="31"/>
      <c r="D625" s="39">
        <f t="shared" si="9"/>
        <v>1</v>
      </c>
      <c r="E625" s="39"/>
      <c r="F625" s="39" t="s">
        <v>14</v>
      </c>
      <c r="G625" s="39"/>
      <c r="H625" s="34">
        <v>43222</v>
      </c>
      <c r="I625" s="34"/>
      <c r="J625" s="34">
        <v>43222</v>
      </c>
      <c r="K625" s="34"/>
      <c r="L625" s="18" t="s">
        <v>647</v>
      </c>
      <c r="M625" s="18"/>
      <c r="N625" s="35">
        <v>150.30000000000001</v>
      </c>
      <c r="O625" s="35"/>
    </row>
    <row r="626" spans="1:15" ht="45" customHeight="1">
      <c r="A626" s="13" t="s">
        <v>2021</v>
      </c>
      <c r="B626" s="31" t="s">
        <v>2029</v>
      </c>
      <c r="C626" s="31"/>
      <c r="D626" s="39">
        <f t="shared" si="9"/>
        <v>1</v>
      </c>
      <c r="E626" s="39"/>
      <c r="F626" s="39" t="s">
        <v>14</v>
      </c>
      <c r="G626" s="39"/>
      <c r="H626" s="34">
        <v>43220</v>
      </c>
      <c r="I626" s="34"/>
      <c r="J626" s="34">
        <v>43220</v>
      </c>
      <c r="K626" s="34"/>
      <c r="L626" s="18" t="s">
        <v>647</v>
      </c>
      <c r="M626" s="18"/>
      <c r="N626" s="35">
        <v>180.09</v>
      </c>
      <c r="O626" s="35"/>
    </row>
    <row r="627" spans="1:15" ht="45" customHeight="1">
      <c r="A627" s="13" t="s">
        <v>2021</v>
      </c>
      <c r="B627" s="31" t="s">
        <v>2030</v>
      </c>
      <c r="C627" s="31"/>
      <c r="D627" s="39">
        <f t="shared" si="9"/>
        <v>1</v>
      </c>
      <c r="E627" s="39"/>
      <c r="F627" s="39" t="s">
        <v>28</v>
      </c>
      <c r="G627" s="39"/>
      <c r="H627" s="34">
        <v>43217</v>
      </c>
      <c r="I627" s="34"/>
      <c r="J627" s="34">
        <v>43217</v>
      </c>
      <c r="K627" s="34"/>
      <c r="L627" s="18" t="s">
        <v>647</v>
      </c>
      <c r="M627" s="18"/>
      <c r="N627" s="35">
        <v>191</v>
      </c>
      <c r="O627" s="35"/>
    </row>
    <row r="628" spans="1:15" ht="45" customHeight="1">
      <c r="A628" s="13" t="s">
        <v>2021</v>
      </c>
      <c r="B628" s="31" t="s">
        <v>2027</v>
      </c>
      <c r="C628" s="31"/>
      <c r="D628" s="39">
        <f t="shared" si="9"/>
        <v>1</v>
      </c>
      <c r="E628" s="39"/>
      <c r="F628" s="39" t="s">
        <v>28</v>
      </c>
      <c r="G628" s="39"/>
      <c r="H628" s="34">
        <v>43195</v>
      </c>
      <c r="I628" s="34"/>
      <c r="J628" s="34">
        <v>43195</v>
      </c>
      <c r="K628" s="34"/>
      <c r="L628" s="18" t="s">
        <v>647</v>
      </c>
      <c r="M628" s="18"/>
      <c r="N628" s="35">
        <v>359</v>
      </c>
      <c r="O628" s="35"/>
    </row>
    <row r="629" spans="1:15" ht="45" customHeight="1">
      <c r="A629" s="13" t="s">
        <v>2021</v>
      </c>
      <c r="B629" s="31" t="s">
        <v>2027</v>
      </c>
      <c r="C629" s="31"/>
      <c r="D629" s="39">
        <f t="shared" si="9"/>
        <v>1</v>
      </c>
      <c r="E629" s="39"/>
      <c r="F629" s="39" t="s">
        <v>28</v>
      </c>
      <c r="G629" s="39"/>
      <c r="H629" s="34">
        <v>43195</v>
      </c>
      <c r="I629" s="34"/>
      <c r="J629" s="34">
        <v>43195</v>
      </c>
      <c r="K629" s="34"/>
      <c r="L629" s="18" t="s">
        <v>647</v>
      </c>
      <c r="M629" s="18"/>
      <c r="N629" s="35">
        <v>200</v>
      </c>
      <c r="O629" s="35"/>
    </row>
    <row r="630" spans="1:15" ht="45" customHeight="1">
      <c r="A630" s="13" t="s">
        <v>2031</v>
      </c>
      <c r="B630" s="31" t="s">
        <v>1973</v>
      </c>
      <c r="C630" s="31"/>
      <c r="D630" s="39">
        <f t="shared" si="9"/>
        <v>1</v>
      </c>
      <c r="E630" s="39"/>
      <c r="F630" s="39" t="s">
        <v>11</v>
      </c>
      <c r="G630" s="39"/>
      <c r="H630" s="34">
        <v>43111</v>
      </c>
      <c r="I630" s="34"/>
      <c r="J630" s="34">
        <v>43111</v>
      </c>
      <c r="K630" s="34"/>
      <c r="L630" s="18" t="s">
        <v>647</v>
      </c>
      <c r="M630" s="18"/>
      <c r="N630" s="35">
        <v>400</v>
      </c>
      <c r="O630" s="35"/>
    </row>
    <row r="631" spans="1:15" ht="45" customHeight="1">
      <c r="A631" s="13" t="s">
        <v>2031</v>
      </c>
      <c r="B631" s="31" t="s">
        <v>2032</v>
      </c>
      <c r="C631" s="31"/>
      <c r="D631" s="39">
        <f t="shared" si="9"/>
        <v>1</v>
      </c>
      <c r="E631" s="39"/>
      <c r="F631" s="39" t="s">
        <v>14</v>
      </c>
      <c r="G631" s="39"/>
      <c r="H631" s="34">
        <v>43160</v>
      </c>
      <c r="I631" s="34"/>
      <c r="J631" s="34">
        <v>43187</v>
      </c>
      <c r="K631" s="34"/>
      <c r="L631" s="18" t="s">
        <v>647</v>
      </c>
      <c r="M631" s="18"/>
      <c r="N631" s="35">
        <v>3550</v>
      </c>
      <c r="O631" s="35"/>
    </row>
    <row r="632" spans="1:15" ht="45" customHeight="1">
      <c r="A632" s="13" t="s">
        <v>2031</v>
      </c>
      <c r="B632" s="31" t="s">
        <v>2033</v>
      </c>
      <c r="C632" s="31"/>
      <c r="D632" s="39">
        <f t="shared" si="9"/>
        <v>1</v>
      </c>
      <c r="E632" s="39"/>
      <c r="F632" s="39" t="s">
        <v>28</v>
      </c>
      <c r="G632" s="39"/>
      <c r="H632" s="34">
        <v>43168</v>
      </c>
      <c r="I632" s="34"/>
      <c r="J632" s="34">
        <v>43168</v>
      </c>
      <c r="K632" s="34"/>
      <c r="L632" s="18" t="s">
        <v>647</v>
      </c>
      <c r="M632" s="18"/>
      <c r="N632" s="35">
        <v>443</v>
      </c>
      <c r="O632" s="35"/>
    </row>
    <row r="633" spans="1:15" ht="45" customHeight="1">
      <c r="A633" s="13" t="s">
        <v>2031</v>
      </c>
      <c r="B633" s="31" t="s">
        <v>2033</v>
      </c>
      <c r="C633" s="31"/>
      <c r="D633" s="39">
        <f t="shared" si="9"/>
        <v>1</v>
      </c>
      <c r="E633" s="39"/>
      <c r="F633" s="39" t="s">
        <v>28</v>
      </c>
      <c r="G633" s="39"/>
      <c r="H633" s="34">
        <v>43168</v>
      </c>
      <c r="I633" s="34"/>
      <c r="J633" s="34">
        <v>43168</v>
      </c>
      <c r="K633" s="34"/>
      <c r="L633" s="18" t="s">
        <v>647</v>
      </c>
      <c r="M633" s="18"/>
      <c r="N633" s="35">
        <v>360</v>
      </c>
      <c r="O633" s="35"/>
    </row>
    <row r="634" spans="1:15" ht="45" customHeight="1">
      <c r="A634" s="13" t="s">
        <v>1795</v>
      </c>
      <c r="B634" s="31" t="s">
        <v>13</v>
      </c>
      <c r="C634" s="31"/>
      <c r="D634" s="39">
        <f t="shared" si="9"/>
        <v>1</v>
      </c>
      <c r="E634" s="39"/>
      <c r="F634" s="39" t="s">
        <v>14</v>
      </c>
      <c r="G634" s="39"/>
      <c r="H634" s="34">
        <v>43105</v>
      </c>
      <c r="I634" s="34"/>
      <c r="J634" s="34">
        <v>43105</v>
      </c>
      <c r="K634" s="34"/>
      <c r="L634" s="18" t="s">
        <v>647</v>
      </c>
      <c r="M634" s="18"/>
      <c r="N634" s="35">
        <v>150</v>
      </c>
      <c r="O634" s="35"/>
    </row>
    <row r="635" spans="1:15" ht="45" customHeight="1">
      <c r="A635" s="13" t="s">
        <v>1795</v>
      </c>
      <c r="B635" s="31" t="s">
        <v>2034</v>
      </c>
      <c r="C635" s="31"/>
      <c r="D635" s="39">
        <f t="shared" si="9"/>
        <v>1</v>
      </c>
      <c r="E635" s="39"/>
      <c r="F635" s="39" t="s">
        <v>28</v>
      </c>
      <c r="G635" s="39"/>
      <c r="H635" s="34">
        <v>37314</v>
      </c>
      <c r="I635" s="34"/>
      <c r="J635" s="34">
        <v>43158</v>
      </c>
      <c r="K635" s="34"/>
      <c r="L635" s="18" t="s">
        <v>647</v>
      </c>
      <c r="M635" s="18"/>
      <c r="N635" s="35">
        <v>254</v>
      </c>
      <c r="O635" s="35"/>
    </row>
    <row r="636" spans="1:15" ht="45" customHeight="1">
      <c r="A636" s="13" t="s">
        <v>1795</v>
      </c>
      <c r="B636" s="31" t="s">
        <v>2035</v>
      </c>
      <c r="C636" s="31"/>
      <c r="D636" s="39">
        <f t="shared" si="9"/>
        <v>1</v>
      </c>
      <c r="E636" s="39"/>
      <c r="F636" s="39" t="s">
        <v>28</v>
      </c>
      <c r="G636" s="39"/>
      <c r="H636" s="34">
        <v>43157</v>
      </c>
      <c r="I636" s="34"/>
      <c r="J636" s="34">
        <v>43157</v>
      </c>
      <c r="K636" s="34"/>
      <c r="L636" s="18" t="s">
        <v>647</v>
      </c>
      <c r="M636" s="18"/>
      <c r="N636" s="35">
        <v>208</v>
      </c>
      <c r="O636" s="35"/>
    </row>
    <row r="637" spans="1:15" ht="45" customHeight="1">
      <c r="A637" s="13" t="s">
        <v>1795</v>
      </c>
      <c r="B637" s="31" t="s">
        <v>2036</v>
      </c>
      <c r="C637" s="31"/>
      <c r="D637" s="39">
        <f t="shared" si="9"/>
        <v>1</v>
      </c>
      <c r="E637" s="39"/>
      <c r="F637" s="39" t="s">
        <v>28</v>
      </c>
      <c r="G637" s="39"/>
      <c r="H637" s="34">
        <v>43147</v>
      </c>
      <c r="I637" s="34"/>
      <c r="J637" s="34">
        <v>43147</v>
      </c>
      <c r="K637" s="34"/>
      <c r="L637" s="18" t="s">
        <v>647</v>
      </c>
      <c r="M637" s="18"/>
      <c r="N637" s="35">
        <v>208</v>
      </c>
      <c r="O637" s="35"/>
    </row>
    <row r="638" spans="1:15" ht="45" customHeight="1">
      <c r="A638" s="13" t="s">
        <v>1795</v>
      </c>
      <c r="B638" s="31" t="s">
        <v>2035</v>
      </c>
      <c r="C638" s="31"/>
      <c r="D638" s="39">
        <f t="shared" si="9"/>
        <v>1</v>
      </c>
      <c r="E638" s="39"/>
      <c r="F638" s="39" t="s">
        <v>28</v>
      </c>
      <c r="G638" s="39"/>
      <c r="H638" s="34">
        <v>43153</v>
      </c>
      <c r="I638" s="34"/>
      <c r="J638" s="34">
        <v>43153</v>
      </c>
      <c r="K638" s="34"/>
      <c r="L638" s="18" t="s">
        <v>647</v>
      </c>
      <c r="M638" s="18"/>
      <c r="N638" s="35">
        <v>208</v>
      </c>
      <c r="O638" s="35"/>
    </row>
    <row r="639" spans="1:15" ht="45" customHeight="1">
      <c r="A639" s="13" t="s">
        <v>1795</v>
      </c>
      <c r="B639" s="31" t="s">
        <v>2034</v>
      </c>
      <c r="C639" s="31"/>
      <c r="D639" s="39">
        <f t="shared" si="9"/>
        <v>1</v>
      </c>
      <c r="E639" s="39"/>
      <c r="F639" s="39" t="s">
        <v>28</v>
      </c>
      <c r="G639" s="39"/>
      <c r="H639" s="34">
        <v>37314</v>
      </c>
      <c r="I639" s="34"/>
      <c r="J639" s="34">
        <v>43158</v>
      </c>
      <c r="K639" s="34"/>
      <c r="L639" s="18" t="s">
        <v>647</v>
      </c>
      <c r="M639" s="18"/>
      <c r="N639" s="35">
        <v>150</v>
      </c>
      <c r="O639" s="35"/>
    </row>
    <row r="640" spans="1:15" ht="45" customHeight="1">
      <c r="A640" s="13" t="s">
        <v>1795</v>
      </c>
      <c r="B640" s="31" t="s">
        <v>13</v>
      </c>
      <c r="C640" s="31"/>
      <c r="D640" s="39">
        <f t="shared" si="9"/>
        <v>1</v>
      </c>
      <c r="E640" s="39"/>
      <c r="F640" s="39" t="s">
        <v>14</v>
      </c>
      <c r="G640" s="39"/>
      <c r="H640" s="34">
        <v>43115</v>
      </c>
      <c r="I640" s="34"/>
      <c r="J640" s="34">
        <v>43154</v>
      </c>
      <c r="K640" s="34"/>
      <c r="L640" s="18" t="s">
        <v>647</v>
      </c>
      <c r="M640" s="18"/>
      <c r="N640" s="35">
        <v>350</v>
      </c>
      <c r="O640" s="35"/>
    </row>
    <row r="641" spans="1:15" ht="45" customHeight="1">
      <c r="A641" s="13" t="s">
        <v>1795</v>
      </c>
      <c r="B641" s="31" t="s">
        <v>2035</v>
      </c>
      <c r="C641" s="31"/>
      <c r="D641" s="39">
        <f t="shared" si="9"/>
        <v>1</v>
      </c>
      <c r="E641" s="39"/>
      <c r="F641" s="39" t="s">
        <v>28</v>
      </c>
      <c r="G641" s="39"/>
      <c r="H641" s="34">
        <v>43160</v>
      </c>
      <c r="I641" s="34"/>
      <c r="J641" s="34">
        <v>43160</v>
      </c>
      <c r="K641" s="34"/>
      <c r="L641" s="18" t="s">
        <v>647</v>
      </c>
      <c r="M641" s="18"/>
      <c r="N641" s="35">
        <v>208</v>
      </c>
      <c r="O641" s="35"/>
    </row>
    <row r="642" spans="1:15" ht="45" customHeight="1">
      <c r="A642" s="13" t="s">
        <v>1795</v>
      </c>
      <c r="B642" s="31" t="s">
        <v>2035</v>
      </c>
      <c r="C642" s="31"/>
      <c r="D642" s="39">
        <f t="shared" si="9"/>
        <v>1</v>
      </c>
      <c r="E642" s="39"/>
      <c r="F642" s="39" t="s">
        <v>28</v>
      </c>
      <c r="G642" s="39"/>
      <c r="H642" s="34">
        <v>43160</v>
      </c>
      <c r="I642" s="34"/>
      <c r="J642" s="34">
        <v>43160</v>
      </c>
      <c r="K642" s="34"/>
      <c r="L642" s="18" t="s">
        <v>647</v>
      </c>
      <c r="M642" s="18"/>
      <c r="N642" s="35">
        <v>200</v>
      </c>
      <c r="O642" s="35"/>
    </row>
    <row r="643" spans="1:15" ht="45" customHeight="1">
      <c r="A643" s="13" t="s">
        <v>1795</v>
      </c>
      <c r="B643" s="31" t="s">
        <v>2037</v>
      </c>
      <c r="C643" s="31"/>
      <c r="D643" s="39">
        <f t="shared" si="9"/>
        <v>1</v>
      </c>
      <c r="E643" s="39"/>
      <c r="F643" s="39" t="s">
        <v>28</v>
      </c>
      <c r="G643" s="39"/>
      <c r="H643" s="34">
        <v>43138</v>
      </c>
      <c r="I643" s="34"/>
      <c r="J643" s="34">
        <v>43138</v>
      </c>
      <c r="K643" s="34"/>
      <c r="L643" s="18" t="s">
        <v>647</v>
      </c>
      <c r="M643" s="18"/>
      <c r="N643" s="35">
        <v>208</v>
      </c>
      <c r="O643" s="35"/>
    </row>
    <row r="644" spans="1:15" ht="45" customHeight="1">
      <c r="A644" s="13" t="s">
        <v>1795</v>
      </c>
      <c r="B644" s="31" t="s">
        <v>2038</v>
      </c>
      <c r="C644" s="31"/>
      <c r="D644" s="39">
        <f t="shared" si="9"/>
        <v>1</v>
      </c>
      <c r="E644" s="39"/>
      <c r="F644" s="39" t="s">
        <v>28</v>
      </c>
      <c r="G644" s="39"/>
      <c r="H644" s="34">
        <v>43157</v>
      </c>
      <c r="I644" s="34"/>
      <c r="J644" s="34">
        <v>43157</v>
      </c>
      <c r="K644" s="34"/>
      <c r="L644" s="18" t="s">
        <v>647</v>
      </c>
      <c r="M644" s="18"/>
      <c r="N644" s="35">
        <v>208</v>
      </c>
      <c r="O644" s="35"/>
    </row>
    <row r="645" spans="1:15" ht="45" customHeight="1">
      <c r="A645" s="13" t="s">
        <v>1795</v>
      </c>
      <c r="B645" s="31" t="s">
        <v>13</v>
      </c>
      <c r="C645" s="31"/>
      <c r="D645" s="39">
        <f t="shared" si="9"/>
        <v>1</v>
      </c>
      <c r="E645" s="39"/>
      <c r="F645" s="39" t="s">
        <v>14</v>
      </c>
      <c r="G645" s="39"/>
      <c r="H645" s="34">
        <v>43161</v>
      </c>
      <c r="I645" s="34"/>
      <c r="J645" s="34">
        <v>43161</v>
      </c>
      <c r="K645" s="34"/>
      <c r="L645" s="18" t="s">
        <v>647</v>
      </c>
      <c r="M645" s="18"/>
      <c r="N645" s="35">
        <v>200</v>
      </c>
      <c r="O645" s="35"/>
    </row>
    <row r="646" spans="1:15" ht="45" customHeight="1">
      <c r="A646" s="13" t="s">
        <v>1795</v>
      </c>
      <c r="B646" s="31" t="s">
        <v>76</v>
      </c>
      <c r="C646" s="31"/>
      <c r="D646" s="39">
        <f t="shared" si="9"/>
        <v>1</v>
      </c>
      <c r="E646" s="39"/>
      <c r="F646" s="39" t="s">
        <v>14</v>
      </c>
      <c r="G646" s="39"/>
      <c r="H646" s="34">
        <v>43172</v>
      </c>
      <c r="I646" s="34"/>
      <c r="J646" s="34">
        <v>43180</v>
      </c>
      <c r="K646" s="34"/>
      <c r="L646" s="18" t="s">
        <v>647</v>
      </c>
      <c r="M646" s="18"/>
      <c r="N646" s="35">
        <v>320</v>
      </c>
      <c r="O646" s="35"/>
    </row>
    <row r="647" spans="1:15" ht="45" customHeight="1">
      <c r="A647" s="13" t="s">
        <v>1795</v>
      </c>
      <c r="B647" s="31" t="s">
        <v>13</v>
      </c>
      <c r="C647" s="31"/>
      <c r="D647" s="39">
        <f t="shared" si="9"/>
        <v>1</v>
      </c>
      <c r="E647" s="39"/>
      <c r="F647" s="39" t="s">
        <v>14</v>
      </c>
      <c r="G647" s="39"/>
      <c r="H647" s="34">
        <v>43195</v>
      </c>
      <c r="I647" s="34"/>
      <c r="J647" s="34">
        <v>43200</v>
      </c>
      <c r="K647" s="34"/>
      <c r="L647" s="18" t="s">
        <v>647</v>
      </c>
      <c r="M647" s="18"/>
      <c r="N647" s="35">
        <v>500</v>
      </c>
      <c r="O647" s="35"/>
    </row>
    <row r="648" spans="1:15" ht="45" customHeight="1">
      <c r="A648" s="13" t="s">
        <v>1795</v>
      </c>
      <c r="B648" s="31" t="s">
        <v>76</v>
      </c>
      <c r="C648" s="31"/>
      <c r="D648" s="39">
        <f t="shared" si="9"/>
        <v>1</v>
      </c>
      <c r="E648" s="39"/>
      <c r="F648" s="39" t="s">
        <v>14</v>
      </c>
      <c r="G648" s="39"/>
      <c r="H648" s="34">
        <v>43208</v>
      </c>
      <c r="I648" s="34"/>
      <c r="J648" s="34">
        <v>43208</v>
      </c>
      <c r="K648" s="34"/>
      <c r="L648" s="18" t="s">
        <v>647</v>
      </c>
      <c r="M648" s="18"/>
      <c r="N648" s="35">
        <v>200</v>
      </c>
      <c r="O648" s="35"/>
    </row>
    <row r="649" spans="1:15" ht="45" customHeight="1">
      <c r="A649" s="13" t="s">
        <v>1795</v>
      </c>
      <c r="B649" s="31" t="s">
        <v>76</v>
      </c>
      <c r="C649" s="31"/>
      <c r="D649" s="39">
        <f t="shared" si="9"/>
        <v>1</v>
      </c>
      <c r="E649" s="39"/>
      <c r="F649" s="39" t="s">
        <v>14</v>
      </c>
      <c r="G649" s="39"/>
      <c r="H649" s="34">
        <v>43214</v>
      </c>
      <c r="I649" s="34"/>
      <c r="J649" s="34">
        <v>43214</v>
      </c>
      <c r="K649" s="34"/>
      <c r="L649" s="18" t="s">
        <v>647</v>
      </c>
      <c r="M649" s="18"/>
      <c r="N649" s="35">
        <v>400</v>
      </c>
      <c r="O649" s="35"/>
    </row>
    <row r="650" spans="1:15" ht="45" customHeight="1">
      <c r="A650" s="13" t="s">
        <v>1795</v>
      </c>
      <c r="B650" s="31" t="s">
        <v>76</v>
      </c>
      <c r="C650" s="31"/>
      <c r="D650" s="39">
        <f t="shared" si="9"/>
        <v>1</v>
      </c>
      <c r="E650" s="39"/>
      <c r="F650" s="39" t="s">
        <v>14</v>
      </c>
      <c r="G650" s="39"/>
      <c r="H650" s="34">
        <v>43227</v>
      </c>
      <c r="I650" s="34"/>
      <c r="J650" s="34">
        <v>43227</v>
      </c>
      <c r="K650" s="34"/>
      <c r="L650" s="18" t="s">
        <v>647</v>
      </c>
      <c r="M650" s="18"/>
      <c r="N650" s="35">
        <v>200</v>
      </c>
      <c r="O650" s="35"/>
    </row>
    <row r="651" spans="1:15" ht="45" customHeight="1">
      <c r="A651" s="13" t="s">
        <v>1795</v>
      </c>
      <c r="B651" s="31" t="s">
        <v>76</v>
      </c>
      <c r="C651" s="31"/>
      <c r="D651" s="39">
        <f t="shared" si="9"/>
        <v>1</v>
      </c>
      <c r="E651" s="39"/>
      <c r="F651" s="39" t="s">
        <v>14</v>
      </c>
      <c r="G651" s="39"/>
      <c r="H651" s="34">
        <v>43227</v>
      </c>
      <c r="I651" s="34"/>
      <c r="J651" s="34">
        <v>43227</v>
      </c>
      <c r="K651" s="34"/>
      <c r="L651" s="18" t="s">
        <v>647</v>
      </c>
      <c r="M651" s="18"/>
      <c r="N651" s="35">
        <v>200</v>
      </c>
      <c r="O651" s="35"/>
    </row>
    <row r="652" spans="1:15" ht="45" customHeight="1">
      <c r="A652" s="13" t="s">
        <v>1795</v>
      </c>
      <c r="B652" s="31" t="s">
        <v>76</v>
      </c>
      <c r="C652" s="31"/>
      <c r="D652" s="39">
        <f t="shared" si="9"/>
        <v>1</v>
      </c>
      <c r="E652" s="39"/>
      <c r="F652" s="39" t="s">
        <v>14</v>
      </c>
      <c r="G652" s="39"/>
      <c r="H652" s="34">
        <v>43241</v>
      </c>
      <c r="I652" s="34"/>
      <c r="J652" s="34">
        <v>43241</v>
      </c>
      <c r="K652" s="34"/>
      <c r="L652" s="18" t="s">
        <v>647</v>
      </c>
      <c r="M652" s="18"/>
      <c r="N652" s="35">
        <v>500</v>
      </c>
      <c r="O652" s="35"/>
    </row>
    <row r="653" spans="1:15" ht="45" customHeight="1">
      <c r="A653" s="13" t="s">
        <v>1795</v>
      </c>
      <c r="B653" s="31" t="s">
        <v>76</v>
      </c>
      <c r="C653" s="31"/>
      <c r="D653" s="39">
        <f t="shared" ref="D653:D691" si="10">C653+1</f>
        <v>1</v>
      </c>
      <c r="E653" s="39"/>
      <c r="F653" s="39" t="s">
        <v>14</v>
      </c>
      <c r="G653" s="39"/>
      <c r="H653" s="34">
        <v>43235</v>
      </c>
      <c r="I653" s="34"/>
      <c r="J653" s="34">
        <v>43235</v>
      </c>
      <c r="K653" s="34"/>
      <c r="L653" s="18" t="s">
        <v>647</v>
      </c>
      <c r="M653" s="18"/>
      <c r="N653" s="35">
        <v>200</v>
      </c>
      <c r="O653" s="35"/>
    </row>
    <row r="654" spans="1:15" ht="45" customHeight="1">
      <c r="A654" s="13" t="s">
        <v>1795</v>
      </c>
      <c r="B654" s="31" t="s">
        <v>76</v>
      </c>
      <c r="C654" s="31"/>
      <c r="D654" s="39">
        <f t="shared" si="10"/>
        <v>1</v>
      </c>
      <c r="E654" s="39"/>
      <c r="F654" s="39" t="s">
        <v>14</v>
      </c>
      <c r="G654" s="39"/>
      <c r="H654" s="34">
        <v>43255</v>
      </c>
      <c r="I654" s="34"/>
      <c r="J654" s="34">
        <v>43255</v>
      </c>
      <c r="K654" s="34"/>
      <c r="L654" s="18" t="s">
        <v>647</v>
      </c>
      <c r="M654" s="18"/>
      <c r="N654" s="35">
        <v>100</v>
      </c>
      <c r="O654" s="35"/>
    </row>
    <row r="655" spans="1:15" ht="45" customHeight="1">
      <c r="A655" s="13" t="s">
        <v>1795</v>
      </c>
      <c r="B655" s="31" t="s">
        <v>2039</v>
      </c>
      <c r="C655" s="31"/>
      <c r="D655" s="39">
        <f t="shared" si="10"/>
        <v>1</v>
      </c>
      <c r="E655" s="39"/>
      <c r="F655" s="39" t="s">
        <v>28</v>
      </c>
      <c r="G655" s="39"/>
      <c r="H655" s="34">
        <v>43180</v>
      </c>
      <c r="I655" s="34"/>
      <c r="J655" s="34">
        <v>43180</v>
      </c>
      <c r="K655" s="34"/>
      <c r="L655" s="18" t="s">
        <v>647</v>
      </c>
      <c r="M655" s="18"/>
      <c r="N655" s="35">
        <v>208</v>
      </c>
      <c r="O655" s="35"/>
    </row>
    <row r="656" spans="1:15" ht="45" customHeight="1">
      <c r="A656" s="13" t="s">
        <v>1795</v>
      </c>
      <c r="B656" s="31" t="s">
        <v>2040</v>
      </c>
      <c r="C656" s="31"/>
      <c r="D656" s="39">
        <f t="shared" si="10"/>
        <v>1</v>
      </c>
      <c r="E656" s="39"/>
      <c r="F656" s="39" t="s">
        <v>28</v>
      </c>
      <c r="G656" s="39"/>
      <c r="H656" s="34">
        <v>43171</v>
      </c>
      <c r="I656" s="34"/>
      <c r="J656" s="34">
        <v>43171</v>
      </c>
      <c r="K656" s="34"/>
      <c r="L656" s="18" t="s">
        <v>647</v>
      </c>
      <c r="M656" s="18"/>
      <c r="N656" s="35">
        <v>358</v>
      </c>
      <c r="O656" s="35"/>
    </row>
    <row r="657" spans="1:15" ht="45" customHeight="1">
      <c r="A657" s="13" t="s">
        <v>1795</v>
      </c>
      <c r="B657" s="31" t="s">
        <v>2041</v>
      </c>
      <c r="C657" s="31"/>
      <c r="D657" s="39">
        <f t="shared" si="10"/>
        <v>1</v>
      </c>
      <c r="E657" s="39"/>
      <c r="F657" s="39" t="s">
        <v>28</v>
      </c>
      <c r="G657" s="39"/>
      <c r="H657" s="34">
        <v>43200</v>
      </c>
      <c r="I657" s="34"/>
      <c r="J657" s="34">
        <v>43200</v>
      </c>
      <c r="K657" s="34"/>
      <c r="L657" s="18" t="s">
        <v>647</v>
      </c>
      <c r="M657" s="18"/>
      <c r="N657" s="35">
        <v>208</v>
      </c>
      <c r="O657" s="35"/>
    </row>
    <row r="658" spans="1:15" ht="45" customHeight="1">
      <c r="A658" s="13" t="s">
        <v>1795</v>
      </c>
      <c r="B658" s="31" t="s">
        <v>2041</v>
      </c>
      <c r="C658" s="31"/>
      <c r="D658" s="39">
        <f t="shared" si="10"/>
        <v>1</v>
      </c>
      <c r="E658" s="39"/>
      <c r="F658" s="39" t="s">
        <v>28</v>
      </c>
      <c r="G658" s="39"/>
      <c r="H658" s="34">
        <v>43196</v>
      </c>
      <c r="I658" s="34"/>
      <c r="J658" s="34">
        <v>43196</v>
      </c>
      <c r="K658" s="34"/>
      <c r="L658" s="18" t="s">
        <v>647</v>
      </c>
      <c r="M658" s="18"/>
      <c r="N658" s="35">
        <v>708</v>
      </c>
      <c r="O658" s="35"/>
    </row>
    <row r="659" spans="1:15" ht="45" customHeight="1">
      <c r="A659" s="13" t="s">
        <v>1795</v>
      </c>
      <c r="B659" s="31" t="s">
        <v>2042</v>
      </c>
      <c r="C659" s="31"/>
      <c r="D659" s="39">
        <f t="shared" si="10"/>
        <v>1</v>
      </c>
      <c r="E659" s="39"/>
      <c r="F659" s="39" t="s">
        <v>14</v>
      </c>
      <c r="G659" s="39"/>
      <c r="H659" s="34">
        <v>43213</v>
      </c>
      <c r="I659" s="34"/>
      <c r="J659" s="34">
        <v>43213</v>
      </c>
      <c r="K659" s="34"/>
      <c r="L659" s="18" t="s">
        <v>647</v>
      </c>
      <c r="M659" s="18"/>
      <c r="N659" s="35">
        <v>372</v>
      </c>
      <c r="O659" s="35"/>
    </row>
    <row r="660" spans="1:15" ht="45" customHeight="1">
      <c r="A660" s="13" t="s">
        <v>1795</v>
      </c>
      <c r="B660" s="31" t="s">
        <v>2042</v>
      </c>
      <c r="C660" s="31"/>
      <c r="D660" s="39">
        <f t="shared" si="10"/>
        <v>1</v>
      </c>
      <c r="E660" s="39"/>
      <c r="F660" s="39" t="s">
        <v>14</v>
      </c>
      <c r="G660" s="39"/>
      <c r="H660" s="34">
        <v>43217</v>
      </c>
      <c r="I660" s="34"/>
      <c r="J660" s="34">
        <v>43217</v>
      </c>
      <c r="K660" s="34"/>
      <c r="L660" s="18" t="s">
        <v>647</v>
      </c>
      <c r="M660" s="18"/>
      <c r="N660" s="35">
        <v>208</v>
      </c>
      <c r="O660" s="35"/>
    </row>
    <row r="661" spans="1:15" ht="45" customHeight="1">
      <c r="A661" s="13" t="s">
        <v>1795</v>
      </c>
      <c r="B661" s="31" t="s">
        <v>1846</v>
      </c>
      <c r="C661" s="31"/>
      <c r="D661" s="39">
        <f t="shared" si="10"/>
        <v>1</v>
      </c>
      <c r="E661" s="39"/>
      <c r="F661" s="39" t="s">
        <v>28</v>
      </c>
      <c r="G661" s="39"/>
      <c r="H661" s="34">
        <v>43224</v>
      </c>
      <c r="I661" s="34"/>
      <c r="J661" s="34">
        <v>43224</v>
      </c>
      <c r="K661" s="34"/>
      <c r="L661" s="18" t="s">
        <v>647</v>
      </c>
      <c r="M661" s="18"/>
      <c r="N661" s="35">
        <v>208</v>
      </c>
      <c r="O661" s="35"/>
    </row>
    <row r="662" spans="1:15" ht="45" customHeight="1">
      <c r="A662" s="13" t="s">
        <v>1795</v>
      </c>
      <c r="B662" s="31" t="s">
        <v>1846</v>
      </c>
      <c r="C662" s="31"/>
      <c r="D662" s="39">
        <f t="shared" si="10"/>
        <v>1</v>
      </c>
      <c r="E662" s="39"/>
      <c r="F662" s="39" t="s">
        <v>28</v>
      </c>
      <c r="G662" s="39"/>
      <c r="H662" s="34">
        <v>43220</v>
      </c>
      <c r="I662" s="34"/>
      <c r="J662" s="34">
        <v>43220</v>
      </c>
      <c r="K662" s="34"/>
      <c r="L662" s="18" t="s">
        <v>647</v>
      </c>
      <c r="M662" s="18"/>
      <c r="N662" s="35">
        <v>208</v>
      </c>
      <c r="O662" s="35"/>
    </row>
    <row r="663" spans="1:15" ht="45" customHeight="1">
      <c r="A663" s="13" t="s">
        <v>1795</v>
      </c>
      <c r="B663" s="31" t="s">
        <v>1846</v>
      </c>
      <c r="C663" s="31"/>
      <c r="D663" s="39">
        <f t="shared" si="10"/>
        <v>1</v>
      </c>
      <c r="E663" s="39"/>
      <c r="F663" s="39" t="s">
        <v>28</v>
      </c>
      <c r="G663" s="39"/>
      <c r="H663" s="34">
        <v>43220</v>
      </c>
      <c r="I663" s="34"/>
      <c r="J663" s="34">
        <v>43220</v>
      </c>
      <c r="K663" s="34"/>
      <c r="L663" s="18" t="s">
        <v>647</v>
      </c>
      <c r="M663" s="18"/>
      <c r="N663" s="35">
        <v>500</v>
      </c>
      <c r="O663" s="35"/>
    </row>
    <row r="664" spans="1:15" ht="45" customHeight="1">
      <c r="A664" s="13" t="s">
        <v>1795</v>
      </c>
      <c r="B664" s="31" t="s">
        <v>2043</v>
      </c>
      <c r="C664" s="31"/>
      <c r="D664" s="39">
        <f t="shared" si="10"/>
        <v>1</v>
      </c>
      <c r="E664" s="39"/>
      <c r="F664" s="39" t="s">
        <v>28</v>
      </c>
      <c r="G664" s="39"/>
      <c r="H664" s="34">
        <v>43245</v>
      </c>
      <c r="I664" s="34"/>
      <c r="J664" s="34">
        <v>43245</v>
      </c>
      <c r="K664" s="34"/>
      <c r="L664" s="18" t="s">
        <v>647</v>
      </c>
      <c r="M664" s="18"/>
      <c r="N664" s="35">
        <v>208</v>
      </c>
      <c r="O664" s="35"/>
    </row>
    <row r="665" spans="1:15" ht="45" customHeight="1">
      <c r="A665" s="13" t="s">
        <v>1795</v>
      </c>
      <c r="B665" s="31" t="s">
        <v>2043</v>
      </c>
      <c r="C665" s="31"/>
      <c r="D665" s="39">
        <f t="shared" si="10"/>
        <v>1</v>
      </c>
      <c r="E665" s="39"/>
      <c r="F665" s="39" t="s">
        <v>28</v>
      </c>
      <c r="G665" s="39"/>
      <c r="H665" s="34">
        <v>43235</v>
      </c>
      <c r="I665" s="34"/>
      <c r="J665" s="34">
        <v>43235</v>
      </c>
      <c r="K665" s="34"/>
      <c r="L665" s="18" t="s">
        <v>647</v>
      </c>
      <c r="M665" s="18"/>
      <c r="N665" s="35">
        <v>208</v>
      </c>
      <c r="O665" s="35"/>
    </row>
    <row r="666" spans="1:15" ht="45" customHeight="1">
      <c r="A666" s="13" t="s">
        <v>1795</v>
      </c>
      <c r="B666" s="31" t="s">
        <v>2044</v>
      </c>
      <c r="C666" s="31"/>
      <c r="D666" s="39">
        <f t="shared" si="10"/>
        <v>1</v>
      </c>
      <c r="E666" s="39"/>
      <c r="F666" s="39" t="s">
        <v>28</v>
      </c>
      <c r="G666" s="39"/>
      <c r="H666" s="34">
        <v>43255</v>
      </c>
      <c r="I666" s="34"/>
      <c r="J666" s="34">
        <v>43255</v>
      </c>
      <c r="K666" s="34"/>
      <c r="L666" s="18" t="s">
        <v>647</v>
      </c>
      <c r="M666" s="18"/>
      <c r="N666" s="35">
        <v>208</v>
      </c>
      <c r="O666" s="35"/>
    </row>
    <row r="667" spans="1:15" ht="45" customHeight="1">
      <c r="A667" s="13" t="s">
        <v>1795</v>
      </c>
      <c r="B667" s="31" t="s">
        <v>2044</v>
      </c>
      <c r="C667" s="31"/>
      <c r="D667" s="39">
        <f t="shared" si="10"/>
        <v>1</v>
      </c>
      <c r="E667" s="39"/>
      <c r="F667" s="39" t="s">
        <v>28</v>
      </c>
      <c r="G667" s="39"/>
      <c r="H667" s="34">
        <v>43227</v>
      </c>
      <c r="I667" s="34"/>
      <c r="J667" s="34">
        <v>43227</v>
      </c>
      <c r="K667" s="34"/>
      <c r="L667" s="18" t="s">
        <v>647</v>
      </c>
      <c r="M667" s="18"/>
      <c r="N667" s="35">
        <v>208</v>
      </c>
      <c r="O667" s="35"/>
    </row>
    <row r="668" spans="1:15" ht="45" customHeight="1">
      <c r="A668" s="13" t="s">
        <v>1795</v>
      </c>
      <c r="B668" s="31" t="s">
        <v>2043</v>
      </c>
      <c r="C668" s="31"/>
      <c r="D668" s="39">
        <f t="shared" si="10"/>
        <v>1</v>
      </c>
      <c r="E668" s="39"/>
      <c r="F668" s="39" t="s">
        <v>28</v>
      </c>
      <c r="G668" s="39"/>
      <c r="H668" s="34">
        <v>43258</v>
      </c>
      <c r="I668" s="34"/>
      <c r="J668" s="34">
        <v>43258</v>
      </c>
      <c r="K668" s="34"/>
      <c r="L668" s="18" t="s">
        <v>647</v>
      </c>
      <c r="M668" s="18"/>
      <c r="N668" s="35">
        <v>708</v>
      </c>
      <c r="O668" s="35"/>
    </row>
    <row r="669" spans="1:15" ht="45" customHeight="1">
      <c r="A669" s="13" t="s">
        <v>1795</v>
      </c>
      <c r="B669" s="31" t="s">
        <v>1846</v>
      </c>
      <c r="C669" s="31"/>
      <c r="D669" s="39">
        <f t="shared" si="10"/>
        <v>1</v>
      </c>
      <c r="E669" s="39"/>
      <c r="F669" s="39" t="s">
        <v>28</v>
      </c>
      <c r="G669" s="39"/>
      <c r="H669" s="34">
        <v>43202</v>
      </c>
      <c r="I669" s="34"/>
      <c r="J669" s="34">
        <v>43202</v>
      </c>
      <c r="K669" s="34"/>
      <c r="L669" s="18" t="s">
        <v>647</v>
      </c>
      <c r="M669" s="18"/>
      <c r="N669" s="35">
        <v>208</v>
      </c>
      <c r="O669" s="35"/>
    </row>
    <row r="670" spans="1:15" ht="45" customHeight="1">
      <c r="A670" s="13" t="s">
        <v>1795</v>
      </c>
      <c r="B670" s="31" t="s">
        <v>2045</v>
      </c>
      <c r="C670" s="31"/>
      <c r="D670" s="39">
        <f t="shared" si="10"/>
        <v>1</v>
      </c>
      <c r="E670" s="39"/>
      <c r="F670" s="39" t="s">
        <v>1347</v>
      </c>
      <c r="G670" s="39"/>
      <c r="H670" s="34">
        <v>43105</v>
      </c>
      <c r="I670" s="34"/>
      <c r="J670" s="34">
        <v>43105</v>
      </c>
      <c r="K670" s="34"/>
      <c r="L670" s="18" t="s">
        <v>647</v>
      </c>
      <c r="M670" s="18"/>
      <c r="N670" s="35">
        <v>1700</v>
      </c>
      <c r="O670" s="35"/>
    </row>
    <row r="671" spans="1:15" ht="45" customHeight="1">
      <c r="A671" s="13" t="s">
        <v>1795</v>
      </c>
      <c r="B671" s="31" t="s">
        <v>2046</v>
      </c>
      <c r="C671" s="31"/>
      <c r="D671" s="39">
        <f t="shared" si="10"/>
        <v>1</v>
      </c>
      <c r="E671" s="39"/>
      <c r="F671" s="39" t="s">
        <v>28</v>
      </c>
      <c r="G671" s="39"/>
      <c r="H671" s="34">
        <v>43145</v>
      </c>
      <c r="I671" s="34"/>
      <c r="J671" s="34">
        <v>43145</v>
      </c>
      <c r="K671" s="34"/>
      <c r="L671" s="18" t="s">
        <v>647</v>
      </c>
      <c r="M671" s="18"/>
      <c r="N671" s="35">
        <v>502</v>
      </c>
      <c r="O671" s="35"/>
    </row>
    <row r="672" spans="1:15" ht="45" customHeight="1">
      <c r="A672" s="13" t="s">
        <v>1795</v>
      </c>
      <c r="B672" s="31" t="s">
        <v>2047</v>
      </c>
      <c r="C672" s="31"/>
      <c r="D672" s="39">
        <f t="shared" si="10"/>
        <v>1</v>
      </c>
      <c r="E672" s="39"/>
      <c r="F672" s="39" t="s">
        <v>28</v>
      </c>
      <c r="G672" s="39"/>
      <c r="H672" s="34">
        <v>43207</v>
      </c>
      <c r="I672" s="34"/>
      <c r="J672" s="34">
        <v>43207</v>
      </c>
      <c r="K672" s="34"/>
      <c r="L672" s="18" t="s">
        <v>647</v>
      </c>
      <c r="M672" s="18"/>
      <c r="N672" s="35">
        <v>708</v>
      </c>
      <c r="O672" s="35"/>
    </row>
    <row r="673" spans="1:15" ht="45" customHeight="1">
      <c r="A673" s="13" t="s">
        <v>1795</v>
      </c>
      <c r="B673" s="31" t="s">
        <v>2048</v>
      </c>
      <c r="C673" s="31"/>
      <c r="D673" s="39">
        <f t="shared" si="10"/>
        <v>1</v>
      </c>
      <c r="E673" s="39"/>
      <c r="F673" s="39" t="s">
        <v>28</v>
      </c>
      <c r="G673" s="39"/>
      <c r="H673" s="34">
        <v>43196</v>
      </c>
      <c r="I673" s="34"/>
      <c r="J673" s="34">
        <v>43196</v>
      </c>
      <c r="K673" s="34"/>
      <c r="L673" s="18" t="s">
        <v>647</v>
      </c>
      <c r="M673" s="18"/>
      <c r="N673" s="35">
        <v>1268</v>
      </c>
      <c r="O673" s="35"/>
    </row>
    <row r="674" spans="1:15" ht="45" customHeight="1">
      <c r="A674" s="13" t="s">
        <v>1795</v>
      </c>
      <c r="B674" s="31" t="s">
        <v>2049</v>
      </c>
      <c r="C674" s="31"/>
      <c r="D674" s="39">
        <f t="shared" si="10"/>
        <v>1</v>
      </c>
      <c r="E674" s="39"/>
      <c r="F674" s="39" t="s">
        <v>11</v>
      </c>
      <c r="G674" s="39"/>
      <c r="H674" s="34">
        <v>43117</v>
      </c>
      <c r="I674" s="34"/>
      <c r="J674" s="34">
        <v>43117</v>
      </c>
      <c r="K674" s="34"/>
      <c r="L674" s="18" t="s">
        <v>647</v>
      </c>
      <c r="M674" s="18"/>
      <c r="N674" s="35">
        <v>3183.48</v>
      </c>
      <c r="O674" s="35"/>
    </row>
    <row r="675" spans="1:15" ht="45" customHeight="1">
      <c r="A675" s="13" t="s">
        <v>1795</v>
      </c>
      <c r="B675" s="31" t="s">
        <v>2050</v>
      </c>
      <c r="C675" s="31"/>
      <c r="D675" s="39">
        <f t="shared" si="10"/>
        <v>1</v>
      </c>
      <c r="E675" s="39"/>
      <c r="F675" s="39" t="s">
        <v>28</v>
      </c>
      <c r="G675" s="39"/>
      <c r="H675" s="34">
        <v>43147</v>
      </c>
      <c r="I675" s="34"/>
      <c r="J675" s="34">
        <v>43147</v>
      </c>
      <c r="K675" s="34"/>
      <c r="L675" s="18" t="s">
        <v>647</v>
      </c>
      <c r="M675" s="18"/>
      <c r="N675" s="35">
        <v>4000</v>
      </c>
      <c r="O675" s="35"/>
    </row>
    <row r="676" spans="1:15" ht="45" customHeight="1">
      <c r="A676" s="13" t="s">
        <v>1795</v>
      </c>
      <c r="B676" s="31" t="s">
        <v>2049</v>
      </c>
      <c r="C676" s="31"/>
      <c r="D676" s="39">
        <f t="shared" si="10"/>
        <v>1</v>
      </c>
      <c r="E676" s="39"/>
      <c r="F676" s="39" t="s">
        <v>11</v>
      </c>
      <c r="G676" s="39"/>
      <c r="H676" s="34">
        <v>43117</v>
      </c>
      <c r="I676" s="34"/>
      <c r="J676" s="34">
        <v>43117</v>
      </c>
      <c r="K676" s="34"/>
      <c r="L676" s="18" t="s">
        <v>647</v>
      </c>
      <c r="M676" s="18"/>
      <c r="N676" s="35">
        <v>250</v>
      </c>
      <c r="O676" s="35"/>
    </row>
    <row r="677" spans="1:15" ht="45" customHeight="1">
      <c r="A677" s="13" t="s">
        <v>1795</v>
      </c>
      <c r="B677" s="31" t="s">
        <v>2050</v>
      </c>
      <c r="C677" s="31"/>
      <c r="D677" s="39">
        <f t="shared" si="10"/>
        <v>1</v>
      </c>
      <c r="E677" s="39"/>
      <c r="F677" s="39" t="s">
        <v>28</v>
      </c>
      <c r="G677" s="39"/>
      <c r="H677" s="34">
        <v>43147</v>
      </c>
      <c r="I677" s="34"/>
      <c r="J677" s="34">
        <v>43147</v>
      </c>
      <c r="K677" s="34"/>
      <c r="L677" s="18" t="s">
        <v>647</v>
      </c>
      <c r="M677" s="18"/>
      <c r="N677" s="35">
        <v>755</v>
      </c>
      <c r="O677" s="35"/>
    </row>
    <row r="678" spans="1:15" ht="45" customHeight="1">
      <c r="A678" s="13" t="s">
        <v>1795</v>
      </c>
      <c r="B678" s="31" t="s">
        <v>1817</v>
      </c>
      <c r="C678" s="31"/>
      <c r="D678" s="39">
        <f t="shared" si="10"/>
        <v>1</v>
      </c>
      <c r="E678" s="39"/>
      <c r="F678" s="39" t="s">
        <v>28</v>
      </c>
      <c r="G678" s="39"/>
      <c r="H678" s="34">
        <v>43200</v>
      </c>
      <c r="I678" s="34"/>
      <c r="J678" s="34">
        <v>43200</v>
      </c>
      <c r="K678" s="34"/>
      <c r="L678" s="18" t="s">
        <v>647</v>
      </c>
      <c r="M678" s="18"/>
      <c r="N678" s="35">
        <v>360</v>
      </c>
      <c r="O678" s="35"/>
    </row>
    <row r="679" spans="1:15" ht="45" customHeight="1">
      <c r="A679" s="13" t="s">
        <v>2051</v>
      </c>
      <c r="B679" s="31" t="s">
        <v>2052</v>
      </c>
      <c r="C679" s="31"/>
      <c r="D679" s="39">
        <f t="shared" si="10"/>
        <v>1</v>
      </c>
      <c r="E679" s="39"/>
      <c r="F679" s="39" t="s">
        <v>28</v>
      </c>
      <c r="G679" s="39"/>
      <c r="H679" s="34">
        <v>43158</v>
      </c>
      <c r="I679" s="34"/>
      <c r="J679" s="34">
        <v>43158</v>
      </c>
      <c r="K679" s="34"/>
      <c r="L679" s="18" t="s">
        <v>647</v>
      </c>
      <c r="M679" s="18"/>
      <c r="N679" s="35">
        <v>1282</v>
      </c>
      <c r="O679" s="35"/>
    </row>
    <row r="680" spans="1:15" ht="45" customHeight="1">
      <c r="A680" s="13" t="s">
        <v>2051</v>
      </c>
      <c r="B680" s="31" t="s">
        <v>2052</v>
      </c>
      <c r="C680" s="31"/>
      <c r="D680" s="39">
        <f t="shared" si="10"/>
        <v>1</v>
      </c>
      <c r="E680" s="39"/>
      <c r="F680" s="39" t="s">
        <v>28</v>
      </c>
      <c r="G680" s="39"/>
      <c r="H680" s="34">
        <v>43158</v>
      </c>
      <c r="I680" s="34"/>
      <c r="J680" s="34">
        <v>43158</v>
      </c>
      <c r="K680" s="34"/>
      <c r="L680" s="18" t="s">
        <v>647</v>
      </c>
      <c r="M680" s="18"/>
      <c r="N680" s="35">
        <v>63.5</v>
      </c>
      <c r="O680" s="35"/>
    </row>
    <row r="681" spans="1:15" ht="45" customHeight="1">
      <c r="A681" s="13" t="s">
        <v>2051</v>
      </c>
      <c r="B681" s="31" t="s">
        <v>2053</v>
      </c>
      <c r="C681" s="31"/>
      <c r="D681" s="39">
        <f t="shared" si="10"/>
        <v>1</v>
      </c>
      <c r="E681" s="39"/>
      <c r="F681" s="39" t="s">
        <v>11</v>
      </c>
      <c r="G681" s="39"/>
      <c r="H681" s="34">
        <v>43175</v>
      </c>
      <c r="I681" s="34"/>
      <c r="J681" s="34">
        <v>43175</v>
      </c>
      <c r="K681" s="34"/>
      <c r="L681" s="18" t="s">
        <v>647</v>
      </c>
      <c r="M681" s="18"/>
      <c r="N681" s="35">
        <v>1499.2</v>
      </c>
      <c r="O681" s="35"/>
    </row>
    <row r="682" spans="1:15" ht="45" customHeight="1">
      <c r="A682" s="13" t="s">
        <v>2051</v>
      </c>
      <c r="B682" s="31" t="s">
        <v>2053</v>
      </c>
      <c r="C682" s="31"/>
      <c r="D682" s="39">
        <f t="shared" si="10"/>
        <v>1</v>
      </c>
      <c r="E682" s="39"/>
      <c r="F682" s="39" t="s">
        <v>11</v>
      </c>
      <c r="G682" s="39"/>
      <c r="H682" s="34">
        <v>43175</v>
      </c>
      <c r="I682" s="34"/>
      <c r="J682" s="34">
        <v>43175</v>
      </c>
      <c r="K682" s="34"/>
      <c r="L682" s="18" t="s">
        <v>647</v>
      </c>
      <c r="M682" s="18"/>
      <c r="N682" s="35">
        <v>148</v>
      </c>
      <c r="O682" s="35"/>
    </row>
    <row r="683" spans="1:15" ht="45" customHeight="1">
      <c r="A683" s="13" t="s">
        <v>2051</v>
      </c>
      <c r="B683" s="31" t="s">
        <v>1990</v>
      </c>
      <c r="C683" s="31"/>
      <c r="D683" s="39">
        <f t="shared" si="10"/>
        <v>1</v>
      </c>
      <c r="E683" s="39"/>
      <c r="F683" s="39" t="s">
        <v>1347</v>
      </c>
      <c r="G683" s="39"/>
      <c r="H683" s="34">
        <v>43132</v>
      </c>
      <c r="I683" s="34"/>
      <c r="J683" s="34">
        <v>43132</v>
      </c>
      <c r="K683" s="34"/>
      <c r="L683" s="18" t="s">
        <v>647</v>
      </c>
      <c r="M683" s="18"/>
      <c r="N683" s="35">
        <v>3612.68</v>
      </c>
      <c r="O683" s="35"/>
    </row>
    <row r="684" spans="1:15" ht="45" customHeight="1">
      <c r="A684" s="13" t="s">
        <v>2051</v>
      </c>
      <c r="B684" s="31" t="s">
        <v>2054</v>
      </c>
      <c r="C684" s="31"/>
      <c r="D684" s="39">
        <f t="shared" si="10"/>
        <v>1</v>
      </c>
      <c r="E684" s="39"/>
      <c r="F684" s="39" t="s">
        <v>11</v>
      </c>
      <c r="G684" s="39"/>
      <c r="H684" s="34">
        <v>43160</v>
      </c>
      <c r="I684" s="34"/>
      <c r="J684" s="34">
        <v>43161</v>
      </c>
      <c r="K684" s="34"/>
      <c r="L684" s="18" t="s">
        <v>647</v>
      </c>
      <c r="M684" s="18"/>
      <c r="N684" s="35">
        <v>3321</v>
      </c>
      <c r="O684" s="35"/>
    </row>
    <row r="685" spans="1:15" ht="45" customHeight="1">
      <c r="A685" s="13" t="s">
        <v>2051</v>
      </c>
      <c r="B685" s="31" t="s">
        <v>2054</v>
      </c>
      <c r="C685" s="31"/>
      <c r="D685" s="39">
        <f t="shared" si="10"/>
        <v>1</v>
      </c>
      <c r="E685" s="39"/>
      <c r="F685" s="39" t="s">
        <v>11</v>
      </c>
      <c r="G685" s="39"/>
      <c r="H685" s="34">
        <v>43160</v>
      </c>
      <c r="I685" s="34"/>
      <c r="J685" s="34">
        <v>43161</v>
      </c>
      <c r="K685" s="34"/>
      <c r="L685" s="18" t="s">
        <v>647</v>
      </c>
      <c r="M685" s="18"/>
      <c r="N685" s="35">
        <v>2817.08</v>
      </c>
      <c r="O685" s="35"/>
    </row>
    <row r="686" spans="1:15" ht="45" customHeight="1">
      <c r="A686" s="13" t="s">
        <v>2055</v>
      </c>
      <c r="B686" s="31" t="s">
        <v>2056</v>
      </c>
      <c r="C686" s="31"/>
      <c r="D686" s="39">
        <f t="shared" si="10"/>
        <v>1</v>
      </c>
      <c r="E686" s="39"/>
      <c r="F686" s="39" t="s">
        <v>28</v>
      </c>
      <c r="G686" s="39"/>
      <c r="H686" s="34">
        <v>43132</v>
      </c>
      <c r="I686" s="34"/>
      <c r="J686" s="34">
        <v>43132</v>
      </c>
      <c r="K686" s="34"/>
      <c r="L686" s="18" t="s">
        <v>647</v>
      </c>
      <c r="M686" s="18"/>
      <c r="N686" s="35">
        <v>396</v>
      </c>
      <c r="O686" s="35"/>
    </row>
    <row r="687" spans="1:15" ht="45" customHeight="1">
      <c r="A687" s="13" t="s">
        <v>2055</v>
      </c>
      <c r="B687" s="31" t="s">
        <v>2056</v>
      </c>
      <c r="C687" s="31"/>
      <c r="D687" s="39">
        <f t="shared" si="10"/>
        <v>1</v>
      </c>
      <c r="E687" s="39"/>
      <c r="F687" s="39" t="s">
        <v>28</v>
      </c>
      <c r="G687" s="39"/>
      <c r="H687" s="34">
        <v>43132</v>
      </c>
      <c r="I687" s="34"/>
      <c r="J687" s="34">
        <v>43132</v>
      </c>
      <c r="K687" s="34"/>
      <c r="L687" s="18" t="s">
        <v>647</v>
      </c>
      <c r="M687" s="18"/>
      <c r="N687" s="35">
        <v>381</v>
      </c>
      <c r="O687" s="35"/>
    </row>
    <row r="688" spans="1:15" ht="45" customHeight="1">
      <c r="A688" s="13" t="s">
        <v>2055</v>
      </c>
      <c r="B688" s="31" t="s">
        <v>2056</v>
      </c>
      <c r="C688" s="31"/>
      <c r="D688" s="39">
        <f t="shared" si="10"/>
        <v>1</v>
      </c>
      <c r="E688" s="39"/>
      <c r="F688" s="39" t="s">
        <v>28</v>
      </c>
      <c r="G688" s="39"/>
      <c r="H688" s="34">
        <v>43132</v>
      </c>
      <c r="I688" s="34"/>
      <c r="J688" s="34">
        <v>43132</v>
      </c>
      <c r="K688" s="34"/>
      <c r="L688" s="18" t="s">
        <v>647</v>
      </c>
      <c r="M688" s="18"/>
      <c r="N688" s="35">
        <v>220</v>
      </c>
      <c r="O688" s="35"/>
    </row>
    <row r="689" spans="1:15" ht="45" customHeight="1">
      <c r="A689" s="13" t="s">
        <v>2055</v>
      </c>
      <c r="B689" s="31" t="s">
        <v>2056</v>
      </c>
      <c r="C689" s="31"/>
      <c r="D689" s="39">
        <f t="shared" si="10"/>
        <v>1</v>
      </c>
      <c r="E689" s="39"/>
      <c r="F689" s="39" t="s">
        <v>28</v>
      </c>
      <c r="G689" s="39"/>
      <c r="H689" s="34">
        <v>43132</v>
      </c>
      <c r="I689" s="34"/>
      <c r="J689" s="34">
        <v>43132</v>
      </c>
      <c r="K689" s="34"/>
      <c r="L689" s="18" t="s">
        <v>647</v>
      </c>
      <c r="M689" s="18"/>
      <c r="N689" s="35">
        <v>220</v>
      </c>
      <c r="O689" s="35"/>
    </row>
    <row r="690" spans="1:15" ht="45" customHeight="1">
      <c r="A690" s="13" t="s">
        <v>2055</v>
      </c>
      <c r="B690" s="31" t="s">
        <v>2056</v>
      </c>
      <c r="C690" s="31"/>
      <c r="D690" s="39">
        <f t="shared" si="10"/>
        <v>1</v>
      </c>
      <c r="E690" s="39"/>
      <c r="F690" s="39" t="s">
        <v>28</v>
      </c>
      <c r="G690" s="39"/>
      <c r="H690" s="34">
        <v>43132</v>
      </c>
      <c r="I690" s="34"/>
      <c r="J690" s="34">
        <v>43132</v>
      </c>
      <c r="K690" s="34"/>
      <c r="L690" s="18" t="s">
        <v>647</v>
      </c>
      <c r="M690" s="18"/>
      <c r="N690" s="35">
        <v>464</v>
      </c>
      <c r="O690" s="35"/>
    </row>
    <row r="691" spans="1:15" ht="45" customHeight="1">
      <c r="A691" s="13" t="s">
        <v>2055</v>
      </c>
      <c r="B691" s="31" t="s">
        <v>2056</v>
      </c>
      <c r="C691" s="31"/>
      <c r="D691" s="39">
        <f t="shared" si="10"/>
        <v>1</v>
      </c>
      <c r="E691" s="39"/>
      <c r="F691" s="39" t="s">
        <v>28</v>
      </c>
      <c r="G691" s="39"/>
      <c r="H691" s="34">
        <v>43132</v>
      </c>
      <c r="I691" s="34"/>
      <c r="J691" s="34">
        <v>43132</v>
      </c>
      <c r="K691" s="34"/>
      <c r="L691" s="18" t="s">
        <v>647</v>
      </c>
      <c r="M691" s="18"/>
      <c r="N691" s="35">
        <v>360</v>
      </c>
      <c r="O691" s="35"/>
    </row>
  </sheetData>
  <sheetProtection selectLockedCells="1" selectUnlockedCells="1"/>
  <autoFilter ref="A10:O691"/>
  <mergeCells count="4764">
    <mergeCell ref="L10:M12"/>
    <mergeCell ref="N10:O12"/>
    <mergeCell ref="B13:C13"/>
    <mergeCell ref="D13:E13"/>
    <mergeCell ref="F13:G13"/>
    <mergeCell ref="H13:I13"/>
    <mergeCell ref="J13:K13"/>
    <mergeCell ref="L13:M13"/>
    <mergeCell ref="N13:O13"/>
    <mergeCell ref="B4:D5"/>
    <mergeCell ref="A10:A12"/>
    <mergeCell ref="B10:C12"/>
    <mergeCell ref="D10:E12"/>
    <mergeCell ref="F10:G12"/>
    <mergeCell ref="H10:I12"/>
    <mergeCell ref="J10:K12"/>
    <mergeCell ref="A6:P6"/>
    <mergeCell ref="A8:P8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N14:O14"/>
    <mergeCell ref="N19:O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J17:K17"/>
    <mergeCell ref="L17:M17"/>
    <mergeCell ref="N23:O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31:O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N29:O29"/>
    <mergeCell ref="B30:C30"/>
    <mergeCell ref="D30:E30"/>
    <mergeCell ref="F30:G30"/>
    <mergeCell ref="H30:I30"/>
    <mergeCell ref="J30:K30"/>
    <mergeCell ref="L30:M30"/>
    <mergeCell ref="N30:O30"/>
    <mergeCell ref="B29:C29"/>
    <mergeCell ref="D29:E29"/>
    <mergeCell ref="F29:G29"/>
    <mergeCell ref="H29:I29"/>
    <mergeCell ref="J29:K29"/>
    <mergeCell ref="L29:M29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7:O47"/>
    <mergeCell ref="B48:C48"/>
    <mergeCell ref="D48:E48"/>
    <mergeCell ref="F48:G48"/>
    <mergeCell ref="H48:I48"/>
    <mergeCell ref="J48:K48"/>
    <mergeCell ref="L48:M48"/>
    <mergeCell ref="N48:O48"/>
    <mergeCell ref="B47:C47"/>
    <mergeCell ref="D47:E47"/>
    <mergeCell ref="F47:G47"/>
    <mergeCell ref="H47:I47"/>
    <mergeCell ref="J47:K47"/>
    <mergeCell ref="L47:M47"/>
    <mergeCell ref="N45:O45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  <mergeCell ref="N51:O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N49:O49"/>
    <mergeCell ref="B50:C50"/>
    <mergeCell ref="D50:E50"/>
    <mergeCell ref="F50:G50"/>
    <mergeCell ref="H50:I50"/>
    <mergeCell ref="J50:K50"/>
    <mergeCell ref="L50:M50"/>
    <mergeCell ref="N50:O50"/>
    <mergeCell ref="B49:C49"/>
    <mergeCell ref="D49:E49"/>
    <mergeCell ref="F49:G49"/>
    <mergeCell ref="H49:I49"/>
    <mergeCell ref="J49:K49"/>
    <mergeCell ref="L49:M49"/>
    <mergeCell ref="N55:O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N53:O53"/>
    <mergeCell ref="B54:C54"/>
    <mergeCell ref="D54:E54"/>
    <mergeCell ref="F54:G54"/>
    <mergeCell ref="H54:I54"/>
    <mergeCell ref="J54:K54"/>
    <mergeCell ref="L54:M54"/>
    <mergeCell ref="N54:O54"/>
    <mergeCell ref="B53:C53"/>
    <mergeCell ref="D53:E53"/>
    <mergeCell ref="F53:G53"/>
    <mergeCell ref="H53:I53"/>
    <mergeCell ref="J53:K53"/>
    <mergeCell ref="L53:M53"/>
    <mergeCell ref="N59:O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N57:O57"/>
    <mergeCell ref="B58:C58"/>
    <mergeCell ref="D58:E58"/>
    <mergeCell ref="F58:G58"/>
    <mergeCell ref="H58:I58"/>
    <mergeCell ref="J58:K58"/>
    <mergeCell ref="L58:M58"/>
    <mergeCell ref="N58:O58"/>
    <mergeCell ref="B57:C57"/>
    <mergeCell ref="D57:E57"/>
    <mergeCell ref="F57:G57"/>
    <mergeCell ref="H57:I57"/>
    <mergeCell ref="J57:K57"/>
    <mergeCell ref="L57:M57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7:O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N65:O65"/>
    <mergeCell ref="B66:C66"/>
    <mergeCell ref="D66:E66"/>
    <mergeCell ref="F66:G66"/>
    <mergeCell ref="H66:I66"/>
    <mergeCell ref="J66:K66"/>
    <mergeCell ref="L66:M66"/>
    <mergeCell ref="N66:O66"/>
    <mergeCell ref="B65:C65"/>
    <mergeCell ref="D65:E65"/>
    <mergeCell ref="F65:G65"/>
    <mergeCell ref="H65:I65"/>
    <mergeCell ref="J65:K65"/>
    <mergeCell ref="L65:M65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N69:O69"/>
    <mergeCell ref="B70:C70"/>
    <mergeCell ref="D70:E70"/>
    <mergeCell ref="F70:G70"/>
    <mergeCell ref="H70:I70"/>
    <mergeCell ref="J70:K70"/>
    <mergeCell ref="L70:M70"/>
    <mergeCell ref="N70:O70"/>
    <mergeCell ref="B69:C69"/>
    <mergeCell ref="D69:E69"/>
    <mergeCell ref="F69:G69"/>
    <mergeCell ref="H69:I69"/>
    <mergeCell ref="J69:K69"/>
    <mergeCell ref="L69:M69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83:O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N81:O81"/>
    <mergeCell ref="B82:C82"/>
    <mergeCell ref="D82:E82"/>
    <mergeCell ref="F82:G82"/>
    <mergeCell ref="H82:I82"/>
    <mergeCell ref="J82:K82"/>
    <mergeCell ref="L82:M82"/>
    <mergeCell ref="N82:O82"/>
    <mergeCell ref="B81:C81"/>
    <mergeCell ref="D81:E81"/>
    <mergeCell ref="F81:G81"/>
    <mergeCell ref="H81:I81"/>
    <mergeCell ref="J81:K81"/>
    <mergeCell ref="L81:M81"/>
    <mergeCell ref="N87:O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N85:O85"/>
    <mergeCell ref="B86:C86"/>
    <mergeCell ref="D86:E86"/>
    <mergeCell ref="F86:G86"/>
    <mergeCell ref="H86:I86"/>
    <mergeCell ref="J86:K86"/>
    <mergeCell ref="L86:M86"/>
    <mergeCell ref="N86:O86"/>
    <mergeCell ref="B85:C85"/>
    <mergeCell ref="D85:E85"/>
    <mergeCell ref="F85:G85"/>
    <mergeCell ref="H85:I85"/>
    <mergeCell ref="J85:K85"/>
    <mergeCell ref="L85:M85"/>
    <mergeCell ref="N91:O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N89:O89"/>
    <mergeCell ref="B90:C90"/>
    <mergeCell ref="D90:E90"/>
    <mergeCell ref="F90:G90"/>
    <mergeCell ref="H90:I90"/>
    <mergeCell ref="J90:K90"/>
    <mergeCell ref="L90:M90"/>
    <mergeCell ref="N90:O90"/>
    <mergeCell ref="B89:C89"/>
    <mergeCell ref="D89:E89"/>
    <mergeCell ref="F89:G89"/>
    <mergeCell ref="H89:I89"/>
    <mergeCell ref="J89:K89"/>
    <mergeCell ref="L89:M89"/>
    <mergeCell ref="N95:O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N93:O93"/>
    <mergeCell ref="B94:C94"/>
    <mergeCell ref="D94:E94"/>
    <mergeCell ref="F94:G94"/>
    <mergeCell ref="H94:I94"/>
    <mergeCell ref="J94:K94"/>
    <mergeCell ref="L94:M94"/>
    <mergeCell ref="N94:O94"/>
    <mergeCell ref="B93:C93"/>
    <mergeCell ref="D93:E93"/>
    <mergeCell ref="F93:G93"/>
    <mergeCell ref="H93:I93"/>
    <mergeCell ref="J93:K93"/>
    <mergeCell ref="L93:M93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99:C99"/>
    <mergeCell ref="D99:E99"/>
    <mergeCell ref="F99:G99"/>
    <mergeCell ref="H99:I99"/>
    <mergeCell ref="J99:K99"/>
    <mergeCell ref="L99:M99"/>
    <mergeCell ref="N97:O97"/>
    <mergeCell ref="B98:C98"/>
    <mergeCell ref="D98:E98"/>
    <mergeCell ref="F98:G98"/>
    <mergeCell ref="H98:I98"/>
    <mergeCell ref="J98:K98"/>
    <mergeCell ref="L98:M98"/>
    <mergeCell ref="N98:O98"/>
    <mergeCell ref="B97:C97"/>
    <mergeCell ref="D97:E97"/>
    <mergeCell ref="F97:G97"/>
    <mergeCell ref="H97:I97"/>
    <mergeCell ref="J97:K97"/>
    <mergeCell ref="L97:M9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5:C105"/>
    <mergeCell ref="D105:E105"/>
    <mergeCell ref="F105:G105"/>
    <mergeCell ref="H105:I105"/>
    <mergeCell ref="J105:K105"/>
    <mergeCell ref="L105:M105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1:C111"/>
    <mergeCell ref="D111:E111"/>
    <mergeCell ref="F111:G111"/>
    <mergeCell ref="H111:I111"/>
    <mergeCell ref="J111:K111"/>
    <mergeCell ref="L111:M111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09:C109"/>
    <mergeCell ref="D109:E109"/>
    <mergeCell ref="F109:G109"/>
    <mergeCell ref="H109:I109"/>
    <mergeCell ref="J109:K109"/>
    <mergeCell ref="L109:M109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5:C115"/>
    <mergeCell ref="D115:E115"/>
    <mergeCell ref="F115:G115"/>
    <mergeCell ref="H115:I115"/>
    <mergeCell ref="J115:K115"/>
    <mergeCell ref="L115:M115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3:C113"/>
    <mergeCell ref="D113:E113"/>
    <mergeCell ref="F113:G113"/>
    <mergeCell ref="H113:I113"/>
    <mergeCell ref="J113:K113"/>
    <mergeCell ref="L113:M113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19:C119"/>
    <mergeCell ref="D119:E119"/>
    <mergeCell ref="F119:G119"/>
    <mergeCell ref="H119:I119"/>
    <mergeCell ref="J119:K119"/>
    <mergeCell ref="L119:M119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7:C117"/>
    <mergeCell ref="D117:E117"/>
    <mergeCell ref="F117:G117"/>
    <mergeCell ref="H117:I117"/>
    <mergeCell ref="J117:K117"/>
    <mergeCell ref="L117:M117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3:C123"/>
    <mergeCell ref="D123:E123"/>
    <mergeCell ref="F123:G123"/>
    <mergeCell ref="H123:I123"/>
    <mergeCell ref="J123:K123"/>
    <mergeCell ref="L123:M123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1:C121"/>
    <mergeCell ref="D121:E121"/>
    <mergeCell ref="F121:G121"/>
    <mergeCell ref="H121:I121"/>
    <mergeCell ref="J121:K121"/>
    <mergeCell ref="L121:M121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7:C127"/>
    <mergeCell ref="D127:E127"/>
    <mergeCell ref="F127:G127"/>
    <mergeCell ref="H127:I127"/>
    <mergeCell ref="J127:K127"/>
    <mergeCell ref="L127:M127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5:C125"/>
    <mergeCell ref="D125:E125"/>
    <mergeCell ref="F125:G125"/>
    <mergeCell ref="H125:I125"/>
    <mergeCell ref="J125:K125"/>
    <mergeCell ref="L125:M125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1:C131"/>
    <mergeCell ref="D131:E131"/>
    <mergeCell ref="F131:G131"/>
    <mergeCell ref="H131:I131"/>
    <mergeCell ref="J131:K131"/>
    <mergeCell ref="L131:M131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29:C129"/>
    <mergeCell ref="D129:E129"/>
    <mergeCell ref="F129:G129"/>
    <mergeCell ref="H129:I129"/>
    <mergeCell ref="J129:K129"/>
    <mergeCell ref="L129:M129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5:C135"/>
    <mergeCell ref="D135:E135"/>
    <mergeCell ref="F135:G135"/>
    <mergeCell ref="H135:I135"/>
    <mergeCell ref="J135:K135"/>
    <mergeCell ref="L135:M135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3:C133"/>
    <mergeCell ref="D133:E133"/>
    <mergeCell ref="F133:G133"/>
    <mergeCell ref="H133:I133"/>
    <mergeCell ref="J133:K133"/>
    <mergeCell ref="L133:M133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39:C139"/>
    <mergeCell ref="D139:E139"/>
    <mergeCell ref="F139:G139"/>
    <mergeCell ref="H139:I139"/>
    <mergeCell ref="J139:K139"/>
    <mergeCell ref="L139:M139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7:C137"/>
    <mergeCell ref="D137:E137"/>
    <mergeCell ref="F137:G137"/>
    <mergeCell ref="H137:I137"/>
    <mergeCell ref="J137:K137"/>
    <mergeCell ref="L137:M137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3:C143"/>
    <mergeCell ref="D143:E143"/>
    <mergeCell ref="F143:G143"/>
    <mergeCell ref="H143:I143"/>
    <mergeCell ref="J143:K143"/>
    <mergeCell ref="L143:M143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1:C141"/>
    <mergeCell ref="D141:E141"/>
    <mergeCell ref="F141:G141"/>
    <mergeCell ref="H141:I141"/>
    <mergeCell ref="J141:K141"/>
    <mergeCell ref="L141:M141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7:C147"/>
    <mergeCell ref="D147:E147"/>
    <mergeCell ref="F147:G147"/>
    <mergeCell ref="H147:I147"/>
    <mergeCell ref="J147:K147"/>
    <mergeCell ref="L147:M147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5:C145"/>
    <mergeCell ref="D145:E145"/>
    <mergeCell ref="F145:G145"/>
    <mergeCell ref="H145:I145"/>
    <mergeCell ref="J145:K145"/>
    <mergeCell ref="L145:M145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5:C155"/>
    <mergeCell ref="D155:E155"/>
    <mergeCell ref="F155:G155"/>
    <mergeCell ref="H155:I155"/>
    <mergeCell ref="J155:K155"/>
    <mergeCell ref="L155:M155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59:C159"/>
    <mergeCell ref="D159:E159"/>
    <mergeCell ref="F159:G159"/>
    <mergeCell ref="H159:I159"/>
    <mergeCell ref="J159:K159"/>
    <mergeCell ref="L159:M159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3:C163"/>
    <mergeCell ref="D163:E163"/>
    <mergeCell ref="F163:G163"/>
    <mergeCell ref="H163:I163"/>
    <mergeCell ref="J163:K163"/>
    <mergeCell ref="L163:M163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7:C167"/>
    <mergeCell ref="D167:E167"/>
    <mergeCell ref="F167:G167"/>
    <mergeCell ref="H167:I167"/>
    <mergeCell ref="J167:K167"/>
    <mergeCell ref="L167:M167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1:C171"/>
    <mergeCell ref="D171:E171"/>
    <mergeCell ref="F171:G171"/>
    <mergeCell ref="H171:I171"/>
    <mergeCell ref="J171:K171"/>
    <mergeCell ref="L171:M171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5:C175"/>
    <mergeCell ref="D175:E175"/>
    <mergeCell ref="F175:G175"/>
    <mergeCell ref="H175:I175"/>
    <mergeCell ref="J175:K175"/>
    <mergeCell ref="L175:M175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79:C179"/>
    <mergeCell ref="D179:E179"/>
    <mergeCell ref="F179:G179"/>
    <mergeCell ref="H179:I179"/>
    <mergeCell ref="J179:K179"/>
    <mergeCell ref="L179:M179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3:C183"/>
    <mergeCell ref="D183:E183"/>
    <mergeCell ref="F183:G183"/>
    <mergeCell ref="H183:I183"/>
    <mergeCell ref="J183:K183"/>
    <mergeCell ref="L183:M183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7:C187"/>
    <mergeCell ref="D187:E187"/>
    <mergeCell ref="F187:G187"/>
    <mergeCell ref="H187:I187"/>
    <mergeCell ref="J187:K187"/>
    <mergeCell ref="L187:M187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1:C191"/>
    <mergeCell ref="D191:E191"/>
    <mergeCell ref="F191:G191"/>
    <mergeCell ref="H191:I191"/>
    <mergeCell ref="J191:K191"/>
    <mergeCell ref="L191:M191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5:C195"/>
    <mergeCell ref="D195:E195"/>
    <mergeCell ref="F195:G195"/>
    <mergeCell ref="H195:I195"/>
    <mergeCell ref="J195:K195"/>
    <mergeCell ref="L195:M195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3:C193"/>
    <mergeCell ref="D193:E193"/>
    <mergeCell ref="F193:G193"/>
    <mergeCell ref="H193:I193"/>
    <mergeCell ref="J193:K193"/>
    <mergeCell ref="L193:M193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199:C199"/>
    <mergeCell ref="D199:E199"/>
    <mergeCell ref="F199:G199"/>
    <mergeCell ref="H199:I199"/>
    <mergeCell ref="J199:K199"/>
    <mergeCell ref="L199:M199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7:C197"/>
    <mergeCell ref="D197:E197"/>
    <mergeCell ref="F197:G197"/>
    <mergeCell ref="H197:I197"/>
    <mergeCell ref="J197:K197"/>
    <mergeCell ref="L197:M197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3:C203"/>
    <mergeCell ref="D203:E203"/>
    <mergeCell ref="F203:G203"/>
    <mergeCell ref="H203:I203"/>
    <mergeCell ref="J203:K203"/>
    <mergeCell ref="L203:M203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1:C201"/>
    <mergeCell ref="D201:E201"/>
    <mergeCell ref="F201:G201"/>
    <mergeCell ref="H201:I201"/>
    <mergeCell ref="J201:K201"/>
    <mergeCell ref="L201:M201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7:C207"/>
    <mergeCell ref="D207:E207"/>
    <mergeCell ref="F207:G207"/>
    <mergeCell ref="H207:I207"/>
    <mergeCell ref="J207:K207"/>
    <mergeCell ref="L207:M207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5:C205"/>
    <mergeCell ref="D205:E205"/>
    <mergeCell ref="F205:G205"/>
    <mergeCell ref="H205:I205"/>
    <mergeCell ref="J205:K205"/>
    <mergeCell ref="L205:M205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1:C211"/>
    <mergeCell ref="D211:E211"/>
    <mergeCell ref="F211:G211"/>
    <mergeCell ref="H211:I211"/>
    <mergeCell ref="J211:K211"/>
    <mergeCell ref="L211:M211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09:C209"/>
    <mergeCell ref="D209:E209"/>
    <mergeCell ref="F209:G209"/>
    <mergeCell ref="H209:I209"/>
    <mergeCell ref="J209:K209"/>
    <mergeCell ref="L209:M209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5:C215"/>
    <mergeCell ref="D215:E215"/>
    <mergeCell ref="F215:G215"/>
    <mergeCell ref="H215:I215"/>
    <mergeCell ref="J215:K215"/>
    <mergeCell ref="L215:M215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3:C213"/>
    <mergeCell ref="D213:E213"/>
    <mergeCell ref="F213:G213"/>
    <mergeCell ref="H213:I213"/>
    <mergeCell ref="J213:K213"/>
    <mergeCell ref="L213:M213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19:C219"/>
    <mergeCell ref="D219:E219"/>
    <mergeCell ref="F219:G219"/>
    <mergeCell ref="H219:I219"/>
    <mergeCell ref="J219:K219"/>
    <mergeCell ref="L219:M219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7:C217"/>
    <mergeCell ref="D217:E217"/>
    <mergeCell ref="F217:G217"/>
    <mergeCell ref="H217:I217"/>
    <mergeCell ref="J217:K217"/>
    <mergeCell ref="L217:M217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3:C223"/>
    <mergeCell ref="D223:E223"/>
    <mergeCell ref="F223:G223"/>
    <mergeCell ref="H223:I223"/>
    <mergeCell ref="J223:K223"/>
    <mergeCell ref="L223:M223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1:C221"/>
    <mergeCell ref="D221:E221"/>
    <mergeCell ref="F221:G221"/>
    <mergeCell ref="H221:I221"/>
    <mergeCell ref="J221:K221"/>
    <mergeCell ref="L221:M221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7:C227"/>
    <mergeCell ref="D227:E227"/>
    <mergeCell ref="F227:G227"/>
    <mergeCell ref="H227:I227"/>
    <mergeCell ref="J227:K227"/>
    <mergeCell ref="L227:M227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5:C225"/>
    <mergeCell ref="D225:E225"/>
    <mergeCell ref="F225:G225"/>
    <mergeCell ref="H225:I225"/>
    <mergeCell ref="J225:K225"/>
    <mergeCell ref="L225:M225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1:C231"/>
    <mergeCell ref="D231:E231"/>
    <mergeCell ref="F231:G231"/>
    <mergeCell ref="H231:I231"/>
    <mergeCell ref="J231:K231"/>
    <mergeCell ref="L231:M231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29:C229"/>
    <mergeCell ref="D229:E229"/>
    <mergeCell ref="F229:G229"/>
    <mergeCell ref="H229:I229"/>
    <mergeCell ref="J229:K229"/>
    <mergeCell ref="L229:M229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5:C235"/>
    <mergeCell ref="D235:E235"/>
    <mergeCell ref="F235:G235"/>
    <mergeCell ref="H235:I235"/>
    <mergeCell ref="J235:K235"/>
    <mergeCell ref="L235:M235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3:C233"/>
    <mergeCell ref="D233:E233"/>
    <mergeCell ref="F233:G233"/>
    <mergeCell ref="H233:I233"/>
    <mergeCell ref="J233:K233"/>
    <mergeCell ref="L233:M233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7:C237"/>
    <mergeCell ref="D237:E237"/>
    <mergeCell ref="F237:G237"/>
    <mergeCell ref="H237:I237"/>
    <mergeCell ref="J237:K237"/>
    <mergeCell ref="L237:M237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1:C241"/>
    <mergeCell ref="D241:E241"/>
    <mergeCell ref="F241:G241"/>
    <mergeCell ref="H241:I241"/>
    <mergeCell ref="J241:K241"/>
    <mergeCell ref="L241:M241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5:C245"/>
    <mergeCell ref="D245:E245"/>
    <mergeCell ref="F245:G245"/>
    <mergeCell ref="H245:I245"/>
    <mergeCell ref="J245:K245"/>
    <mergeCell ref="L245:M245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49:C249"/>
    <mergeCell ref="D249:E249"/>
    <mergeCell ref="F249:G249"/>
    <mergeCell ref="H249:I249"/>
    <mergeCell ref="J249:K249"/>
    <mergeCell ref="L249:M249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3:C253"/>
    <mergeCell ref="D253:E253"/>
    <mergeCell ref="F253:G253"/>
    <mergeCell ref="H253:I253"/>
    <mergeCell ref="J253:K253"/>
    <mergeCell ref="L253:M253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7:C257"/>
    <mergeCell ref="D257:E257"/>
    <mergeCell ref="F257:G257"/>
    <mergeCell ref="H257:I257"/>
    <mergeCell ref="J257:K257"/>
    <mergeCell ref="L257:M257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1:C261"/>
    <mergeCell ref="D261:E261"/>
    <mergeCell ref="F261:G261"/>
    <mergeCell ref="H261:I261"/>
    <mergeCell ref="J261:K261"/>
    <mergeCell ref="L261:M261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5:C265"/>
    <mergeCell ref="D265:E265"/>
    <mergeCell ref="F265:G265"/>
    <mergeCell ref="H265:I265"/>
    <mergeCell ref="J265:K265"/>
    <mergeCell ref="L265:M265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69:C269"/>
    <mergeCell ref="D269:E269"/>
    <mergeCell ref="F269:G269"/>
    <mergeCell ref="H269:I269"/>
    <mergeCell ref="J269:K269"/>
    <mergeCell ref="L269:M269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5:C275"/>
    <mergeCell ref="D275:E275"/>
    <mergeCell ref="F275:G275"/>
    <mergeCell ref="H275:I275"/>
    <mergeCell ref="J275:K275"/>
    <mergeCell ref="L275:M275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3:C273"/>
    <mergeCell ref="D273:E273"/>
    <mergeCell ref="F273:G273"/>
    <mergeCell ref="H273:I273"/>
    <mergeCell ref="J273:K273"/>
    <mergeCell ref="L273:M273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79:C279"/>
    <mergeCell ref="D279:E279"/>
    <mergeCell ref="F279:G279"/>
    <mergeCell ref="H279:I279"/>
    <mergeCell ref="J279:K279"/>
    <mergeCell ref="L279:M279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7:C277"/>
    <mergeCell ref="D277:E277"/>
    <mergeCell ref="F277:G277"/>
    <mergeCell ref="H277:I277"/>
    <mergeCell ref="J277:K277"/>
    <mergeCell ref="L277:M277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3:C283"/>
    <mergeCell ref="D283:E283"/>
    <mergeCell ref="F283:G283"/>
    <mergeCell ref="H283:I283"/>
    <mergeCell ref="J283:K283"/>
    <mergeCell ref="L283:M283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1:C281"/>
    <mergeCell ref="D281:E281"/>
    <mergeCell ref="F281:G281"/>
    <mergeCell ref="H281:I281"/>
    <mergeCell ref="J281:K281"/>
    <mergeCell ref="L281:M281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7:C287"/>
    <mergeCell ref="D287:E287"/>
    <mergeCell ref="F287:G287"/>
    <mergeCell ref="H287:I287"/>
    <mergeCell ref="J287:K287"/>
    <mergeCell ref="L287:M287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5:C285"/>
    <mergeCell ref="D285:E285"/>
    <mergeCell ref="F285:G285"/>
    <mergeCell ref="H285:I285"/>
    <mergeCell ref="J285:K285"/>
    <mergeCell ref="L285:M285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1:C291"/>
    <mergeCell ref="D291:E291"/>
    <mergeCell ref="F291:G291"/>
    <mergeCell ref="H291:I291"/>
    <mergeCell ref="J291:K291"/>
    <mergeCell ref="L291:M291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89:C289"/>
    <mergeCell ref="D289:E289"/>
    <mergeCell ref="F289:G289"/>
    <mergeCell ref="H289:I289"/>
    <mergeCell ref="J289:K289"/>
    <mergeCell ref="L289:M289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5:C295"/>
    <mergeCell ref="D295:E295"/>
    <mergeCell ref="F295:G295"/>
    <mergeCell ref="H295:I295"/>
    <mergeCell ref="J295:K295"/>
    <mergeCell ref="L295:M295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3:C293"/>
    <mergeCell ref="D293:E293"/>
    <mergeCell ref="F293:G293"/>
    <mergeCell ref="H293:I293"/>
    <mergeCell ref="J293:K293"/>
    <mergeCell ref="L293:M293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299:C299"/>
    <mergeCell ref="D299:E299"/>
    <mergeCell ref="F299:G299"/>
    <mergeCell ref="H299:I299"/>
    <mergeCell ref="J299:K299"/>
    <mergeCell ref="L299:M299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7:C297"/>
    <mergeCell ref="D297:E297"/>
    <mergeCell ref="F297:G297"/>
    <mergeCell ref="H297:I297"/>
    <mergeCell ref="J297:K297"/>
    <mergeCell ref="L297:M297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3:C303"/>
    <mergeCell ref="D303:E303"/>
    <mergeCell ref="F303:G303"/>
    <mergeCell ref="H303:I303"/>
    <mergeCell ref="J303:K303"/>
    <mergeCell ref="L303:M303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1:C301"/>
    <mergeCell ref="D301:E301"/>
    <mergeCell ref="F301:G301"/>
    <mergeCell ref="H301:I301"/>
    <mergeCell ref="J301:K301"/>
    <mergeCell ref="L301:M301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7:C307"/>
    <mergeCell ref="D307:E307"/>
    <mergeCell ref="F307:G307"/>
    <mergeCell ref="H307:I307"/>
    <mergeCell ref="J307:K307"/>
    <mergeCell ref="L307:M307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5:C305"/>
    <mergeCell ref="D305:E305"/>
    <mergeCell ref="F305:G305"/>
    <mergeCell ref="H305:I305"/>
    <mergeCell ref="J305:K305"/>
    <mergeCell ref="L305:M305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1:C311"/>
    <mergeCell ref="D311:E311"/>
    <mergeCell ref="F311:G311"/>
    <mergeCell ref="H311:I311"/>
    <mergeCell ref="J311:K311"/>
    <mergeCell ref="L311:M311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09:C309"/>
    <mergeCell ref="D309:E309"/>
    <mergeCell ref="F309:G309"/>
    <mergeCell ref="H309:I309"/>
    <mergeCell ref="J309:K309"/>
    <mergeCell ref="L309:M309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5:C315"/>
    <mergeCell ref="D315:E315"/>
    <mergeCell ref="F315:G315"/>
    <mergeCell ref="H315:I315"/>
    <mergeCell ref="J315:K315"/>
    <mergeCell ref="L315:M315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3:C313"/>
    <mergeCell ref="D313:E313"/>
    <mergeCell ref="F313:G313"/>
    <mergeCell ref="H313:I313"/>
    <mergeCell ref="J313:K313"/>
    <mergeCell ref="L313:M313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19:C319"/>
    <mergeCell ref="D319:E319"/>
    <mergeCell ref="F319:G319"/>
    <mergeCell ref="H319:I319"/>
    <mergeCell ref="J319:K319"/>
    <mergeCell ref="L319:M319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7:C317"/>
    <mergeCell ref="D317:E317"/>
    <mergeCell ref="F317:G317"/>
    <mergeCell ref="H317:I317"/>
    <mergeCell ref="J317:K317"/>
    <mergeCell ref="L317:M317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3:C323"/>
    <mergeCell ref="D323:E323"/>
    <mergeCell ref="F323:G323"/>
    <mergeCell ref="H323:I323"/>
    <mergeCell ref="J323:K323"/>
    <mergeCell ref="L323:M323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7:C327"/>
    <mergeCell ref="D327:E327"/>
    <mergeCell ref="F327:G327"/>
    <mergeCell ref="H327:I327"/>
    <mergeCell ref="J327:K327"/>
    <mergeCell ref="L327:M327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1:C331"/>
    <mergeCell ref="D331:E331"/>
    <mergeCell ref="F331:G331"/>
    <mergeCell ref="H331:I331"/>
    <mergeCell ref="J331:K331"/>
    <mergeCell ref="L331:M331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5:C335"/>
    <mergeCell ref="D335:E335"/>
    <mergeCell ref="F335:G335"/>
    <mergeCell ref="H335:I335"/>
    <mergeCell ref="J335:K335"/>
    <mergeCell ref="L335:M335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39:C339"/>
    <mergeCell ref="D339:E339"/>
    <mergeCell ref="F339:G339"/>
    <mergeCell ref="H339:I339"/>
    <mergeCell ref="J339:K339"/>
    <mergeCell ref="L339:M339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3:C343"/>
    <mergeCell ref="D343:E343"/>
    <mergeCell ref="F343:G343"/>
    <mergeCell ref="H343:I343"/>
    <mergeCell ref="J343:K343"/>
    <mergeCell ref="L343:M343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7:C347"/>
    <mergeCell ref="D347:E347"/>
    <mergeCell ref="F347:G347"/>
    <mergeCell ref="H347:I347"/>
    <mergeCell ref="J347:K347"/>
    <mergeCell ref="L347:M347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1:C351"/>
    <mergeCell ref="D351:E351"/>
    <mergeCell ref="F351:G351"/>
    <mergeCell ref="H351:I351"/>
    <mergeCell ref="J351:K351"/>
    <mergeCell ref="L351:M351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5:C355"/>
    <mergeCell ref="D355:E355"/>
    <mergeCell ref="F355:G355"/>
    <mergeCell ref="H355:I355"/>
    <mergeCell ref="J355:K355"/>
    <mergeCell ref="L355:M355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59:C359"/>
    <mergeCell ref="D359:E359"/>
    <mergeCell ref="F359:G359"/>
    <mergeCell ref="H359:I359"/>
    <mergeCell ref="J359:K359"/>
    <mergeCell ref="L359:M359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3:C363"/>
    <mergeCell ref="D363:E363"/>
    <mergeCell ref="F363:G363"/>
    <mergeCell ref="H363:I363"/>
    <mergeCell ref="J363:K363"/>
    <mergeCell ref="L363:M363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1:C361"/>
    <mergeCell ref="D361:E361"/>
    <mergeCell ref="F361:G361"/>
    <mergeCell ref="H361:I361"/>
    <mergeCell ref="J361:K361"/>
    <mergeCell ref="L361:M361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7:C367"/>
    <mergeCell ref="D367:E367"/>
    <mergeCell ref="F367:G367"/>
    <mergeCell ref="H367:I367"/>
    <mergeCell ref="J367:K367"/>
    <mergeCell ref="L367:M367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5:C365"/>
    <mergeCell ref="D365:E365"/>
    <mergeCell ref="F365:G365"/>
    <mergeCell ref="H365:I365"/>
    <mergeCell ref="J365:K365"/>
    <mergeCell ref="L365:M365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1:C371"/>
    <mergeCell ref="D371:E371"/>
    <mergeCell ref="F371:G371"/>
    <mergeCell ref="H371:I371"/>
    <mergeCell ref="J371:K371"/>
    <mergeCell ref="L371:M371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69:C369"/>
    <mergeCell ref="D369:E369"/>
    <mergeCell ref="F369:G369"/>
    <mergeCell ref="H369:I369"/>
    <mergeCell ref="J369:K369"/>
    <mergeCell ref="L369:M369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5:C375"/>
    <mergeCell ref="D375:E375"/>
    <mergeCell ref="F375:G375"/>
    <mergeCell ref="H375:I375"/>
    <mergeCell ref="J375:K375"/>
    <mergeCell ref="L375:M375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3:C373"/>
    <mergeCell ref="D373:E373"/>
    <mergeCell ref="F373:G373"/>
    <mergeCell ref="H373:I373"/>
    <mergeCell ref="J373:K373"/>
    <mergeCell ref="L373:M373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79:C379"/>
    <mergeCell ref="D379:E379"/>
    <mergeCell ref="F379:G379"/>
    <mergeCell ref="H379:I379"/>
    <mergeCell ref="J379:K379"/>
    <mergeCell ref="L379:M379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7:C377"/>
    <mergeCell ref="D377:E377"/>
    <mergeCell ref="F377:G377"/>
    <mergeCell ref="H377:I377"/>
    <mergeCell ref="J377:K377"/>
    <mergeCell ref="L377:M377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3:C383"/>
    <mergeCell ref="D383:E383"/>
    <mergeCell ref="F383:G383"/>
    <mergeCell ref="H383:I383"/>
    <mergeCell ref="J383:K383"/>
    <mergeCell ref="L383:M383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1:C381"/>
    <mergeCell ref="D381:E381"/>
    <mergeCell ref="F381:G381"/>
    <mergeCell ref="H381:I381"/>
    <mergeCell ref="J381:K381"/>
    <mergeCell ref="L381:M381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7:C387"/>
    <mergeCell ref="D387:E387"/>
    <mergeCell ref="F387:G387"/>
    <mergeCell ref="H387:I387"/>
    <mergeCell ref="J387:K387"/>
    <mergeCell ref="L387:M387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5:C385"/>
    <mergeCell ref="D385:E385"/>
    <mergeCell ref="F385:G385"/>
    <mergeCell ref="H385:I385"/>
    <mergeCell ref="J385:K385"/>
    <mergeCell ref="L385:M385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1:C391"/>
    <mergeCell ref="D391:E391"/>
    <mergeCell ref="F391:G391"/>
    <mergeCell ref="H391:I391"/>
    <mergeCell ref="J391:K391"/>
    <mergeCell ref="L391:M391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89:C389"/>
    <mergeCell ref="D389:E389"/>
    <mergeCell ref="F389:G389"/>
    <mergeCell ref="H389:I389"/>
    <mergeCell ref="J389:K389"/>
    <mergeCell ref="L389:M389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5:C395"/>
    <mergeCell ref="D395:E395"/>
    <mergeCell ref="F395:G395"/>
    <mergeCell ref="H395:I395"/>
    <mergeCell ref="J395:K395"/>
    <mergeCell ref="L395:M395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3:C393"/>
    <mergeCell ref="D393:E393"/>
    <mergeCell ref="F393:G393"/>
    <mergeCell ref="H393:I393"/>
    <mergeCell ref="J393:K393"/>
    <mergeCell ref="L393:M393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399:C399"/>
    <mergeCell ref="D399:E399"/>
    <mergeCell ref="F399:G399"/>
    <mergeCell ref="H399:I399"/>
    <mergeCell ref="J399:K399"/>
    <mergeCell ref="L399:M399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7:C397"/>
    <mergeCell ref="D397:E397"/>
    <mergeCell ref="F397:G397"/>
    <mergeCell ref="H397:I397"/>
    <mergeCell ref="J397:K397"/>
    <mergeCell ref="L397:M397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3:C403"/>
    <mergeCell ref="D403:E403"/>
    <mergeCell ref="F403:G403"/>
    <mergeCell ref="H403:I403"/>
    <mergeCell ref="J403:K403"/>
    <mergeCell ref="L403:M403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1:C401"/>
    <mergeCell ref="D401:E401"/>
    <mergeCell ref="F401:G401"/>
    <mergeCell ref="H401:I401"/>
    <mergeCell ref="J401:K401"/>
    <mergeCell ref="L401:M401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7:C407"/>
    <mergeCell ref="D407:E407"/>
    <mergeCell ref="F407:G407"/>
    <mergeCell ref="H407:I407"/>
    <mergeCell ref="J407:K407"/>
    <mergeCell ref="L407:M407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5:C405"/>
    <mergeCell ref="D405:E405"/>
    <mergeCell ref="F405:G405"/>
    <mergeCell ref="H405:I405"/>
    <mergeCell ref="J405:K405"/>
    <mergeCell ref="L405:M405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9:C409"/>
    <mergeCell ref="D409:E409"/>
    <mergeCell ref="F409:G409"/>
    <mergeCell ref="H409:I409"/>
    <mergeCell ref="J409:K409"/>
    <mergeCell ref="L409:M409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3:C413"/>
    <mergeCell ref="D413:E413"/>
    <mergeCell ref="F413:G413"/>
    <mergeCell ref="H413:I413"/>
    <mergeCell ref="J413:K413"/>
    <mergeCell ref="L413:M413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7:C417"/>
    <mergeCell ref="D417:E417"/>
    <mergeCell ref="F417:G417"/>
    <mergeCell ref="H417:I417"/>
    <mergeCell ref="J417:K417"/>
    <mergeCell ref="L417:M417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1:C421"/>
    <mergeCell ref="D421:E421"/>
    <mergeCell ref="F421:G421"/>
    <mergeCell ref="H421:I421"/>
    <mergeCell ref="J421:K421"/>
    <mergeCell ref="L421:M421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5:C425"/>
    <mergeCell ref="D425:E425"/>
    <mergeCell ref="F425:G425"/>
    <mergeCell ref="H425:I425"/>
    <mergeCell ref="J425:K425"/>
    <mergeCell ref="L425:M425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29:C429"/>
    <mergeCell ref="D429:E429"/>
    <mergeCell ref="F429:G429"/>
    <mergeCell ref="H429:I429"/>
    <mergeCell ref="J429:K429"/>
    <mergeCell ref="L429:M429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3:C433"/>
    <mergeCell ref="D433:E433"/>
    <mergeCell ref="F433:G433"/>
    <mergeCell ref="H433:I433"/>
    <mergeCell ref="J433:K433"/>
    <mergeCell ref="L433:M433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7:C437"/>
    <mergeCell ref="D437:E437"/>
    <mergeCell ref="F437:G437"/>
    <mergeCell ref="H437:I437"/>
    <mergeCell ref="J437:K437"/>
    <mergeCell ref="L437:M437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1:C441"/>
    <mergeCell ref="D441:E441"/>
    <mergeCell ref="F441:G441"/>
    <mergeCell ref="H441:I441"/>
    <mergeCell ref="J441:K441"/>
    <mergeCell ref="L441:M441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5:C445"/>
    <mergeCell ref="D445:E445"/>
    <mergeCell ref="F445:G445"/>
    <mergeCell ref="H445:I445"/>
    <mergeCell ref="J445:K445"/>
    <mergeCell ref="L445:M445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1:C451"/>
    <mergeCell ref="D451:E451"/>
    <mergeCell ref="F451:G451"/>
    <mergeCell ref="H451:I451"/>
    <mergeCell ref="J451:K451"/>
    <mergeCell ref="L451:M451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49:C449"/>
    <mergeCell ref="D449:E449"/>
    <mergeCell ref="F449:G449"/>
    <mergeCell ref="H449:I449"/>
    <mergeCell ref="J449:K449"/>
    <mergeCell ref="L449:M449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5:C455"/>
    <mergeCell ref="D455:E455"/>
    <mergeCell ref="F455:G455"/>
    <mergeCell ref="H455:I455"/>
    <mergeCell ref="J455:K455"/>
    <mergeCell ref="L455:M455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3:C453"/>
    <mergeCell ref="D453:E453"/>
    <mergeCell ref="F453:G453"/>
    <mergeCell ref="H453:I453"/>
    <mergeCell ref="J453:K453"/>
    <mergeCell ref="L453:M453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59:C459"/>
    <mergeCell ref="D459:E459"/>
    <mergeCell ref="F459:G459"/>
    <mergeCell ref="H459:I459"/>
    <mergeCell ref="J459:K459"/>
    <mergeCell ref="L459:M459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7:C457"/>
    <mergeCell ref="D457:E457"/>
    <mergeCell ref="F457:G457"/>
    <mergeCell ref="H457:I457"/>
    <mergeCell ref="J457:K457"/>
    <mergeCell ref="L457:M457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3:C463"/>
    <mergeCell ref="D463:E463"/>
    <mergeCell ref="F463:G463"/>
    <mergeCell ref="H463:I463"/>
    <mergeCell ref="J463:K463"/>
    <mergeCell ref="L463:M463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1:C461"/>
    <mergeCell ref="D461:E461"/>
    <mergeCell ref="F461:G461"/>
    <mergeCell ref="H461:I461"/>
    <mergeCell ref="J461:K461"/>
    <mergeCell ref="L461:M461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7:C467"/>
    <mergeCell ref="D467:E467"/>
    <mergeCell ref="F467:G467"/>
    <mergeCell ref="H467:I467"/>
    <mergeCell ref="J467:K467"/>
    <mergeCell ref="L467:M467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5:C465"/>
    <mergeCell ref="D465:E465"/>
    <mergeCell ref="F465:G465"/>
    <mergeCell ref="H465:I465"/>
    <mergeCell ref="J465:K465"/>
    <mergeCell ref="L465:M465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1:C471"/>
    <mergeCell ref="D471:E471"/>
    <mergeCell ref="F471:G471"/>
    <mergeCell ref="H471:I471"/>
    <mergeCell ref="J471:K471"/>
    <mergeCell ref="L471:M471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69:C469"/>
    <mergeCell ref="D469:E469"/>
    <mergeCell ref="F469:G469"/>
    <mergeCell ref="H469:I469"/>
    <mergeCell ref="J469:K469"/>
    <mergeCell ref="L469:M469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5:C475"/>
    <mergeCell ref="D475:E475"/>
    <mergeCell ref="F475:G475"/>
    <mergeCell ref="H475:I475"/>
    <mergeCell ref="J475:K475"/>
    <mergeCell ref="L475:M475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3:C473"/>
    <mergeCell ref="D473:E473"/>
    <mergeCell ref="F473:G473"/>
    <mergeCell ref="H473:I473"/>
    <mergeCell ref="J473:K473"/>
    <mergeCell ref="L473:M473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79:C479"/>
    <mergeCell ref="D479:E479"/>
    <mergeCell ref="F479:G479"/>
    <mergeCell ref="H479:I479"/>
    <mergeCell ref="J479:K479"/>
    <mergeCell ref="L479:M479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7:C477"/>
    <mergeCell ref="D477:E477"/>
    <mergeCell ref="F477:G477"/>
    <mergeCell ref="H477:I477"/>
    <mergeCell ref="J477:K477"/>
    <mergeCell ref="L477:M477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3:C483"/>
    <mergeCell ref="D483:E483"/>
    <mergeCell ref="F483:G483"/>
    <mergeCell ref="H483:I483"/>
    <mergeCell ref="J483:K483"/>
    <mergeCell ref="L483:M483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1:C481"/>
    <mergeCell ref="D481:E481"/>
    <mergeCell ref="F481:G481"/>
    <mergeCell ref="H481:I481"/>
    <mergeCell ref="J481:K481"/>
    <mergeCell ref="L481:M481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7:C487"/>
    <mergeCell ref="D487:E487"/>
    <mergeCell ref="F487:G487"/>
    <mergeCell ref="H487:I487"/>
    <mergeCell ref="J487:K487"/>
    <mergeCell ref="L487:M487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5:C485"/>
    <mergeCell ref="D485:E485"/>
    <mergeCell ref="F485:G485"/>
    <mergeCell ref="H485:I485"/>
    <mergeCell ref="J485:K485"/>
    <mergeCell ref="L485:M485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1:C491"/>
    <mergeCell ref="D491:E491"/>
    <mergeCell ref="F491:G491"/>
    <mergeCell ref="H491:I491"/>
    <mergeCell ref="J491:K491"/>
    <mergeCell ref="L491:M491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89:C489"/>
    <mergeCell ref="D489:E489"/>
    <mergeCell ref="F489:G489"/>
    <mergeCell ref="H489:I489"/>
    <mergeCell ref="J489:K489"/>
    <mergeCell ref="L489:M489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5:C495"/>
    <mergeCell ref="D495:E495"/>
    <mergeCell ref="F495:G495"/>
    <mergeCell ref="H495:I495"/>
    <mergeCell ref="J495:K495"/>
    <mergeCell ref="L495:M495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3:C493"/>
    <mergeCell ref="D493:E493"/>
    <mergeCell ref="F493:G493"/>
    <mergeCell ref="H493:I493"/>
    <mergeCell ref="J493:K493"/>
    <mergeCell ref="L493:M493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499:C499"/>
    <mergeCell ref="D499:E499"/>
    <mergeCell ref="F499:G499"/>
    <mergeCell ref="H499:I499"/>
    <mergeCell ref="J499:K499"/>
    <mergeCell ref="L499:M499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3:C503"/>
    <mergeCell ref="D503:E503"/>
    <mergeCell ref="F503:G503"/>
    <mergeCell ref="H503:I503"/>
    <mergeCell ref="J503:K503"/>
    <mergeCell ref="L503:M503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7:C507"/>
    <mergeCell ref="D507:E507"/>
    <mergeCell ref="F507:G507"/>
    <mergeCell ref="H507:I507"/>
    <mergeCell ref="J507:K507"/>
    <mergeCell ref="L507:M507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1:C511"/>
    <mergeCell ref="D511:E511"/>
    <mergeCell ref="F511:G511"/>
    <mergeCell ref="H511:I511"/>
    <mergeCell ref="J511:K511"/>
    <mergeCell ref="L511:M511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5:C515"/>
    <mergeCell ref="D515:E515"/>
    <mergeCell ref="F515:G515"/>
    <mergeCell ref="H515:I515"/>
    <mergeCell ref="J515:K515"/>
    <mergeCell ref="L515:M515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19:C519"/>
    <mergeCell ref="D519:E519"/>
    <mergeCell ref="F519:G519"/>
    <mergeCell ref="H519:I519"/>
    <mergeCell ref="J519:K519"/>
    <mergeCell ref="L519:M519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3:C523"/>
    <mergeCell ref="D523:E523"/>
    <mergeCell ref="F523:G523"/>
    <mergeCell ref="H523:I523"/>
    <mergeCell ref="J523:K523"/>
    <mergeCell ref="L523:M523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7:C527"/>
    <mergeCell ref="D527:E527"/>
    <mergeCell ref="F527:G527"/>
    <mergeCell ref="H527:I527"/>
    <mergeCell ref="J527:K527"/>
    <mergeCell ref="L527:M527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1:C531"/>
    <mergeCell ref="D531:E531"/>
    <mergeCell ref="F531:G531"/>
    <mergeCell ref="H531:I531"/>
    <mergeCell ref="J531:K531"/>
    <mergeCell ref="L531:M531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5:C535"/>
    <mergeCell ref="D535:E535"/>
    <mergeCell ref="F535:G535"/>
    <mergeCell ref="H535:I535"/>
    <mergeCell ref="J535:K535"/>
    <mergeCell ref="L535:M535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39:C539"/>
    <mergeCell ref="D539:E539"/>
    <mergeCell ref="F539:G539"/>
    <mergeCell ref="H539:I539"/>
    <mergeCell ref="J539:K539"/>
    <mergeCell ref="L539:M539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3:C543"/>
    <mergeCell ref="D543:E543"/>
    <mergeCell ref="F543:G543"/>
    <mergeCell ref="H543:I543"/>
    <mergeCell ref="J543:K543"/>
    <mergeCell ref="L543:M543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1:C541"/>
    <mergeCell ref="D541:E541"/>
    <mergeCell ref="F541:G541"/>
    <mergeCell ref="H541:I541"/>
    <mergeCell ref="J541:K541"/>
    <mergeCell ref="L541:M541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7:C547"/>
    <mergeCell ref="D547:E547"/>
    <mergeCell ref="F547:G547"/>
    <mergeCell ref="H547:I547"/>
    <mergeCell ref="J547:K547"/>
    <mergeCell ref="L547:M547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5:C545"/>
    <mergeCell ref="D545:E545"/>
    <mergeCell ref="F545:G545"/>
    <mergeCell ref="H545:I545"/>
    <mergeCell ref="J545:K545"/>
    <mergeCell ref="L545:M545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1:C551"/>
    <mergeCell ref="D551:E551"/>
    <mergeCell ref="F551:G551"/>
    <mergeCell ref="H551:I551"/>
    <mergeCell ref="J551:K551"/>
    <mergeCell ref="L551:M551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49:C549"/>
    <mergeCell ref="D549:E549"/>
    <mergeCell ref="F549:G549"/>
    <mergeCell ref="H549:I549"/>
    <mergeCell ref="J549:K549"/>
    <mergeCell ref="L549:M549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5:C555"/>
    <mergeCell ref="D555:E555"/>
    <mergeCell ref="F555:G555"/>
    <mergeCell ref="H555:I555"/>
    <mergeCell ref="J555:K555"/>
    <mergeCell ref="L555:M555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3:C553"/>
    <mergeCell ref="D553:E553"/>
    <mergeCell ref="F553:G553"/>
    <mergeCell ref="H553:I553"/>
    <mergeCell ref="J553:K553"/>
    <mergeCell ref="L553:M553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59:C559"/>
    <mergeCell ref="D559:E559"/>
    <mergeCell ref="F559:G559"/>
    <mergeCell ref="H559:I559"/>
    <mergeCell ref="J559:K559"/>
    <mergeCell ref="L559:M559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7:C557"/>
    <mergeCell ref="D557:E557"/>
    <mergeCell ref="F557:G557"/>
    <mergeCell ref="H557:I557"/>
    <mergeCell ref="J557:K557"/>
    <mergeCell ref="L557:M557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3:C563"/>
    <mergeCell ref="D563:E563"/>
    <mergeCell ref="F563:G563"/>
    <mergeCell ref="H563:I563"/>
    <mergeCell ref="J563:K563"/>
    <mergeCell ref="L563:M563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1:C561"/>
    <mergeCell ref="D561:E561"/>
    <mergeCell ref="F561:G561"/>
    <mergeCell ref="H561:I561"/>
    <mergeCell ref="J561:K561"/>
    <mergeCell ref="L561:M561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7:C567"/>
    <mergeCell ref="D567:E567"/>
    <mergeCell ref="F567:G567"/>
    <mergeCell ref="H567:I567"/>
    <mergeCell ref="J567:K567"/>
    <mergeCell ref="L567:M567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5:C565"/>
    <mergeCell ref="D565:E565"/>
    <mergeCell ref="F565:G565"/>
    <mergeCell ref="H565:I565"/>
    <mergeCell ref="J565:K565"/>
    <mergeCell ref="L565:M565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1:C571"/>
    <mergeCell ref="D571:E571"/>
    <mergeCell ref="F571:G571"/>
    <mergeCell ref="H571:I571"/>
    <mergeCell ref="J571:K571"/>
    <mergeCell ref="L571:M571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69:C569"/>
    <mergeCell ref="D569:E569"/>
    <mergeCell ref="F569:G569"/>
    <mergeCell ref="H569:I569"/>
    <mergeCell ref="J569:K569"/>
    <mergeCell ref="L569:M569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5:C575"/>
    <mergeCell ref="D575:E575"/>
    <mergeCell ref="F575:G575"/>
    <mergeCell ref="H575:I575"/>
    <mergeCell ref="J575:K575"/>
    <mergeCell ref="L575:M575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3:C573"/>
    <mergeCell ref="D573:E573"/>
    <mergeCell ref="F573:G573"/>
    <mergeCell ref="H573:I573"/>
    <mergeCell ref="J573:K573"/>
    <mergeCell ref="L573:M573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79:C579"/>
    <mergeCell ref="D579:E579"/>
    <mergeCell ref="F579:G579"/>
    <mergeCell ref="H579:I579"/>
    <mergeCell ref="J579:K579"/>
    <mergeCell ref="L579:M579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7:C577"/>
    <mergeCell ref="D577:E577"/>
    <mergeCell ref="F577:G577"/>
    <mergeCell ref="H577:I577"/>
    <mergeCell ref="J577:K577"/>
    <mergeCell ref="L577:M577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3:C583"/>
    <mergeCell ref="D583:E583"/>
    <mergeCell ref="F583:G583"/>
    <mergeCell ref="H583:I583"/>
    <mergeCell ref="J583:K583"/>
    <mergeCell ref="L583:M583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1:C581"/>
    <mergeCell ref="D581:E581"/>
    <mergeCell ref="F581:G581"/>
    <mergeCell ref="H581:I581"/>
    <mergeCell ref="J581:K581"/>
    <mergeCell ref="L581:M581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7:C587"/>
    <mergeCell ref="D587:E587"/>
    <mergeCell ref="F587:G587"/>
    <mergeCell ref="H587:I587"/>
    <mergeCell ref="J587:K587"/>
    <mergeCell ref="L587:M587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5:C585"/>
    <mergeCell ref="D585:E585"/>
    <mergeCell ref="F585:G585"/>
    <mergeCell ref="H585:I585"/>
    <mergeCell ref="J585:K585"/>
    <mergeCell ref="L585:M585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1:C591"/>
    <mergeCell ref="D591:E591"/>
    <mergeCell ref="F591:G591"/>
    <mergeCell ref="H591:I591"/>
    <mergeCell ref="J591:K591"/>
    <mergeCell ref="L591:M591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89:C589"/>
    <mergeCell ref="D589:E589"/>
    <mergeCell ref="F589:G589"/>
    <mergeCell ref="H589:I589"/>
    <mergeCell ref="J589:K589"/>
    <mergeCell ref="L589:M589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5:C595"/>
    <mergeCell ref="D595:E595"/>
    <mergeCell ref="F595:G595"/>
    <mergeCell ref="H595:I595"/>
    <mergeCell ref="J595:K595"/>
    <mergeCell ref="L595:M595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3:C593"/>
    <mergeCell ref="D593:E593"/>
    <mergeCell ref="F593:G593"/>
    <mergeCell ref="H593:I593"/>
    <mergeCell ref="J593:K593"/>
    <mergeCell ref="L593:M593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7:C597"/>
    <mergeCell ref="D597:E597"/>
    <mergeCell ref="F597:G597"/>
    <mergeCell ref="H597:I597"/>
    <mergeCell ref="J597:K597"/>
    <mergeCell ref="L597:M597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1:C601"/>
    <mergeCell ref="D601:E601"/>
    <mergeCell ref="F601:G601"/>
    <mergeCell ref="H601:I601"/>
    <mergeCell ref="J601:K601"/>
    <mergeCell ref="L601:M601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5:C605"/>
    <mergeCell ref="D605:E605"/>
    <mergeCell ref="F605:G605"/>
    <mergeCell ref="H605:I605"/>
    <mergeCell ref="J605:K605"/>
    <mergeCell ref="L605:M605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09:C609"/>
    <mergeCell ref="D609:E609"/>
    <mergeCell ref="F609:G609"/>
    <mergeCell ref="H609:I609"/>
    <mergeCell ref="J609:K609"/>
    <mergeCell ref="L609:M609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3:C613"/>
    <mergeCell ref="D613:E613"/>
    <mergeCell ref="F613:G613"/>
    <mergeCell ref="H613:I613"/>
    <mergeCell ref="J613:K613"/>
    <mergeCell ref="L613:M613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7:C617"/>
    <mergeCell ref="D617:E617"/>
    <mergeCell ref="F617:G617"/>
    <mergeCell ref="H617:I617"/>
    <mergeCell ref="J617:K617"/>
    <mergeCell ref="L617:M617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1:C621"/>
    <mergeCell ref="D621:E621"/>
    <mergeCell ref="F621:G621"/>
    <mergeCell ref="H621:I621"/>
    <mergeCell ref="J621:K621"/>
    <mergeCell ref="L621:M621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5:C625"/>
    <mergeCell ref="D625:E625"/>
    <mergeCell ref="F625:G625"/>
    <mergeCell ref="H625:I625"/>
    <mergeCell ref="J625:K625"/>
    <mergeCell ref="L625:M625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29:C629"/>
    <mergeCell ref="D629:E629"/>
    <mergeCell ref="F629:G629"/>
    <mergeCell ref="H629:I629"/>
    <mergeCell ref="J629:K629"/>
    <mergeCell ref="L629:M629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3:C633"/>
    <mergeCell ref="D633:E633"/>
    <mergeCell ref="F633:G633"/>
    <mergeCell ref="H633:I633"/>
    <mergeCell ref="J633:K633"/>
    <mergeCell ref="L633:M633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39:C639"/>
    <mergeCell ref="D639:E639"/>
    <mergeCell ref="F639:G639"/>
    <mergeCell ref="H639:I639"/>
    <mergeCell ref="J639:K639"/>
    <mergeCell ref="L639:M639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7:C637"/>
    <mergeCell ref="D637:E637"/>
    <mergeCell ref="F637:G637"/>
    <mergeCell ref="H637:I637"/>
    <mergeCell ref="J637:K637"/>
    <mergeCell ref="L637:M637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3:C643"/>
    <mergeCell ref="D643:E643"/>
    <mergeCell ref="F643:G643"/>
    <mergeCell ref="H643:I643"/>
    <mergeCell ref="J643:K643"/>
    <mergeCell ref="L643:M643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1:C641"/>
    <mergeCell ref="D641:E641"/>
    <mergeCell ref="F641:G641"/>
    <mergeCell ref="H641:I641"/>
    <mergeCell ref="J641:K641"/>
    <mergeCell ref="L641:M641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7:C647"/>
    <mergeCell ref="D647:E647"/>
    <mergeCell ref="F647:G647"/>
    <mergeCell ref="H647:I647"/>
    <mergeCell ref="J647:K647"/>
    <mergeCell ref="L647:M647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5:C645"/>
    <mergeCell ref="D645:E645"/>
    <mergeCell ref="F645:G645"/>
    <mergeCell ref="H645:I645"/>
    <mergeCell ref="J645:K645"/>
    <mergeCell ref="L645:M645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1:C651"/>
    <mergeCell ref="D651:E651"/>
    <mergeCell ref="F651:G651"/>
    <mergeCell ref="H651:I651"/>
    <mergeCell ref="J651:K651"/>
    <mergeCell ref="L651:M651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49:C649"/>
    <mergeCell ref="D649:E649"/>
    <mergeCell ref="F649:G649"/>
    <mergeCell ref="H649:I649"/>
    <mergeCell ref="J649:K649"/>
    <mergeCell ref="L649:M649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5:C655"/>
    <mergeCell ref="D655:E655"/>
    <mergeCell ref="F655:G655"/>
    <mergeCell ref="H655:I655"/>
    <mergeCell ref="J655:K655"/>
    <mergeCell ref="L655:M655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3:C653"/>
    <mergeCell ref="D653:E653"/>
    <mergeCell ref="F653:G653"/>
    <mergeCell ref="H653:I653"/>
    <mergeCell ref="J653:K653"/>
    <mergeCell ref="L653:M653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59:C659"/>
    <mergeCell ref="D659:E659"/>
    <mergeCell ref="F659:G659"/>
    <mergeCell ref="H659:I659"/>
    <mergeCell ref="J659:K659"/>
    <mergeCell ref="L659:M659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7:C657"/>
    <mergeCell ref="D657:E657"/>
    <mergeCell ref="F657:G657"/>
    <mergeCell ref="H657:I657"/>
    <mergeCell ref="J657:K657"/>
    <mergeCell ref="L657:M657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3:C663"/>
    <mergeCell ref="D663:E663"/>
    <mergeCell ref="F663:G663"/>
    <mergeCell ref="H663:I663"/>
    <mergeCell ref="J663:K663"/>
    <mergeCell ref="L663:M663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1:C661"/>
    <mergeCell ref="D661:E661"/>
    <mergeCell ref="F661:G661"/>
    <mergeCell ref="H661:I661"/>
    <mergeCell ref="J661:K661"/>
    <mergeCell ref="L661:M661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7:C667"/>
    <mergeCell ref="D667:E667"/>
    <mergeCell ref="F667:G667"/>
    <mergeCell ref="H667:I667"/>
    <mergeCell ref="J667:K667"/>
    <mergeCell ref="L667:M667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5:C665"/>
    <mergeCell ref="D665:E665"/>
    <mergeCell ref="F665:G665"/>
    <mergeCell ref="H665:I665"/>
    <mergeCell ref="J665:K665"/>
    <mergeCell ref="L665:M665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1:C671"/>
    <mergeCell ref="D671:E671"/>
    <mergeCell ref="F671:G671"/>
    <mergeCell ref="H671:I671"/>
    <mergeCell ref="J671:K671"/>
    <mergeCell ref="L671:M671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69:C669"/>
    <mergeCell ref="D669:E669"/>
    <mergeCell ref="F669:G669"/>
    <mergeCell ref="H669:I669"/>
    <mergeCell ref="J669:K669"/>
    <mergeCell ref="L669:M669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5:C675"/>
    <mergeCell ref="D675:E675"/>
    <mergeCell ref="F675:G675"/>
    <mergeCell ref="H675:I675"/>
    <mergeCell ref="J675:K675"/>
    <mergeCell ref="L675:M675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3:C673"/>
    <mergeCell ref="D673:E673"/>
    <mergeCell ref="F673:G673"/>
    <mergeCell ref="H673:I673"/>
    <mergeCell ref="J673:K673"/>
    <mergeCell ref="L673:M673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79:C679"/>
    <mergeCell ref="D679:E679"/>
    <mergeCell ref="F679:G679"/>
    <mergeCell ref="H679:I679"/>
    <mergeCell ref="J679:K679"/>
    <mergeCell ref="L679:M679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7:C677"/>
    <mergeCell ref="D677:E677"/>
    <mergeCell ref="F677:G677"/>
    <mergeCell ref="H677:I677"/>
    <mergeCell ref="J677:K677"/>
    <mergeCell ref="L677:M677"/>
    <mergeCell ref="N683:O683"/>
    <mergeCell ref="B684:C684"/>
    <mergeCell ref="D684:E684"/>
    <mergeCell ref="F684:G684"/>
    <mergeCell ref="H684:I684"/>
    <mergeCell ref="J684:K684"/>
    <mergeCell ref="L684:M684"/>
    <mergeCell ref="N684:O684"/>
    <mergeCell ref="B683:C683"/>
    <mergeCell ref="D683:E683"/>
    <mergeCell ref="F683:G683"/>
    <mergeCell ref="H683:I683"/>
    <mergeCell ref="J683:K683"/>
    <mergeCell ref="L683:M683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1:C681"/>
    <mergeCell ref="D681:E681"/>
    <mergeCell ref="F681:G681"/>
    <mergeCell ref="H681:I681"/>
    <mergeCell ref="J681:K681"/>
    <mergeCell ref="L681:M681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87:C687"/>
    <mergeCell ref="D687:E687"/>
    <mergeCell ref="F687:G687"/>
    <mergeCell ref="H687:I687"/>
    <mergeCell ref="J687:K687"/>
    <mergeCell ref="L687:M687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5:C685"/>
    <mergeCell ref="D685:E685"/>
    <mergeCell ref="F685:G685"/>
    <mergeCell ref="H685:I685"/>
    <mergeCell ref="J685:K685"/>
    <mergeCell ref="L685:M685"/>
    <mergeCell ref="N691:O691"/>
    <mergeCell ref="B691:C691"/>
    <mergeCell ref="D691:E691"/>
    <mergeCell ref="F691:G691"/>
    <mergeCell ref="H691:I691"/>
    <mergeCell ref="J691:K691"/>
    <mergeCell ref="L691:M691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89:C689"/>
    <mergeCell ref="D689:E689"/>
    <mergeCell ref="F689:G689"/>
    <mergeCell ref="H689:I689"/>
    <mergeCell ref="J689:K689"/>
    <mergeCell ref="L689:M689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6"/>
  <sheetViews>
    <sheetView tabSelected="1" view="pageBreakPreview" zoomScale="80" zoomScaleNormal="95" zoomScaleSheetLayoutView="80" workbookViewId="0">
      <selection activeCell="J275" sqref="J275"/>
    </sheetView>
  </sheetViews>
  <sheetFormatPr baseColWidth="10" defaultColWidth="10.28515625" defaultRowHeight="15"/>
  <cols>
    <col min="1" max="1" width="17.5703125" style="60" customWidth="1"/>
    <col min="2" max="2" width="36.140625" style="57" customWidth="1"/>
    <col min="3" max="3" width="20.140625" style="58" customWidth="1"/>
    <col min="4" max="4" width="24.85546875" style="59" customWidth="1"/>
    <col min="5" max="5" width="21.7109375" style="59" customWidth="1"/>
    <col min="6" max="6" width="22.7109375" style="59" customWidth="1"/>
    <col min="7" max="7" width="22.42578125" style="59" customWidth="1"/>
    <col min="8" max="8" width="23.7109375" style="75" customWidth="1"/>
    <col min="9" max="16384" width="10.28515625" style="1"/>
  </cols>
  <sheetData>
    <row r="1" spans="1:10">
      <c r="A1" s="56"/>
    </row>
    <row r="4" spans="1:10">
      <c r="B4" s="61" t="s">
        <v>0</v>
      </c>
      <c r="C4" s="62"/>
    </row>
    <row r="5" spans="1:10">
      <c r="B5" s="61"/>
      <c r="C5" s="62"/>
    </row>
    <row r="6" spans="1:10" ht="21">
      <c r="A6" s="81" t="s">
        <v>2142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18.75">
      <c r="E7" s="63"/>
      <c r="F7" s="63"/>
      <c r="G7" s="58"/>
    </row>
    <row r="8" spans="1:10" ht="18.75" customHeight="1">
      <c r="A8" s="82" t="s">
        <v>2147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ht="18.75">
      <c r="D9" s="64"/>
      <c r="E9" s="64"/>
      <c r="F9" s="64"/>
    </row>
    <row r="10" spans="1:10" ht="15" customHeight="1">
      <c r="A10" s="51" t="s">
        <v>1</v>
      </c>
      <c r="B10" s="52" t="s">
        <v>2</v>
      </c>
      <c r="C10" s="52" t="s">
        <v>3</v>
      </c>
      <c r="D10" s="52" t="s">
        <v>4</v>
      </c>
      <c r="E10" s="53" t="s">
        <v>5</v>
      </c>
      <c r="F10" s="53" t="s">
        <v>6</v>
      </c>
      <c r="G10" s="52" t="s">
        <v>7</v>
      </c>
      <c r="H10" s="78" t="s">
        <v>8</v>
      </c>
    </row>
    <row r="11" spans="1:10">
      <c r="A11" s="51"/>
      <c r="B11" s="54"/>
      <c r="C11" s="54"/>
      <c r="D11" s="54"/>
      <c r="E11" s="55"/>
      <c r="F11" s="55"/>
      <c r="G11" s="54"/>
      <c r="H11" s="79"/>
    </row>
    <row r="12" spans="1:10">
      <c r="A12" s="52"/>
      <c r="B12" s="54"/>
      <c r="C12" s="54"/>
      <c r="D12" s="54"/>
      <c r="E12" s="55"/>
      <c r="F12" s="55"/>
      <c r="G12" s="80"/>
      <c r="H12" s="79"/>
    </row>
    <row r="13" spans="1:10" ht="45" customHeight="1">
      <c r="A13" s="83" t="s">
        <v>1840</v>
      </c>
      <c r="B13" s="65" t="s">
        <v>2057</v>
      </c>
      <c r="C13" s="66">
        <v>1</v>
      </c>
      <c r="D13" s="66" t="s">
        <v>14</v>
      </c>
      <c r="E13" s="84">
        <v>43477</v>
      </c>
      <c r="F13" s="84">
        <v>43478</v>
      </c>
      <c r="G13" s="67" t="s">
        <v>647</v>
      </c>
      <c r="H13" s="76">
        <v>36</v>
      </c>
    </row>
    <row r="14" spans="1:10" ht="45" customHeight="1">
      <c r="A14" s="83" t="s">
        <v>1840</v>
      </c>
      <c r="B14" s="65" t="s">
        <v>2057</v>
      </c>
      <c r="C14" s="66">
        <v>1</v>
      </c>
      <c r="D14" s="66" t="s">
        <v>14</v>
      </c>
      <c r="E14" s="84">
        <v>43477</v>
      </c>
      <c r="F14" s="84">
        <v>43478</v>
      </c>
      <c r="G14" s="67" t="s">
        <v>647</v>
      </c>
      <c r="H14" s="76">
        <v>130.16</v>
      </c>
    </row>
    <row r="15" spans="1:10" ht="45" customHeight="1">
      <c r="A15" s="83" t="s">
        <v>1840</v>
      </c>
      <c r="B15" s="65" t="s">
        <v>2057</v>
      </c>
      <c r="C15" s="66">
        <v>1</v>
      </c>
      <c r="D15" s="66" t="s">
        <v>14</v>
      </c>
      <c r="E15" s="84">
        <v>43470</v>
      </c>
      <c r="F15" s="84">
        <v>43471</v>
      </c>
      <c r="G15" s="67" t="s">
        <v>647</v>
      </c>
      <c r="H15" s="76">
        <v>36</v>
      </c>
    </row>
    <row r="16" spans="1:10" ht="45" customHeight="1">
      <c r="A16" s="83" t="s">
        <v>1840</v>
      </c>
      <c r="B16" s="65" t="s">
        <v>2057</v>
      </c>
      <c r="C16" s="66">
        <v>1</v>
      </c>
      <c r="D16" s="66" t="s">
        <v>14</v>
      </c>
      <c r="E16" s="84">
        <v>43470</v>
      </c>
      <c r="F16" s="84">
        <v>43471</v>
      </c>
      <c r="G16" s="67" t="s">
        <v>647</v>
      </c>
      <c r="H16" s="76">
        <v>130.16</v>
      </c>
    </row>
    <row r="17" spans="1:8" ht="45" customHeight="1">
      <c r="A17" s="85" t="s">
        <v>1840</v>
      </c>
      <c r="B17" s="65" t="s">
        <v>2057</v>
      </c>
      <c r="C17" s="66">
        <v>1</v>
      </c>
      <c r="D17" s="66" t="s">
        <v>14</v>
      </c>
      <c r="E17" s="84">
        <v>43498</v>
      </c>
      <c r="F17" s="84">
        <v>43526</v>
      </c>
      <c r="G17" s="67" t="s">
        <v>647</v>
      </c>
      <c r="H17" s="76">
        <v>36</v>
      </c>
    </row>
    <row r="18" spans="1:8" ht="45" customHeight="1">
      <c r="A18" s="86" t="s">
        <v>1840</v>
      </c>
      <c r="B18" s="65" t="s">
        <v>2057</v>
      </c>
      <c r="C18" s="66">
        <v>1</v>
      </c>
      <c r="D18" s="66" t="s">
        <v>14</v>
      </c>
      <c r="E18" s="84">
        <v>43484</v>
      </c>
      <c r="F18" s="84">
        <v>43484</v>
      </c>
      <c r="G18" s="67" t="s">
        <v>647</v>
      </c>
      <c r="H18" s="76">
        <v>130.16</v>
      </c>
    </row>
    <row r="19" spans="1:8" ht="45" customHeight="1">
      <c r="A19" s="86" t="s">
        <v>1840</v>
      </c>
      <c r="B19" s="65" t="s">
        <v>2057</v>
      </c>
      <c r="C19" s="66">
        <v>1</v>
      </c>
      <c r="D19" s="66" t="s">
        <v>14</v>
      </c>
      <c r="E19" s="84">
        <v>43491</v>
      </c>
      <c r="F19" s="84">
        <v>43492</v>
      </c>
      <c r="G19" s="67" t="s">
        <v>647</v>
      </c>
      <c r="H19" s="76">
        <v>130.16</v>
      </c>
    </row>
    <row r="20" spans="1:8" ht="45" customHeight="1">
      <c r="A20" s="86" t="s">
        <v>1840</v>
      </c>
      <c r="B20" s="65" t="s">
        <v>2057</v>
      </c>
      <c r="C20" s="66">
        <v>1</v>
      </c>
      <c r="D20" s="66" t="s">
        <v>14</v>
      </c>
      <c r="E20" s="84">
        <v>43484</v>
      </c>
      <c r="F20" s="84">
        <v>43485</v>
      </c>
      <c r="G20" s="67" t="s">
        <v>647</v>
      </c>
      <c r="H20" s="76">
        <v>36</v>
      </c>
    </row>
    <row r="21" spans="1:8" ht="45" customHeight="1">
      <c r="A21" s="86" t="s">
        <v>1840</v>
      </c>
      <c r="B21" s="65" t="s">
        <v>2057</v>
      </c>
      <c r="C21" s="66">
        <v>1</v>
      </c>
      <c r="D21" s="66" t="s">
        <v>14</v>
      </c>
      <c r="E21" s="84">
        <v>43491</v>
      </c>
      <c r="F21" s="84">
        <v>43492</v>
      </c>
      <c r="G21" s="67" t="s">
        <v>647</v>
      </c>
      <c r="H21" s="76">
        <v>36</v>
      </c>
    </row>
    <row r="22" spans="1:8" ht="45" customHeight="1">
      <c r="A22" s="83" t="s">
        <v>1844</v>
      </c>
      <c r="B22" s="87" t="s">
        <v>2058</v>
      </c>
      <c r="C22" s="88">
        <v>1</v>
      </c>
      <c r="D22" s="89" t="s">
        <v>14</v>
      </c>
      <c r="E22" s="84">
        <v>43483</v>
      </c>
      <c r="F22" s="84">
        <v>43483</v>
      </c>
      <c r="G22" s="67" t="s">
        <v>647</v>
      </c>
      <c r="H22" s="76">
        <v>90</v>
      </c>
    </row>
    <row r="23" spans="1:8" ht="45" customHeight="1">
      <c r="A23" s="83" t="s">
        <v>1844</v>
      </c>
      <c r="B23" s="87" t="s">
        <v>2059</v>
      </c>
      <c r="C23" s="88">
        <v>1</v>
      </c>
      <c r="D23" s="89" t="s">
        <v>14</v>
      </c>
      <c r="E23" s="84">
        <v>43474</v>
      </c>
      <c r="F23" s="84">
        <v>43486</v>
      </c>
      <c r="G23" s="67" t="s">
        <v>647</v>
      </c>
      <c r="H23" s="76">
        <v>450</v>
      </c>
    </row>
    <row r="24" spans="1:8" ht="45" customHeight="1">
      <c r="A24" s="83" t="s">
        <v>1844</v>
      </c>
      <c r="B24" s="87" t="s">
        <v>2060</v>
      </c>
      <c r="C24" s="88">
        <v>1</v>
      </c>
      <c r="D24" s="89" t="s">
        <v>14</v>
      </c>
      <c r="E24" s="84">
        <v>43473</v>
      </c>
      <c r="F24" s="84">
        <v>43483</v>
      </c>
      <c r="G24" s="67" t="s">
        <v>647</v>
      </c>
      <c r="H24" s="76">
        <v>300</v>
      </c>
    </row>
    <row r="25" spans="1:8" ht="45" customHeight="1">
      <c r="A25" s="85" t="s">
        <v>1844</v>
      </c>
      <c r="B25" s="90" t="s">
        <v>2061</v>
      </c>
      <c r="C25" s="91">
        <v>1</v>
      </c>
      <c r="D25" s="92" t="s">
        <v>28</v>
      </c>
      <c r="E25" s="84">
        <v>43502</v>
      </c>
      <c r="F25" s="84">
        <v>43502</v>
      </c>
      <c r="G25" s="67" t="s">
        <v>647</v>
      </c>
      <c r="H25" s="76">
        <v>340</v>
      </c>
    </row>
    <row r="26" spans="1:8" ht="45" customHeight="1">
      <c r="A26" s="85" t="s">
        <v>1844</v>
      </c>
      <c r="B26" s="90" t="s">
        <v>2061</v>
      </c>
      <c r="C26" s="91">
        <v>1</v>
      </c>
      <c r="D26" s="92" t="s">
        <v>28</v>
      </c>
      <c r="E26" s="84">
        <v>43502</v>
      </c>
      <c r="F26" s="84">
        <v>43502</v>
      </c>
      <c r="G26" s="67" t="s">
        <v>647</v>
      </c>
      <c r="H26" s="76">
        <v>445</v>
      </c>
    </row>
    <row r="27" spans="1:8" ht="45" customHeight="1">
      <c r="A27" s="86" t="s">
        <v>1844</v>
      </c>
      <c r="B27" s="90" t="s">
        <v>2062</v>
      </c>
      <c r="C27" s="91">
        <v>2</v>
      </c>
      <c r="D27" s="92" t="s">
        <v>1354</v>
      </c>
      <c r="E27" s="84">
        <v>43488</v>
      </c>
      <c r="F27" s="84">
        <v>43488</v>
      </c>
      <c r="G27" s="67" t="s">
        <v>647</v>
      </c>
      <c r="H27" s="76">
        <v>553.5</v>
      </c>
    </row>
    <row r="28" spans="1:8" ht="45" customHeight="1">
      <c r="A28" s="86" t="s">
        <v>1844</v>
      </c>
      <c r="B28" s="90" t="s">
        <v>2062</v>
      </c>
      <c r="C28" s="91">
        <v>2</v>
      </c>
      <c r="D28" s="92" t="s">
        <v>1354</v>
      </c>
      <c r="E28" s="84">
        <v>43488</v>
      </c>
      <c r="F28" s="84">
        <v>43488</v>
      </c>
      <c r="G28" s="67" t="s">
        <v>647</v>
      </c>
      <c r="H28" s="76">
        <v>500</v>
      </c>
    </row>
    <row r="29" spans="1:8" ht="45" customHeight="1">
      <c r="A29" s="86" t="s">
        <v>1844</v>
      </c>
      <c r="B29" s="90" t="s">
        <v>2062</v>
      </c>
      <c r="C29" s="91">
        <v>2</v>
      </c>
      <c r="D29" s="92" t="s">
        <v>1354</v>
      </c>
      <c r="E29" s="84">
        <v>43488</v>
      </c>
      <c r="F29" s="84">
        <v>43488</v>
      </c>
      <c r="G29" s="67" t="s">
        <v>647</v>
      </c>
      <c r="H29" s="76">
        <v>212</v>
      </c>
    </row>
    <row r="30" spans="1:8" ht="45" customHeight="1">
      <c r="A30" s="93" t="s">
        <v>1844</v>
      </c>
      <c r="B30" s="90" t="s">
        <v>2063</v>
      </c>
      <c r="C30" s="91">
        <v>2</v>
      </c>
      <c r="D30" s="92" t="s">
        <v>1354</v>
      </c>
      <c r="E30" s="84">
        <v>43521</v>
      </c>
      <c r="F30" s="84">
        <v>43521</v>
      </c>
      <c r="G30" s="67" t="s">
        <v>647</v>
      </c>
      <c r="H30" s="76">
        <v>1250</v>
      </c>
    </row>
    <row r="31" spans="1:8" ht="45" customHeight="1">
      <c r="A31" s="93" t="s">
        <v>1844</v>
      </c>
      <c r="B31" s="90" t="s">
        <v>2064</v>
      </c>
      <c r="C31" s="91">
        <v>1</v>
      </c>
      <c r="D31" s="92" t="s">
        <v>14</v>
      </c>
      <c r="E31" s="84">
        <v>43531</v>
      </c>
      <c r="F31" s="84">
        <v>43531</v>
      </c>
      <c r="G31" s="67" t="s">
        <v>647</v>
      </c>
      <c r="H31" s="76">
        <v>100</v>
      </c>
    </row>
    <row r="32" spans="1:8" ht="45" customHeight="1">
      <c r="A32" s="83" t="s">
        <v>1888</v>
      </c>
      <c r="B32" s="87" t="s">
        <v>2065</v>
      </c>
      <c r="C32" s="88">
        <v>2</v>
      </c>
      <c r="D32" s="89" t="s">
        <v>14</v>
      </c>
      <c r="E32" s="84">
        <v>43467</v>
      </c>
      <c r="F32" s="84">
        <v>43480</v>
      </c>
      <c r="G32" s="67" t="s">
        <v>647</v>
      </c>
      <c r="H32" s="76">
        <v>1080</v>
      </c>
    </row>
    <row r="33" spans="1:8" ht="45" customHeight="1">
      <c r="A33" s="83" t="s">
        <v>1821</v>
      </c>
      <c r="B33" s="87" t="s">
        <v>2066</v>
      </c>
      <c r="C33" s="66">
        <v>1</v>
      </c>
      <c r="D33" s="89" t="s">
        <v>23</v>
      </c>
      <c r="E33" s="84">
        <v>43472</v>
      </c>
      <c r="F33" s="84">
        <v>43472</v>
      </c>
      <c r="G33" s="67" t="s">
        <v>647</v>
      </c>
      <c r="H33" s="76">
        <v>904</v>
      </c>
    </row>
    <row r="34" spans="1:8" ht="45" customHeight="1">
      <c r="A34" s="83" t="s">
        <v>1821</v>
      </c>
      <c r="B34" s="87" t="s">
        <v>2067</v>
      </c>
      <c r="C34" s="66">
        <v>1</v>
      </c>
      <c r="D34" s="89" t="s">
        <v>28</v>
      </c>
      <c r="E34" s="84">
        <v>43479</v>
      </c>
      <c r="F34" s="84">
        <v>43479</v>
      </c>
      <c r="G34" s="67" t="s">
        <v>647</v>
      </c>
      <c r="H34" s="76">
        <v>212</v>
      </c>
    </row>
    <row r="35" spans="1:8" ht="45" customHeight="1">
      <c r="A35" s="83" t="s">
        <v>1821</v>
      </c>
      <c r="B35" s="87" t="s">
        <v>2067</v>
      </c>
      <c r="C35" s="66">
        <v>1</v>
      </c>
      <c r="D35" s="89" t="s">
        <v>28</v>
      </c>
      <c r="E35" s="84">
        <v>43479</v>
      </c>
      <c r="F35" s="84">
        <v>43479</v>
      </c>
      <c r="G35" s="67" t="s">
        <v>647</v>
      </c>
      <c r="H35" s="76">
        <v>28</v>
      </c>
    </row>
    <row r="36" spans="1:8" ht="45" customHeight="1">
      <c r="A36" s="83" t="s">
        <v>1821</v>
      </c>
      <c r="B36" s="87" t="s">
        <v>2067</v>
      </c>
      <c r="C36" s="66">
        <v>1</v>
      </c>
      <c r="D36" s="89" t="s">
        <v>28</v>
      </c>
      <c r="E36" s="84">
        <v>43479</v>
      </c>
      <c r="F36" s="84">
        <v>43479</v>
      </c>
      <c r="G36" s="67" t="s">
        <v>647</v>
      </c>
      <c r="H36" s="76">
        <v>156.99</v>
      </c>
    </row>
    <row r="37" spans="1:8" ht="45" customHeight="1">
      <c r="A37" s="83" t="s">
        <v>1821</v>
      </c>
      <c r="B37" s="87" t="s">
        <v>2067</v>
      </c>
      <c r="C37" s="66">
        <v>1</v>
      </c>
      <c r="D37" s="89" t="s">
        <v>28</v>
      </c>
      <c r="E37" s="84">
        <v>43479</v>
      </c>
      <c r="F37" s="84">
        <v>43479</v>
      </c>
      <c r="G37" s="67" t="s">
        <v>647</v>
      </c>
      <c r="H37" s="76">
        <v>500</v>
      </c>
    </row>
    <row r="38" spans="1:8" ht="45" customHeight="1">
      <c r="A38" s="83" t="s">
        <v>1821</v>
      </c>
      <c r="B38" s="87" t="s">
        <v>2067</v>
      </c>
      <c r="C38" s="66">
        <v>1</v>
      </c>
      <c r="D38" s="89" t="s">
        <v>28</v>
      </c>
      <c r="E38" s="84">
        <v>43476</v>
      </c>
      <c r="F38" s="84">
        <v>43476</v>
      </c>
      <c r="G38" s="67" t="s">
        <v>647</v>
      </c>
      <c r="H38" s="76">
        <v>212</v>
      </c>
    </row>
    <row r="39" spans="1:8" ht="45" customHeight="1">
      <c r="A39" s="83" t="s">
        <v>1821</v>
      </c>
      <c r="B39" s="87" t="s">
        <v>2068</v>
      </c>
      <c r="C39" s="66">
        <v>1</v>
      </c>
      <c r="D39" s="89" t="s">
        <v>28</v>
      </c>
      <c r="E39" s="84">
        <v>43474</v>
      </c>
      <c r="F39" s="84">
        <v>43474</v>
      </c>
      <c r="G39" s="67" t="s">
        <v>647</v>
      </c>
      <c r="H39" s="76">
        <v>12</v>
      </c>
    </row>
    <row r="40" spans="1:8" ht="45" customHeight="1">
      <c r="A40" s="83" t="s">
        <v>1821</v>
      </c>
      <c r="B40" s="87" t="s">
        <v>2068</v>
      </c>
      <c r="C40" s="66">
        <v>1</v>
      </c>
      <c r="D40" s="89" t="s">
        <v>28</v>
      </c>
      <c r="E40" s="84">
        <v>43474</v>
      </c>
      <c r="F40" s="84">
        <v>43474</v>
      </c>
      <c r="G40" s="67" t="s">
        <v>647</v>
      </c>
      <c r="H40" s="76">
        <v>212</v>
      </c>
    </row>
    <row r="41" spans="1:8" ht="45" customHeight="1">
      <c r="A41" s="83" t="s">
        <v>1821</v>
      </c>
      <c r="B41" s="87" t="s">
        <v>2068</v>
      </c>
      <c r="C41" s="66">
        <v>1</v>
      </c>
      <c r="D41" s="89" t="s">
        <v>28</v>
      </c>
      <c r="E41" s="84">
        <v>43474</v>
      </c>
      <c r="F41" s="84">
        <v>43474</v>
      </c>
      <c r="G41" s="67" t="s">
        <v>647</v>
      </c>
      <c r="H41" s="76">
        <v>500</v>
      </c>
    </row>
    <row r="42" spans="1:8" ht="45" customHeight="1">
      <c r="A42" s="83" t="s">
        <v>1821</v>
      </c>
      <c r="B42" s="87" t="s">
        <v>2069</v>
      </c>
      <c r="C42" s="66">
        <v>1</v>
      </c>
      <c r="D42" s="89" t="s">
        <v>28</v>
      </c>
      <c r="E42" s="84">
        <v>43468</v>
      </c>
      <c r="F42" s="84">
        <v>43468</v>
      </c>
      <c r="G42" s="67" t="s">
        <v>647</v>
      </c>
      <c r="H42" s="76">
        <v>212</v>
      </c>
    </row>
    <row r="43" spans="1:8" ht="45" customHeight="1">
      <c r="A43" s="83" t="s">
        <v>1821</v>
      </c>
      <c r="B43" s="87" t="s">
        <v>2068</v>
      </c>
      <c r="C43" s="66">
        <v>1</v>
      </c>
      <c r="D43" s="89" t="s">
        <v>28</v>
      </c>
      <c r="E43" s="84">
        <v>43472</v>
      </c>
      <c r="F43" s="84">
        <v>43472</v>
      </c>
      <c r="G43" s="67" t="s">
        <v>647</v>
      </c>
      <c r="H43" s="76">
        <v>12</v>
      </c>
    </row>
    <row r="44" spans="1:8" ht="45" customHeight="1">
      <c r="A44" s="83" t="s">
        <v>1821</v>
      </c>
      <c r="B44" s="87" t="s">
        <v>2070</v>
      </c>
      <c r="C44" s="66">
        <v>1</v>
      </c>
      <c r="D44" s="89" t="s">
        <v>28</v>
      </c>
      <c r="E44" s="84">
        <v>43469</v>
      </c>
      <c r="F44" s="84">
        <v>43469</v>
      </c>
      <c r="G44" s="67" t="s">
        <v>647</v>
      </c>
      <c r="H44" s="76">
        <v>310</v>
      </c>
    </row>
    <row r="45" spans="1:8" ht="45" customHeight="1">
      <c r="A45" s="83" t="s">
        <v>1821</v>
      </c>
      <c r="B45" s="87" t="s">
        <v>2068</v>
      </c>
      <c r="C45" s="66">
        <v>1</v>
      </c>
      <c r="D45" s="89" t="s">
        <v>28</v>
      </c>
      <c r="E45" s="84">
        <v>43472</v>
      </c>
      <c r="F45" s="84">
        <v>43472</v>
      </c>
      <c r="G45" s="67" t="s">
        <v>647</v>
      </c>
      <c r="H45" s="76">
        <v>500</v>
      </c>
    </row>
    <row r="46" spans="1:8" ht="45" customHeight="1">
      <c r="A46" s="83" t="s">
        <v>1821</v>
      </c>
      <c r="B46" s="87" t="s">
        <v>2066</v>
      </c>
      <c r="C46" s="66">
        <v>1</v>
      </c>
      <c r="D46" s="89" t="s">
        <v>23</v>
      </c>
      <c r="E46" s="84">
        <v>43472</v>
      </c>
      <c r="F46" s="84">
        <v>43472</v>
      </c>
      <c r="G46" s="67" t="s">
        <v>647</v>
      </c>
      <c r="H46" s="76">
        <v>220</v>
      </c>
    </row>
    <row r="47" spans="1:8" ht="45" customHeight="1">
      <c r="A47" s="83" t="s">
        <v>1821</v>
      </c>
      <c r="B47" s="87" t="s">
        <v>2068</v>
      </c>
      <c r="C47" s="66">
        <v>1</v>
      </c>
      <c r="D47" s="89" t="s">
        <v>28</v>
      </c>
      <c r="E47" s="84">
        <v>43474</v>
      </c>
      <c r="F47" s="84">
        <v>43474</v>
      </c>
      <c r="G47" s="67" t="s">
        <v>647</v>
      </c>
      <c r="H47" s="76">
        <v>169</v>
      </c>
    </row>
    <row r="48" spans="1:8" ht="45" customHeight="1">
      <c r="A48" s="83" t="s">
        <v>1821</v>
      </c>
      <c r="B48" s="87" t="s">
        <v>2068</v>
      </c>
      <c r="C48" s="66">
        <v>1</v>
      </c>
      <c r="D48" s="89" t="s">
        <v>28</v>
      </c>
      <c r="E48" s="84">
        <v>43472</v>
      </c>
      <c r="F48" s="84">
        <v>43472</v>
      </c>
      <c r="G48" s="67" t="s">
        <v>647</v>
      </c>
      <c r="H48" s="76">
        <v>212</v>
      </c>
    </row>
    <row r="49" spans="1:8" ht="45" customHeight="1">
      <c r="A49" s="83" t="s">
        <v>1821</v>
      </c>
      <c r="B49" s="87" t="s">
        <v>2067</v>
      </c>
      <c r="C49" s="66">
        <v>1</v>
      </c>
      <c r="D49" s="89" t="s">
        <v>28</v>
      </c>
      <c r="E49" s="84">
        <v>43476</v>
      </c>
      <c r="F49" s="84">
        <v>43476</v>
      </c>
      <c r="G49" s="67" t="s">
        <v>647</v>
      </c>
      <c r="H49" s="76">
        <v>500</v>
      </c>
    </row>
    <row r="50" spans="1:8" ht="45" customHeight="1">
      <c r="A50" s="83" t="s">
        <v>1821</v>
      </c>
      <c r="B50" s="87" t="s">
        <v>2067</v>
      </c>
      <c r="C50" s="66">
        <v>1</v>
      </c>
      <c r="D50" s="89" t="s">
        <v>28</v>
      </c>
      <c r="E50" s="84">
        <v>43476</v>
      </c>
      <c r="F50" s="84">
        <v>43476</v>
      </c>
      <c r="G50" s="67" t="s">
        <v>647</v>
      </c>
      <c r="H50" s="76">
        <v>220</v>
      </c>
    </row>
    <row r="51" spans="1:8" ht="45" customHeight="1">
      <c r="A51" s="83" t="s">
        <v>1821</v>
      </c>
      <c r="B51" s="87" t="s">
        <v>2071</v>
      </c>
      <c r="C51" s="66">
        <v>1</v>
      </c>
      <c r="D51" s="89" t="s">
        <v>28</v>
      </c>
      <c r="E51" s="84">
        <v>43474</v>
      </c>
      <c r="F51" s="84">
        <v>43474</v>
      </c>
      <c r="G51" s="67" t="s">
        <v>647</v>
      </c>
      <c r="H51" s="76">
        <v>351</v>
      </c>
    </row>
    <row r="52" spans="1:8" ht="45" customHeight="1">
      <c r="A52" s="83" t="s">
        <v>1821</v>
      </c>
      <c r="B52" s="87" t="s">
        <v>2071</v>
      </c>
      <c r="C52" s="66">
        <v>1</v>
      </c>
      <c r="D52" s="89" t="s">
        <v>28</v>
      </c>
      <c r="E52" s="84">
        <v>43474</v>
      </c>
      <c r="F52" s="84">
        <v>43474</v>
      </c>
      <c r="G52" s="67" t="s">
        <v>647</v>
      </c>
      <c r="H52" s="76">
        <v>106</v>
      </c>
    </row>
    <row r="53" spans="1:8" ht="45" customHeight="1">
      <c r="A53" s="83" t="s">
        <v>1821</v>
      </c>
      <c r="B53" s="87" t="s">
        <v>2067</v>
      </c>
      <c r="C53" s="66">
        <v>1</v>
      </c>
      <c r="D53" s="89" t="s">
        <v>28</v>
      </c>
      <c r="E53" s="84">
        <v>43476</v>
      </c>
      <c r="F53" s="84">
        <v>43476</v>
      </c>
      <c r="G53" s="67" t="s">
        <v>647</v>
      </c>
      <c r="H53" s="76">
        <v>33</v>
      </c>
    </row>
    <row r="54" spans="1:8" ht="45" customHeight="1">
      <c r="A54" s="83" t="s">
        <v>1821</v>
      </c>
      <c r="B54" s="87" t="s">
        <v>2069</v>
      </c>
      <c r="C54" s="66">
        <v>1</v>
      </c>
      <c r="D54" s="89" t="s">
        <v>28</v>
      </c>
      <c r="E54" s="84">
        <v>43468</v>
      </c>
      <c r="F54" s="84">
        <v>43468</v>
      </c>
      <c r="G54" s="67" t="s">
        <v>647</v>
      </c>
      <c r="H54" s="76">
        <v>200</v>
      </c>
    </row>
    <row r="55" spans="1:8" ht="45" customHeight="1">
      <c r="A55" s="83" t="s">
        <v>1821</v>
      </c>
      <c r="B55" s="87" t="s">
        <v>2066</v>
      </c>
      <c r="C55" s="66">
        <v>1</v>
      </c>
      <c r="D55" s="89" t="s">
        <v>23</v>
      </c>
      <c r="E55" s="84">
        <v>43472</v>
      </c>
      <c r="F55" s="84">
        <v>43472</v>
      </c>
      <c r="G55" s="67" t="s">
        <v>647</v>
      </c>
      <c r="H55" s="76">
        <v>590</v>
      </c>
    </row>
    <row r="56" spans="1:8" ht="45" customHeight="1">
      <c r="A56" s="83" t="s">
        <v>1821</v>
      </c>
      <c r="B56" s="87" t="s">
        <v>2072</v>
      </c>
      <c r="C56" s="66">
        <v>1</v>
      </c>
      <c r="D56" s="89" t="s">
        <v>28</v>
      </c>
      <c r="E56" s="84">
        <v>43481</v>
      </c>
      <c r="F56" s="84">
        <v>43481</v>
      </c>
      <c r="G56" s="67" t="s">
        <v>647</v>
      </c>
      <c r="H56" s="76">
        <v>52</v>
      </c>
    </row>
    <row r="57" spans="1:8" ht="45" customHeight="1">
      <c r="A57" s="83" t="s">
        <v>1821</v>
      </c>
      <c r="B57" s="87" t="s">
        <v>2067</v>
      </c>
      <c r="C57" s="66">
        <v>1</v>
      </c>
      <c r="D57" s="89" t="s">
        <v>28</v>
      </c>
      <c r="E57" s="84">
        <v>43482</v>
      </c>
      <c r="F57" s="84">
        <v>43482</v>
      </c>
      <c r="G57" s="67" t="s">
        <v>647</v>
      </c>
      <c r="H57" s="76">
        <v>212</v>
      </c>
    </row>
    <row r="58" spans="1:8" ht="45" customHeight="1">
      <c r="A58" s="83" t="s">
        <v>1821</v>
      </c>
      <c r="B58" s="87" t="s">
        <v>2072</v>
      </c>
      <c r="C58" s="66">
        <v>1</v>
      </c>
      <c r="D58" s="89" t="s">
        <v>28</v>
      </c>
      <c r="E58" s="84">
        <v>43481</v>
      </c>
      <c r="F58" s="84">
        <v>43481</v>
      </c>
      <c r="G58" s="67" t="s">
        <v>647</v>
      </c>
      <c r="H58" s="76">
        <v>500</v>
      </c>
    </row>
    <row r="59" spans="1:8" ht="45" customHeight="1">
      <c r="A59" s="83" t="s">
        <v>1821</v>
      </c>
      <c r="B59" s="87" t="s">
        <v>2072</v>
      </c>
      <c r="C59" s="66">
        <v>1</v>
      </c>
      <c r="D59" s="89" t="s">
        <v>28</v>
      </c>
      <c r="E59" s="84">
        <v>43481</v>
      </c>
      <c r="F59" s="84">
        <v>43481</v>
      </c>
      <c r="G59" s="67" t="s">
        <v>647</v>
      </c>
      <c r="H59" s="76">
        <v>115</v>
      </c>
    </row>
    <row r="60" spans="1:8" ht="45" customHeight="1">
      <c r="A60" s="83" t="s">
        <v>1821</v>
      </c>
      <c r="B60" s="87" t="s">
        <v>2067</v>
      </c>
      <c r="C60" s="66">
        <v>1</v>
      </c>
      <c r="D60" s="89" t="s">
        <v>28</v>
      </c>
      <c r="E60" s="84">
        <v>43480</v>
      </c>
      <c r="F60" s="84">
        <v>43480</v>
      </c>
      <c r="G60" s="67" t="s">
        <v>647</v>
      </c>
      <c r="H60" s="76">
        <v>163</v>
      </c>
    </row>
    <row r="61" spans="1:8" ht="45" customHeight="1">
      <c r="A61" s="83" t="s">
        <v>1821</v>
      </c>
      <c r="B61" s="87" t="s">
        <v>2067</v>
      </c>
      <c r="C61" s="66">
        <v>1</v>
      </c>
      <c r="D61" s="89" t="s">
        <v>28</v>
      </c>
      <c r="E61" s="84">
        <v>43480</v>
      </c>
      <c r="F61" s="84">
        <v>43480</v>
      </c>
      <c r="G61" s="67" t="s">
        <v>647</v>
      </c>
      <c r="H61" s="76">
        <v>157</v>
      </c>
    </row>
    <row r="62" spans="1:8" ht="45" customHeight="1">
      <c r="A62" s="83" t="s">
        <v>1821</v>
      </c>
      <c r="B62" s="87" t="s">
        <v>2067</v>
      </c>
      <c r="C62" s="66">
        <v>1</v>
      </c>
      <c r="D62" s="89" t="s">
        <v>28</v>
      </c>
      <c r="E62" s="84">
        <v>43480</v>
      </c>
      <c r="F62" s="84">
        <v>43480</v>
      </c>
      <c r="G62" s="67" t="s">
        <v>647</v>
      </c>
      <c r="H62" s="76">
        <v>212</v>
      </c>
    </row>
    <row r="63" spans="1:8" ht="45" customHeight="1">
      <c r="A63" s="83" t="s">
        <v>1821</v>
      </c>
      <c r="B63" s="87" t="s">
        <v>2067</v>
      </c>
      <c r="C63" s="66">
        <v>1</v>
      </c>
      <c r="D63" s="89" t="s">
        <v>28</v>
      </c>
      <c r="E63" s="84">
        <v>43482</v>
      </c>
      <c r="F63" s="84">
        <v>43482</v>
      </c>
      <c r="G63" s="67" t="s">
        <v>647</v>
      </c>
      <c r="H63" s="76">
        <v>50</v>
      </c>
    </row>
    <row r="64" spans="1:8" ht="45" customHeight="1">
      <c r="A64" s="83" t="s">
        <v>1821</v>
      </c>
      <c r="B64" s="87" t="s">
        <v>2067</v>
      </c>
      <c r="C64" s="66">
        <v>1</v>
      </c>
      <c r="D64" s="89" t="s">
        <v>28</v>
      </c>
      <c r="E64" s="84">
        <v>43482</v>
      </c>
      <c r="F64" s="84">
        <v>43482</v>
      </c>
      <c r="G64" s="67" t="s">
        <v>647</v>
      </c>
      <c r="H64" s="76">
        <v>220</v>
      </c>
    </row>
    <row r="65" spans="1:8" ht="45" customHeight="1">
      <c r="A65" s="83" t="s">
        <v>1821</v>
      </c>
      <c r="B65" s="87" t="s">
        <v>2072</v>
      </c>
      <c r="C65" s="66">
        <v>1</v>
      </c>
      <c r="D65" s="89" t="s">
        <v>28</v>
      </c>
      <c r="E65" s="84">
        <v>43481</v>
      </c>
      <c r="F65" s="84">
        <v>43481</v>
      </c>
      <c r="G65" s="67" t="s">
        <v>647</v>
      </c>
      <c r="H65" s="76">
        <v>212</v>
      </c>
    </row>
    <row r="66" spans="1:8" ht="45" customHeight="1">
      <c r="A66" s="83" t="s">
        <v>1821</v>
      </c>
      <c r="B66" s="87" t="s">
        <v>2067</v>
      </c>
      <c r="C66" s="66">
        <v>1</v>
      </c>
      <c r="D66" s="89" t="s">
        <v>28</v>
      </c>
      <c r="E66" s="84">
        <v>43480</v>
      </c>
      <c r="F66" s="84">
        <v>43480</v>
      </c>
      <c r="G66" s="67" t="s">
        <v>647</v>
      </c>
      <c r="H66" s="76">
        <v>57</v>
      </c>
    </row>
    <row r="67" spans="1:8" ht="45" customHeight="1">
      <c r="A67" s="83" t="s">
        <v>1821</v>
      </c>
      <c r="B67" s="87" t="s">
        <v>2073</v>
      </c>
      <c r="C67" s="66">
        <v>1</v>
      </c>
      <c r="D67" s="89" t="s">
        <v>1354</v>
      </c>
      <c r="E67" s="84">
        <v>43482</v>
      </c>
      <c r="F67" s="84">
        <v>43483</v>
      </c>
      <c r="G67" s="67" t="s">
        <v>647</v>
      </c>
      <c r="H67" s="76">
        <v>424</v>
      </c>
    </row>
    <row r="68" spans="1:8" ht="45" customHeight="1">
      <c r="A68" s="85" t="s">
        <v>1821</v>
      </c>
      <c r="B68" s="90" t="s">
        <v>2074</v>
      </c>
      <c r="C68" s="66">
        <v>1</v>
      </c>
      <c r="D68" s="92" t="s">
        <v>28</v>
      </c>
      <c r="E68" s="84">
        <v>43490</v>
      </c>
      <c r="F68" s="84">
        <v>43490</v>
      </c>
      <c r="G68" s="67" t="s">
        <v>647</v>
      </c>
      <c r="H68" s="76">
        <v>879</v>
      </c>
    </row>
    <row r="69" spans="1:8" ht="45" customHeight="1">
      <c r="A69" s="85" t="s">
        <v>1821</v>
      </c>
      <c r="B69" s="90" t="s">
        <v>2075</v>
      </c>
      <c r="C69" s="66">
        <v>1</v>
      </c>
      <c r="D69" s="92" t="s">
        <v>28</v>
      </c>
      <c r="E69" s="84">
        <v>43490</v>
      </c>
      <c r="F69" s="84">
        <v>43490</v>
      </c>
      <c r="G69" s="67" t="s">
        <v>647</v>
      </c>
      <c r="H69" s="76">
        <v>268</v>
      </c>
    </row>
    <row r="70" spans="1:8" ht="45" customHeight="1">
      <c r="A70" s="86" t="s">
        <v>1821</v>
      </c>
      <c r="B70" s="90" t="s">
        <v>2076</v>
      </c>
      <c r="C70" s="66">
        <v>1</v>
      </c>
      <c r="D70" s="92" t="s">
        <v>1354</v>
      </c>
      <c r="E70" s="84">
        <v>43487</v>
      </c>
      <c r="F70" s="84">
        <v>43487</v>
      </c>
      <c r="G70" s="67" t="s">
        <v>647</v>
      </c>
      <c r="H70" s="76">
        <v>170</v>
      </c>
    </row>
    <row r="71" spans="1:8" ht="45" customHeight="1">
      <c r="A71" s="86" t="s">
        <v>1821</v>
      </c>
      <c r="B71" s="90" t="s">
        <v>2076</v>
      </c>
      <c r="C71" s="66">
        <v>1</v>
      </c>
      <c r="D71" s="92" t="s">
        <v>1354</v>
      </c>
      <c r="E71" s="84">
        <v>43487</v>
      </c>
      <c r="F71" s="84">
        <v>43487</v>
      </c>
      <c r="G71" s="67" t="s">
        <v>647</v>
      </c>
      <c r="H71" s="76">
        <v>220</v>
      </c>
    </row>
    <row r="72" spans="1:8" ht="45" customHeight="1">
      <c r="A72" s="86" t="s">
        <v>1821</v>
      </c>
      <c r="B72" s="90" t="s">
        <v>2077</v>
      </c>
      <c r="C72" s="66">
        <v>1</v>
      </c>
      <c r="D72" s="92" t="s">
        <v>1354</v>
      </c>
      <c r="E72" s="84">
        <v>43483</v>
      </c>
      <c r="F72" s="84">
        <v>43483</v>
      </c>
      <c r="G72" s="67" t="s">
        <v>647</v>
      </c>
      <c r="H72" s="76">
        <v>500</v>
      </c>
    </row>
    <row r="73" spans="1:8" ht="45" customHeight="1">
      <c r="A73" s="86" t="s">
        <v>1821</v>
      </c>
      <c r="B73" s="90" t="s">
        <v>2074</v>
      </c>
      <c r="C73" s="66">
        <v>1</v>
      </c>
      <c r="D73" s="92" t="s">
        <v>1354</v>
      </c>
      <c r="E73" s="84">
        <v>43486</v>
      </c>
      <c r="F73" s="84">
        <v>43486</v>
      </c>
      <c r="G73" s="67" t="s">
        <v>647</v>
      </c>
      <c r="H73" s="76">
        <v>212</v>
      </c>
    </row>
    <row r="74" spans="1:8" ht="45" customHeight="1">
      <c r="A74" s="86" t="s">
        <v>1821</v>
      </c>
      <c r="B74" s="90" t="s">
        <v>2074</v>
      </c>
      <c r="C74" s="66">
        <v>1</v>
      </c>
      <c r="D74" s="92" t="s">
        <v>1354</v>
      </c>
      <c r="E74" s="84">
        <v>43489</v>
      </c>
      <c r="F74" s="84">
        <v>43489</v>
      </c>
      <c r="G74" s="67" t="s">
        <v>647</v>
      </c>
      <c r="H74" s="76">
        <v>220</v>
      </c>
    </row>
    <row r="75" spans="1:8" ht="45" customHeight="1">
      <c r="A75" s="86" t="s">
        <v>1821</v>
      </c>
      <c r="B75" s="90" t="s">
        <v>2074</v>
      </c>
      <c r="C75" s="66">
        <v>1</v>
      </c>
      <c r="D75" s="92" t="s">
        <v>1354</v>
      </c>
      <c r="E75" s="84">
        <v>43489</v>
      </c>
      <c r="F75" s="84">
        <v>43489</v>
      </c>
      <c r="G75" s="67" t="s">
        <v>647</v>
      </c>
      <c r="H75" s="76">
        <v>500</v>
      </c>
    </row>
    <row r="76" spans="1:8" ht="45" customHeight="1">
      <c r="A76" s="86" t="s">
        <v>1821</v>
      </c>
      <c r="B76" s="90" t="s">
        <v>2077</v>
      </c>
      <c r="C76" s="66">
        <v>1</v>
      </c>
      <c r="D76" s="92" t="s">
        <v>1354</v>
      </c>
      <c r="E76" s="84">
        <v>43483</v>
      </c>
      <c r="F76" s="84">
        <v>43483</v>
      </c>
      <c r="G76" s="67" t="s">
        <v>647</v>
      </c>
      <c r="H76" s="76">
        <v>212</v>
      </c>
    </row>
    <row r="77" spans="1:8" ht="45" customHeight="1">
      <c r="A77" s="86" t="s">
        <v>1821</v>
      </c>
      <c r="B77" s="90" t="s">
        <v>2077</v>
      </c>
      <c r="C77" s="66">
        <v>1</v>
      </c>
      <c r="D77" s="92" t="s">
        <v>1354</v>
      </c>
      <c r="E77" s="84">
        <v>43483</v>
      </c>
      <c r="F77" s="84">
        <v>43483</v>
      </c>
      <c r="G77" s="67" t="s">
        <v>647</v>
      </c>
      <c r="H77" s="76">
        <v>112</v>
      </c>
    </row>
    <row r="78" spans="1:8" ht="45" customHeight="1">
      <c r="A78" s="86" t="s">
        <v>1821</v>
      </c>
      <c r="B78" s="90" t="s">
        <v>2072</v>
      </c>
      <c r="C78" s="66">
        <v>1</v>
      </c>
      <c r="D78" s="92" t="s">
        <v>1354</v>
      </c>
      <c r="E78" s="84">
        <v>43487</v>
      </c>
      <c r="F78" s="84">
        <v>43487</v>
      </c>
      <c r="G78" s="67" t="s">
        <v>647</v>
      </c>
      <c r="H78" s="76">
        <v>212</v>
      </c>
    </row>
    <row r="79" spans="1:8" ht="45" customHeight="1">
      <c r="A79" s="86" t="s">
        <v>1821</v>
      </c>
      <c r="B79" s="90" t="s">
        <v>2074</v>
      </c>
      <c r="C79" s="66">
        <v>1</v>
      </c>
      <c r="D79" s="92" t="s">
        <v>1354</v>
      </c>
      <c r="E79" s="84">
        <v>43488</v>
      </c>
      <c r="F79" s="84">
        <v>43488</v>
      </c>
      <c r="G79" s="67" t="s">
        <v>647</v>
      </c>
      <c r="H79" s="76">
        <v>33</v>
      </c>
    </row>
    <row r="80" spans="1:8" ht="45" customHeight="1">
      <c r="A80" s="86" t="s">
        <v>1821</v>
      </c>
      <c r="B80" s="90" t="s">
        <v>2074</v>
      </c>
      <c r="C80" s="66">
        <v>1</v>
      </c>
      <c r="D80" s="92" t="s">
        <v>1354</v>
      </c>
      <c r="E80" s="84">
        <v>43489</v>
      </c>
      <c r="F80" s="84">
        <v>43489</v>
      </c>
      <c r="G80" s="67" t="s">
        <v>647</v>
      </c>
      <c r="H80" s="76">
        <v>212</v>
      </c>
    </row>
    <row r="81" spans="1:8" ht="45" customHeight="1">
      <c r="A81" s="86" t="s">
        <v>1821</v>
      </c>
      <c r="B81" s="90" t="s">
        <v>2074</v>
      </c>
      <c r="C81" s="66">
        <v>1</v>
      </c>
      <c r="D81" s="92" t="s">
        <v>1354</v>
      </c>
      <c r="E81" s="84">
        <v>43488</v>
      </c>
      <c r="F81" s="84">
        <v>43488</v>
      </c>
      <c r="G81" s="67" t="s">
        <v>647</v>
      </c>
      <c r="H81" s="76">
        <v>500</v>
      </c>
    </row>
    <row r="82" spans="1:8" ht="45" customHeight="1">
      <c r="A82" s="86" t="s">
        <v>1821</v>
      </c>
      <c r="B82" s="90" t="s">
        <v>2074</v>
      </c>
      <c r="C82" s="66">
        <v>1</v>
      </c>
      <c r="D82" s="92" t="s">
        <v>1354</v>
      </c>
      <c r="E82" s="84">
        <v>43486</v>
      </c>
      <c r="F82" s="84">
        <v>43486</v>
      </c>
      <c r="G82" s="67" t="s">
        <v>647</v>
      </c>
      <c r="H82" s="76">
        <v>28</v>
      </c>
    </row>
    <row r="83" spans="1:8" ht="45" customHeight="1">
      <c r="A83" s="86" t="s">
        <v>1821</v>
      </c>
      <c r="B83" s="90" t="s">
        <v>2074</v>
      </c>
      <c r="C83" s="66">
        <v>1</v>
      </c>
      <c r="D83" s="92" t="s">
        <v>1354</v>
      </c>
      <c r="E83" s="84">
        <v>43488</v>
      </c>
      <c r="F83" s="84">
        <v>43488</v>
      </c>
      <c r="G83" s="67" t="s">
        <v>647</v>
      </c>
      <c r="H83" s="76">
        <v>112</v>
      </c>
    </row>
    <row r="84" spans="1:8" ht="45" customHeight="1">
      <c r="A84" s="86" t="s">
        <v>1821</v>
      </c>
      <c r="B84" s="90" t="s">
        <v>2074</v>
      </c>
      <c r="C84" s="66">
        <v>1</v>
      </c>
      <c r="D84" s="92" t="s">
        <v>1354</v>
      </c>
      <c r="E84" s="84">
        <v>43488</v>
      </c>
      <c r="F84" s="84">
        <v>43488</v>
      </c>
      <c r="G84" s="67" t="s">
        <v>647</v>
      </c>
      <c r="H84" s="76">
        <v>212</v>
      </c>
    </row>
    <row r="85" spans="1:8" ht="45" customHeight="1">
      <c r="A85" s="86" t="s">
        <v>1821</v>
      </c>
      <c r="B85" s="90" t="s">
        <v>2074</v>
      </c>
      <c r="C85" s="66">
        <v>1</v>
      </c>
      <c r="D85" s="92" t="s">
        <v>1354</v>
      </c>
      <c r="E85" s="84">
        <v>43486</v>
      </c>
      <c r="F85" s="84">
        <v>43486</v>
      </c>
      <c r="G85" s="67" t="s">
        <v>647</v>
      </c>
      <c r="H85" s="76">
        <v>167</v>
      </c>
    </row>
    <row r="86" spans="1:8" ht="45" customHeight="1">
      <c r="A86" s="86" t="s">
        <v>1821</v>
      </c>
      <c r="B86" s="90" t="s">
        <v>2074</v>
      </c>
      <c r="C86" s="66">
        <v>1</v>
      </c>
      <c r="D86" s="92" t="s">
        <v>1354</v>
      </c>
      <c r="E86" s="84">
        <v>43486</v>
      </c>
      <c r="F86" s="84">
        <v>43486</v>
      </c>
      <c r="G86" s="67" t="s">
        <v>647</v>
      </c>
      <c r="H86" s="76">
        <v>341.2</v>
      </c>
    </row>
    <row r="87" spans="1:8" ht="45" customHeight="1">
      <c r="A87" s="86" t="s">
        <v>1821</v>
      </c>
      <c r="B87" s="90" t="s">
        <v>2076</v>
      </c>
      <c r="C87" s="66">
        <v>1</v>
      </c>
      <c r="D87" s="92" t="s">
        <v>1354</v>
      </c>
      <c r="E87" s="84">
        <v>43487</v>
      </c>
      <c r="F87" s="84">
        <v>43487</v>
      </c>
      <c r="G87" s="67" t="s">
        <v>647</v>
      </c>
      <c r="H87" s="76">
        <v>120</v>
      </c>
    </row>
    <row r="88" spans="1:8" ht="45" customHeight="1">
      <c r="A88" s="86" t="s">
        <v>1821</v>
      </c>
      <c r="B88" s="90" t="s">
        <v>2078</v>
      </c>
      <c r="C88" s="66">
        <v>1</v>
      </c>
      <c r="D88" s="92" t="s">
        <v>1354</v>
      </c>
      <c r="E88" s="84">
        <v>43497</v>
      </c>
      <c r="F88" s="84">
        <v>43497</v>
      </c>
      <c r="G88" s="67" t="s">
        <v>647</v>
      </c>
      <c r="H88" s="76">
        <v>989</v>
      </c>
    </row>
    <row r="89" spans="1:8" ht="45" customHeight="1">
      <c r="A89" s="86" t="s">
        <v>1821</v>
      </c>
      <c r="B89" s="90" t="s">
        <v>2074</v>
      </c>
      <c r="C89" s="66">
        <v>1</v>
      </c>
      <c r="D89" s="92" t="s">
        <v>1354</v>
      </c>
      <c r="E89" s="84">
        <v>43501</v>
      </c>
      <c r="F89" s="84">
        <v>43501</v>
      </c>
      <c r="G89" s="67" t="s">
        <v>647</v>
      </c>
      <c r="H89" s="76">
        <v>632</v>
      </c>
    </row>
    <row r="90" spans="1:8" ht="45" customHeight="1">
      <c r="A90" s="86" t="s">
        <v>1821</v>
      </c>
      <c r="B90" s="90" t="s">
        <v>2074</v>
      </c>
      <c r="C90" s="66">
        <v>1</v>
      </c>
      <c r="D90" s="92" t="s">
        <v>1354</v>
      </c>
      <c r="E90" s="84">
        <v>43507</v>
      </c>
      <c r="F90" s="84">
        <v>43507</v>
      </c>
      <c r="G90" s="67" t="s">
        <v>647</v>
      </c>
      <c r="H90" s="76">
        <v>683</v>
      </c>
    </row>
    <row r="91" spans="1:8" ht="45" customHeight="1">
      <c r="A91" s="86" t="s">
        <v>1821</v>
      </c>
      <c r="B91" s="90" t="s">
        <v>2074</v>
      </c>
      <c r="C91" s="66">
        <v>1</v>
      </c>
      <c r="D91" s="92" t="s">
        <v>1354</v>
      </c>
      <c r="E91" s="84">
        <v>43502</v>
      </c>
      <c r="F91" s="84">
        <v>43502</v>
      </c>
      <c r="G91" s="67" t="s">
        <v>647</v>
      </c>
      <c r="H91" s="76">
        <v>1010</v>
      </c>
    </row>
    <row r="92" spans="1:8" ht="45" customHeight="1">
      <c r="A92" s="86" t="s">
        <v>1821</v>
      </c>
      <c r="B92" s="90" t="s">
        <v>2074</v>
      </c>
      <c r="C92" s="66">
        <v>1</v>
      </c>
      <c r="D92" s="92" t="s">
        <v>1354</v>
      </c>
      <c r="E92" s="84">
        <v>43495</v>
      </c>
      <c r="F92" s="84">
        <v>43495</v>
      </c>
      <c r="G92" s="67" t="s">
        <v>647</v>
      </c>
      <c r="H92" s="76">
        <v>495</v>
      </c>
    </row>
    <row r="93" spans="1:8" ht="45" customHeight="1">
      <c r="A93" s="86" t="s">
        <v>1821</v>
      </c>
      <c r="B93" s="90" t="s">
        <v>2074</v>
      </c>
      <c r="C93" s="66">
        <v>1</v>
      </c>
      <c r="D93" s="92" t="s">
        <v>1354</v>
      </c>
      <c r="E93" s="84">
        <v>43494</v>
      </c>
      <c r="F93" s="84">
        <v>43494</v>
      </c>
      <c r="G93" s="67" t="s">
        <v>647</v>
      </c>
      <c r="H93" s="76">
        <v>585</v>
      </c>
    </row>
    <row r="94" spans="1:8" ht="45" customHeight="1">
      <c r="A94" s="86" t="s">
        <v>1821</v>
      </c>
      <c r="B94" s="90" t="s">
        <v>2079</v>
      </c>
      <c r="C94" s="66">
        <v>1</v>
      </c>
      <c r="D94" s="92" t="s">
        <v>1354</v>
      </c>
      <c r="E94" s="84">
        <v>43495</v>
      </c>
      <c r="F94" s="84">
        <v>43495</v>
      </c>
      <c r="G94" s="67" t="s">
        <v>647</v>
      </c>
      <c r="H94" s="76">
        <v>786</v>
      </c>
    </row>
    <row r="95" spans="1:8" ht="45" customHeight="1">
      <c r="A95" s="86" t="s">
        <v>1821</v>
      </c>
      <c r="B95" s="90" t="s">
        <v>2074</v>
      </c>
      <c r="C95" s="66">
        <v>1</v>
      </c>
      <c r="D95" s="92" t="s">
        <v>1354</v>
      </c>
      <c r="E95" s="84">
        <v>39844</v>
      </c>
      <c r="F95" s="84">
        <v>43496</v>
      </c>
      <c r="G95" s="67" t="s">
        <v>647</v>
      </c>
      <c r="H95" s="76">
        <v>447</v>
      </c>
    </row>
    <row r="96" spans="1:8" ht="45" customHeight="1">
      <c r="A96" s="86" t="s">
        <v>1821</v>
      </c>
      <c r="B96" s="90" t="s">
        <v>2074</v>
      </c>
      <c r="C96" s="66">
        <v>1</v>
      </c>
      <c r="D96" s="92" t="s">
        <v>1354</v>
      </c>
      <c r="E96" s="84">
        <v>43493</v>
      </c>
      <c r="F96" s="84">
        <v>43493</v>
      </c>
      <c r="G96" s="67" t="s">
        <v>647</v>
      </c>
      <c r="H96" s="76">
        <v>460</v>
      </c>
    </row>
    <row r="97" spans="1:8" ht="45" customHeight="1">
      <c r="A97" s="86" t="s">
        <v>1821</v>
      </c>
      <c r="B97" s="90" t="s">
        <v>2074</v>
      </c>
      <c r="C97" s="66">
        <v>1</v>
      </c>
      <c r="D97" s="92" t="s">
        <v>1354</v>
      </c>
      <c r="E97" s="84">
        <v>43507</v>
      </c>
      <c r="F97" s="84">
        <v>43507</v>
      </c>
      <c r="G97" s="67" t="s">
        <v>647</v>
      </c>
      <c r="H97" s="76">
        <v>252</v>
      </c>
    </row>
    <row r="98" spans="1:8" ht="45" customHeight="1">
      <c r="A98" s="93" t="s">
        <v>1821</v>
      </c>
      <c r="B98" s="90" t="s">
        <v>2074</v>
      </c>
      <c r="C98" s="66">
        <v>1</v>
      </c>
      <c r="D98" s="92" t="s">
        <v>1354</v>
      </c>
      <c r="E98" s="84">
        <v>43504</v>
      </c>
      <c r="F98" s="84">
        <v>43504</v>
      </c>
      <c r="G98" s="67" t="s">
        <v>647</v>
      </c>
      <c r="H98" s="76">
        <v>180</v>
      </c>
    </row>
    <row r="99" spans="1:8" ht="45" customHeight="1">
      <c r="A99" s="93" t="s">
        <v>1821</v>
      </c>
      <c r="B99" s="90" t="s">
        <v>2074</v>
      </c>
      <c r="C99" s="66">
        <v>1</v>
      </c>
      <c r="D99" s="92" t="s">
        <v>1354</v>
      </c>
      <c r="E99" s="84">
        <v>43515</v>
      </c>
      <c r="F99" s="84">
        <v>43515</v>
      </c>
      <c r="G99" s="67" t="s">
        <v>647</v>
      </c>
      <c r="H99" s="76">
        <v>314</v>
      </c>
    </row>
    <row r="100" spans="1:8" ht="45" customHeight="1">
      <c r="A100" s="93" t="s">
        <v>1821</v>
      </c>
      <c r="B100" s="90" t="s">
        <v>2074</v>
      </c>
      <c r="C100" s="66">
        <v>1</v>
      </c>
      <c r="D100" s="92" t="s">
        <v>1354</v>
      </c>
      <c r="E100" s="84">
        <v>43518</v>
      </c>
      <c r="F100" s="84">
        <v>43518</v>
      </c>
      <c r="G100" s="67" t="s">
        <v>647</v>
      </c>
      <c r="H100" s="76">
        <v>340</v>
      </c>
    </row>
    <row r="101" spans="1:8" ht="45" customHeight="1">
      <c r="A101" s="93" t="s">
        <v>1821</v>
      </c>
      <c r="B101" s="90" t="s">
        <v>2074</v>
      </c>
      <c r="C101" s="66">
        <v>1</v>
      </c>
      <c r="D101" s="92" t="s">
        <v>1354</v>
      </c>
      <c r="E101" s="84">
        <v>43509</v>
      </c>
      <c r="F101" s="84">
        <v>43509</v>
      </c>
      <c r="G101" s="67" t="s">
        <v>647</v>
      </c>
      <c r="H101" s="76">
        <v>350</v>
      </c>
    </row>
    <row r="102" spans="1:8" ht="45" customHeight="1">
      <c r="A102" s="94" t="s">
        <v>1874</v>
      </c>
      <c r="B102" s="87" t="s">
        <v>2080</v>
      </c>
      <c r="C102" s="66">
        <v>1</v>
      </c>
      <c r="D102" s="89" t="s">
        <v>14</v>
      </c>
      <c r="E102" s="84">
        <v>43481</v>
      </c>
      <c r="F102" s="84">
        <v>43496</v>
      </c>
      <c r="G102" s="67" t="s">
        <v>647</v>
      </c>
      <c r="H102" s="76">
        <v>432</v>
      </c>
    </row>
    <row r="103" spans="1:8" ht="45" customHeight="1">
      <c r="A103" s="94" t="s">
        <v>1874</v>
      </c>
      <c r="B103" s="87" t="s">
        <v>2081</v>
      </c>
      <c r="C103" s="66">
        <v>1</v>
      </c>
      <c r="D103" s="89" t="s">
        <v>14</v>
      </c>
      <c r="E103" s="84">
        <v>43486</v>
      </c>
      <c r="F103" s="84">
        <v>43496</v>
      </c>
      <c r="G103" s="67" t="s">
        <v>647</v>
      </c>
      <c r="H103" s="76">
        <v>410</v>
      </c>
    </row>
    <row r="104" spans="1:8" ht="45" customHeight="1">
      <c r="A104" s="85" t="s">
        <v>1874</v>
      </c>
      <c r="B104" s="90" t="s">
        <v>2082</v>
      </c>
      <c r="C104" s="66">
        <v>1</v>
      </c>
      <c r="D104" s="92" t="s">
        <v>28</v>
      </c>
      <c r="E104" s="84">
        <v>43495</v>
      </c>
      <c r="F104" s="84">
        <v>43495</v>
      </c>
      <c r="G104" s="67" t="s">
        <v>647</v>
      </c>
      <c r="H104" s="76">
        <v>810</v>
      </c>
    </row>
    <row r="105" spans="1:8" ht="45" customHeight="1">
      <c r="A105" s="93" t="s">
        <v>1874</v>
      </c>
      <c r="B105" s="90" t="s">
        <v>2083</v>
      </c>
      <c r="C105" s="66">
        <v>1</v>
      </c>
      <c r="D105" s="92" t="s">
        <v>14</v>
      </c>
      <c r="E105" s="84">
        <v>43514</v>
      </c>
      <c r="F105" s="84">
        <v>43524</v>
      </c>
      <c r="G105" s="67" t="s">
        <v>647</v>
      </c>
      <c r="H105" s="76">
        <v>333</v>
      </c>
    </row>
    <row r="106" spans="1:8" ht="45" customHeight="1">
      <c r="A106" s="83" t="s">
        <v>1871</v>
      </c>
      <c r="B106" s="87" t="s">
        <v>2080</v>
      </c>
      <c r="C106" s="66">
        <v>1</v>
      </c>
      <c r="D106" s="89" t="s">
        <v>14</v>
      </c>
      <c r="E106" s="84">
        <v>43480</v>
      </c>
      <c r="F106" s="84">
        <v>43497</v>
      </c>
      <c r="G106" s="67" t="s">
        <v>647</v>
      </c>
      <c r="H106" s="76">
        <v>648</v>
      </c>
    </row>
    <row r="107" spans="1:8" ht="45" customHeight="1">
      <c r="A107" s="83" t="s">
        <v>1871</v>
      </c>
      <c r="B107" s="87" t="s">
        <v>2080</v>
      </c>
      <c r="C107" s="66">
        <v>1</v>
      </c>
      <c r="D107" s="89" t="s">
        <v>14</v>
      </c>
      <c r="E107" s="84">
        <v>43480</v>
      </c>
      <c r="F107" s="84">
        <v>43497</v>
      </c>
      <c r="G107" s="67" t="s">
        <v>647</v>
      </c>
      <c r="H107" s="76">
        <v>648</v>
      </c>
    </row>
    <row r="108" spans="1:8" ht="45" customHeight="1">
      <c r="A108" s="83" t="s">
        <v>1871</v>
      </c>
      <c r="B108" s="87" t="s">
        <v>2080</v>
      </c>
      <c r="C108" s="66">
        <v>1</v>
      </c>
      <c r="D108" s="89" t="s">
        <v>14</v>
      </c>
      <c r="E108" s="84">
        <v>43480</v>
      </c>
      <c r="F108" s="84">
        <v>43497</v>
      </c>
      <c r="G108" s="67" t="s">
        <v>647</v>
      </c>
      <c r="H108" s="76">
        <v>648</v>
      </c>
    </row>
    <row r="109" spans="1:8" ht="45" customHeight="1">
      <c r="A109" s="83" t="s">
        <v>1871</v>
      </c>
      <c r="B109" s="87" t="s">
        <v>2080</v>
      </c>
      <c r="C109" s="66">
        <v>1</v>
      </c>
      <c r="D109" s="89" t="s">
        <v>14</v>
      </c>
      <c r="E109" s="84">
        <v>43467</v>
      </c>
      <c r="F109" s="84">
        <v>43479</v>
      </c>
      <c r="G109" s="67" t="s">
        <v>647</v>
      </c>
      <c r="H109" s="76">
        <v>648</v>
      </c>
    </row>
    <row r="110" spans="1:8" ht="45" customHeight="1">
      <c r="A110" s="83" t="s">
        <v>1871</v>
      </c>
      <c r="B110" s="87" t="s">
        <v>2080</v>
      </c>
      <c r="C110" s="66">
        <v>1</v>
      </c>
      <c r="D110" s="89" t="s">
        <v>14</v>
      </c>
      <c r="E110" s="84">
        <v>43467</v>
      </c>
      <c r="F110" s="84">
        <v>43479</v>
      </c>
      <c r="G110" s="67" t="s">
        <v>647</v>
      </c>
      <c r="H110" s="76">
        <v>648</v>
      </c>
    </row>
    <row r="111" spans="1:8" ht="45" customHeight="1">
      <c r="A111" s="83" t="s">
        <v>1871</v>
      </c>
      <c r="B111" s="87" t="s">
        <v>2080</v>
      </c>
      <c r="C111" s="66">
        <v>1</v>
      </c>
      <c r="D111" s="89" t="s">
        <v>14</v>
      </c>
      <c r="E111" s="84">
        <v>43467</v>
      </c>
      <c r="F111" s="84">
        <v>43479</v>
      </c>
      <c r="G111" s="67" t="s">
        <v>647</v>
      </c>
      <c r="H111" s="76">
        <v>648</v>
      </c>
    </row>
    <row r="112" spans="1:8" ht="45" customHeight="1">
      <c r="A112" s="83" t="s">
        <v>1913</v>
      </c>
      <c r="B112" s="87" t="s">
        <v>2084</v>
      </c>
      <c r="C112" s="88">
        <v>2</v>
      </c>
      <c r="D112" s="89" t="s">
        <v>1354</v>
      </c>
      <c r="E112" s="84">
        <v>43474</v>
      </c>
      <c r="F112" s="84">
        <v>43474</v>
      </c>
      <c r="G112" s="67" t="s">
        <v>647</v>
      </c>
      <c r="H112" s="76">
        <v>282</v>
      </c>
    </row>
    <row r="113" spans="1:8" ht="45" customHeight="1">
      <c r="A113" s="83" t="s">
        <v>1913</v>
      </c>
      <c r="B113" s="87" t="s">
        <v>2084</v>
      </c>
      <c r="C113" s="88">
        <v>2</v>
      </c>
      <c r="D113" s="89" t="s">
        <v>1354</v>
      </c>
      <c r="E113" s="84">
        <v>43474</v>
      </c>
      <c r="F113" s="84">
        <v>43474</v>
      </c>
      <c r="G113" s="67" t="s">
        <v>647</v>
      </c>
      <c r="H113" s="76">
        <v>165</v>
      </c>
    </row>
    <row r="114" spans="1:8" ht="45" customHeight="1">
      <c r="A114" s="83" t="s">
        <v>1913</v>
      </c>
      <c r="B114" s="87" t="s">
        <v>2082</v>
      </c>
      <c r="C114" s="88">
        <v>1</v>
      </c>
      <c r="D114" s="89" t="s">
        <v>14</v>
      </c>
      <c r="E114" s="84">
        <v>43467</v>
      </c>
      <c r="F114" s="84">
        <v>43480</v>
      </c>
      <c r="G114" s="67" t="s">
        <v>647</v>
      </c>
      <c r="H114" s="76">
        <v>405</v>
      </c>
    </row>
    <row r="115" spans="1:8" ht="45" customHeight="1">
      <c r="A115" s="95" t="s">
        <v>1913</v>
      </c>
      <c r="B115" s="87" t="s">
        <v>2085</v>
      </c>
      <c r="C115" s="88">
        <v>1</v>
      </c>
      <c r="D115" s="89" t="s">
        <v>14</v>
      </c>
      <c r="E115" s="84">
        <v>43472</v>
      </c>
      <c r="F115" s="84">
        <v>43476</v>
      </c>
      <c r="G115" s="67" t="s">
        <v>647</v>
      </c>
      <c r="H115" s="76">
        <v>594</v>
      </c>
    </row>
    <row r="116" spans="1:8" ht="45" customHeight="1">
      <c r="A116" s="95" t="s">
        <v>1913</v>
      </c>
      <c r="B116" s="87" t="s">
        <v>2085</v>
      </c>
      <c r="C116" s="88">
        <v>1</v>
      </c>
      <c r="D116" s="89" t="s">
        <v>14</v>
      </c>
      <c r="E116" s="84">
        <v>43479</v>
      </c>
      <c r="F116" s="84">
        <v>43483</v>
      </c>
      <c r="G116" s="67" t="s">
        <v>647</v>
      </c>
      <c r="H116" s="76">
        <v>810</v>
      </c>
    </row>
    <row r="117" spans="1:8" ht="45" customHeight="1">
      <c r="A117" s="95" t="s">
        <v>1913</v>
      </c>
      <c r="B117" s="87" t="s">
        <v>2085</v>
      </c>
      <c r="C117" s="88">
        <v>1</v>
      </c>
      <c r="D117" s="89" t="s">
        <v>14</v>
      </c>
      <c r="E117" s="84">
        <v>43467</v>
      </c>
      <c r="F117" s="84">
        <v>43469</v>
      </c>
      <c r="G117" s="67" t="s">
        <v>647</v>
      </c>
      <c r="H117" s="76">
        <v>216</v>
      </c>
    </row>
    <row r="118" spans="1:8" ht="45" customHeight="1">
      <c r="A118" s="86" t="s">
        <v>1913</v>
      </c>
      <c r="B118" s="90" t="s">
        <v>2080</v>
      </c>
      <c r="C118" s="91">
        <v>1</v>
      </c>
      <c r="D118" s="92" t="s">
        <v>28</v>
      </c>
      <c r="E118" s="84">
        <v>43503</v>
      </c>
      <c r="F118" s="84">
        <v>43503</v>
      </c>
      <c r="G118" s="67" t="s">
        <v>647</v>
      </c>
      <c r="H118" s="76">
        <v>860.95</v>
      </c>
    </row>
    <row r="119" spans="1:8" ht="45" customHeight="1">
      <c r="A119" s="85" t="s">
        <v>1933</v>
      </c>
      <c r="B119" s="90" t="s">
        <v>2086</v>
      </c>
      <c r="C119" s="66">
        <v>1</v>
      </c>
      <c r="D119" s="92" t="s">
        <v>28</v>
      </c>
      <c r="E119" s="84">
        <v>43495</v>
      </c>
      <c r="F119" s="84">
        <v>43495</v>
      </c>
      <c r="G119" s="67" t="s">
        <v>647</v>
      </c>
      <c r="H119" s="76">
        <v>424</v>
      </c>
    </row>
    <row r="120" spans="1:8" ht="45" customHeight="1">
      <c r="A120" s="85" t="s">
        <v>1933</v>
      </c>
      <c r="B120" s="90" t="s">
        <v>2087</v>
      </c>
      <c r="C120" s="66">
        <v>1</v>
      </c>
      <c r="D120" s="68" t="s">
        <v>2088</v>
      </c>
      <c r="E120" s="84">
        <v>43490</v>
      </c>
      <c r="F120" s="84">
        <v>43491</v>
      </c>
      <c r="G120" s="67" t="s">
        <v>647</v>
      </c>
      <c r="H120" s="76">
        <v>818.75</v>
      </c>
    </row>
    <row r="121" spans="1:8" ht="45" customHeight="1">
      <c r="A121" s="85" t="s">
        <v>1933</v>
      </c>
      <c r="B121" s="90" t="s">
        <v>2087</v>
      </c>
      <c r="C121" s="66">
        <v>1</v>
      </c>
      <c r="D121" s="68" t="s">
        <v>2088</v>
      </c>
      <c r="E121" s="84">
        <v>43490</v>
      </c>
      <c r="F121" s="84">
        <v>43491</v>
      </c>
      <c r="G121" s="67" t="s">
        <v>647</v>
      </c>
      <c r="H121" s="76">
        <v>2137</v>
      </c>
    </row>
    <row r="122" spans="1:8" ht="45" customHeight="1">
      <c r="A122" s="96" t="s">
        <v>1946</v>
      </c>
      <c r="B122" s="90" t="s">
        <v>2082</v>
      </c>
      <c r="C122" s="66">
        <v>1</v>
      </c>
      <c r="D122" s="92" t="s">
        <v>28</v>
      </c>
      <c r="E122" s="84">
        <v>43486</v>
      </c>
      <c r="F122" s="84">
        <v>43486</v>
      </c>
      <c r="G122" s="67" t="s">
        <v>647</v>
      </c>
      <c r="H122" s="76">
        <v>170</v>
      </c>
    </row>
    <row r="123" spans="1:8" ht="45" customHeight="1">
      <c r="A123" s="96" t="s">
        <v>1946</v>
      </c>
      <c r="B123" s="90" t="s">
        <v>2082</v>
      </c>
      <c r="C123" s="66">
        <v>1</v>
      </c>
      <c r="D123" s="92" t="s">
        <v>28</v>
      </c>
      <c r="E123" s="84">
        <v>43487</v>
      </c>
      <c r="F123" s="84">
        <v>43487</v>
      </c>
      <c r="G123" s="67" t="s">
        <v>647</v>
      </c>
      <c r="H123" s="76">
        <v>212</v>
      </c>
    </row>
    <row r="124" spans="1:8" ht="45" customHeight="1">
      <c r="A124" s="96" t="s">
        <v>1946</v>
      </c>
      <c r="B124" s="90" t="s">
        <v>2089</v>
      </c>
      <c r="C124" s="66">
        <v>1</v>
      </c>
      <c r="D124" s="92" t="s">
        <v>28</v>
      </c>
      <c r="E124" s="84">
        <v>43482</v>
      </c>
      <c r="F124" s="84">
        <v>43482</v>
      </c>
      <c r="G124" s="67" t="s">
        <v>647</v>
      </c>
      <c r="H124" s="76">
        <v>712</v>
      </c>
    </row>
    <row r="125" spans="1:8" ht="45" customHeight="1">
      <c r="A125" s="96" t="s">
        <v>1946</v>
      </c>
      <c r="B125" s="90" t="s">
        <v>2082</v>
      </c>
      <c r="C125" s="66">
        <v>1</v>
      </c>
      <c r="D125" s="92" t="s">
        <v>28</v>
      </c>
      <c r="E125" s="84">
        <v>43486</v>
      </c>
      <c r="F125" s="84">
        <v>43486</v>
      </c>
      <c r="G125" s="67" t="s">
        <v>647</v>
      </c>
      <c r="H125" s="76">
        <v>263</v>
      </c>
    </row>
    <row r="126" spans="1:8" ht="45" customHeight="1">
      <c r="A126" s="86" t="s">
        <v>1946</v>
      </c>
      <c r="B126" s="90" t="s">
        <v>2090</v>
      </c>
      <c r="C126" s="66">
        <v>1</v>
      </c>
      <c r="D126" s="92" t="s">
        <v>1354</v>
      </c>
      <c r="E126" s="84">
        <v>43479</v>
      </c>
      <c r="F126" s="84">
        <v>43479</v>
      </c>
      <c r="G126" s="67" t="s">
        <v>647</v>
      </c>
      <c r="H126" s="76">
        <v>46</v>
      </c>
    </row>
    <row r="127" spans="1:8" ht="45" customHeight="1">
      <c r="A127" s="86" t="s">
        <v>1946</v>
      </c>
      <c r="B127" s="90" t="s">
        <v>2090</v>
      </c>
      <c r="C127" s="66">
        <v>1</v>
      </c>
      <c r="D127" s="92" t="s">
        <v>1354</v>
      </c>
      <c r="E127" s="84">
        <v>43479</v>
      </c>
      <c r="F127" s="84">
        <v>43479</v>
      </c>
      <c r="G127" s="67" t="s">
        <v>647</v>
      </c>
      <c r="H127" s="76">
        <v>170</v>
      </c>
    </row>
    <row r="128" spans="1:8" ht="45" customHeight="1">
      <c r="A128" s="86" t="s">
        <v>1946</v>
      </c>
      <c r="B128" s="90" t="s">
        <v>2090</v>
      </c>
      <c r="C128" s="66">
        <v>1</v>
      </c>
      <c r="D128" s="92" t="s">
        <v>1354</v>
      </c>
      <c r="E128" s="84">
        <v>43479</v>
      </c>
      <c r="F128" s="84">
        <v>43479</v>
      </c>
      <c r="G128" s="67" t="s">
        <v>647</v>
      </c>
      <c r="H128" s="76">
        <v>120</v>
      </c>
    </row>
    <row r="129" spans="1:8" ht="45" customHeight="1">
      <c r="A129" s="97" t="s">
        <v>1946</v>
      </c>
      <c r="B129" s="90" t="s">
        <v>2091</v>
      </c>
      <c r="C129" s="66">
        <v>1</v>
      </c>
      <c r="D129" s="92" t="s">
        <v>1354</v>
      </c>
      <c r="E129" s="84">
        <v>43508</v>
      </c>
      <c r="F129" s="84">
        <v>43508</v>
      </c>
      <c r="G129" s="67" t="s">
        <v>647</v>
      </c>
      <c r="H129" s="76">
        <v>718</v>
      </c>
    </row>
    <row r="130" spans="1:8" ht="45" customHeight="1">
      <c r="A130" s="93" t="s">
        <v>1946</v>
      </c>
      <c r="B130" s="90" t="s">
        <v>2092</v>
      </c>
      <c r="C130" s="66">
        <v>1</v>
      </c>
      <c r="D130" s="92" t="s">
        <v>1354</v>
      </c>
      <c r="E130" s="84">
        <v>43507</v>
      </c>
      <c r="F130" s="84">
        <v>43507</v>
      </c>
      <c r="G130" s="67" t="s">
        <v>647</v>
      </c>
      <c r="H130" s="76">
        <v>170</v>
      </c>
    </row>
    <row r="131" spans="1:8" ht="45" customHeight="1">
      <c r="A131" s="93" t="s">
        <v>1946</v>
      </c>
      <c r="B131" s="90" t="s">
        <v>2092</v>
      </c>
      <c r="C131" s="66">
        <v>1</v>
      </c>
      <c r="D131" s="92" t="s">
        <v>1354</v>
      </c>
      <c r="E131" s="84">
        <v>43507</v>
      </c>
      <c r="F131" s="84">
        <v>43507</v>
      </c>
      <c r="G131" s="67" t="s">
        <v>647</v>
      </c>
      <c r="H131" s="76">
        <v>325</v>
      </c>
    </row>
    <row r="132" spans="1:8" ht="45" customHeight="1">
      <c r="A132" s="86" t="s">
        <v>2051</v>
      </c>
      <c r="B132" s="90" t="s">
        <v>2093</v>
      </c>
      <c r="C132" s="66">
        <v>3</v>
      </c>
      <c r="D132" s="92" t="s">
        <v>2094</v>
      </c>
      <c r="E132" s="84">
        <v>43479</v>
      </c>
      <c r="F132" s="84">
        <v>43479</v>
      </c>
      <c r="G132" s="67" t="s">
        <v>647</v>
      </c>
      <c r="H132" s="76">
        <v>44</v>
      </c>
    </row>
    <row r="133" spans="1:8" ht="45" customHeight="1">
      <c r="A133" s="86" t="s">
        <v>2051</v>
      </c>
      <c r="B133" s="90" t="s">
        <v>2093</v>
      </c>
      <c r="C133" s="66">
        <v>3</v>
      </c>
      <c r="D133" s="92" t="s">
        <v>2094</v>
      </c>
      <c r="E133" s="84">
        <v>43479</v>
      </c>
      <c r="F133" s="84">
        <v>43479</v>
      </c>
      <c r="G133" s="67" t="s">
        <v>647</v>
      </c>
      <c r="H133" s="76">
        <v>840.16</v>
      </c>
    </row>
    <row r="134" spans="1:8" ht="45" customHeight="1">
      <c r="A134" s="86" t="s">
        <v>2051</v>
      </c>
      <c r="B134" s="90" t="s">
        <v>2093</v>
      </c>
      <c r="C134" s="66">
        <v>3</v>
      </c>
      <c r="D134" s="92" t="s">
        <v>2094</v>
      </c>
      <c r="E134" s="84">
        <v>43479</v>
      </c>
      <c r="F134" s="84">
        <v>43479</v>
      </c>
      <c r="G134" s="67" t="s">
        <v>647</v>
      </c>
      <c r="H134" s="76">
        <v>920</v>
      </c>
    </row>
    <row r="135" spans="1:8" ht="45" customHeight="1">
      <c r="A135" s="83" t="s">
        <v>1989</v>
      </c>
      <c r="B135" s="87" t="s">
        <v>2082</v>
      </c>
      <c r="C135" s="66">
        <v>1</v>
      </c>
      <c r="D135" s="89" t="s">
        <v>1354</v>
      </c>
      <c r="E135" s="84">
        <v>43481</v>
      </c>
      <c r="F135" s="84">
        <v>43481</v>
      </c>
      <c r="G135" s="67" t="s">
        <v>647</v>
      </c>
      <c r="H135" s="76">
        <v>106</v>
      </c>
    </row>
    <row r="136" spans="1:8" ht="45" customHeight="1">
      <c r="A136" s="83" t="s">
        <v>1989</v>
      </c>
      <c r="B136" s="87" t="s">
        <v>2082</v>
      </c>
      <c r="C136" s="66">
        <v>1</v>
      </c>
      <c r="D136" s="89" t="s">
        <v>1354</v>
      </c>
      <c r="E136" s="84">
        <v>43481</v>
      </c>
      <c r="F136" s="84">
        <v>43481</v>
      </c>
      <c r="G136" s="67" t="s">
        <v>647</v>
      </c>
      <c r="H136" s="76">
        <v>500</v>
      </c>
    </row>
    <row r="137" spans="1:8" ht="45" customHeight="1">
      <c r="A137" s="83" t="s">
        <v>1989</v>
      </c>
      <c r="B137" s="87" t="s">
        <v>2095</v>
      </c>
      <c r="C137" s="66">
        <v>1</v>
      </c>
      <c r="D137" s="89" t="s">
        <v>1354</v>
      </c>
      <c r="E137" s="84">
        <v>43481</v>
      </c>
      <c r="F137" s="84">
        <v>43481</v>
      </c>
      <c r="G137" s="67" t="s">
        <v>647</v>
      </c>
      <c r="H137" s="76">
        <v>212</v>
      </c>
    </row>
    <row r="138" spans="1:8" ht="45" customHeight="1">
      <c r="A138" s="83" t="s">
        <v>1989</v>
      </c>
      <c r="B138" s="87" t="s">
        <v>2082</v>
      </c>
      <c r="C138" s="66">
        <v>1</v>
      </c>
      <c r="D138" s="89" t="s">
        <v>1354</v>
      </c>
      <c r="E138" s="84">
        <v>43481</v>
      </c>
      <c r="F138" s="84">
        <v>43481</v>
      </c>
      <c r="G138" s="67" t="s">
        <v>647</v>
      </c>
      <c r="H138" s="76">
        <v>170</v>
      </c>
    </row>
    <row r="139" spans="1:8" ht="45" customHeight="1">
      <c r="A139" s="83" t="s">
        <v>1989</v>
      </c>
      <c r="B139" s="87" t="s">
        <v>2095</v>
      </c>
      <c r="C139" s="66">
        <v>1</v>
      </c>
      <c r="D139" s="89" t="s">
        <v>1354</v>
      </c>
      <c r="E139" s="84">
        <v>43481</v>
      </c>
      <c r="F139" s="84">
        <v>43481</v>
      </c>
      <c r="G139" s="67" t="s">
        <v>647</v>
      </c>
      <c r="H139" s="76">
        <v>500</v>
      </c>
    </row>
    <row r="140" spans="1:8" ht="45" customHeight="1">
      <c r="A140" s="83" t="s">
        <v>1989</v>
      </c>
      <c r="B140" s="87" t="s">
        <v>2095</v>
      </c>
      <c r="C140" s="66">
        <v>1</v>
      </c>
      <c r="D140" s="89" t="s">
        <v>1354</v>
      </c>
      <c r="E140" s="84">
        <v>43481</v>
      </c>
      <c r="F140" s="84">
        <v>43481</v>
      </c>
      <c r="G140" s="67" t="s">
        <v>647</v>
      </c>
      <c r="H140" s="76">
        <v>200</v>
      </c>
    </row>
    <row r="141" spans="1:8" ht="45" customHeight="1">
      <c r="A141" s="96" t="s">
        <v>1989</v>
      </c>
      <c r="B141" s="90" t="s">
        <v>2096</v>
      </c>
      <c r="C141" s="66">
        <v>1</v>
      </c>
      <c r="D141" s="68" t="s">
        <v>2088</v>
      </c>
      <c r="E141" s="84">
        <v>43501</v>
      </c>
      <c r="F141" s="84">
        <v>43501</v>
      </c>
      <c r="G141" s="67" t="s">
        <v>647</v>
      </c>
      <c r="H141" s="76">
        <v>1699.28</v>
      </c>
    </row>
    <row r="142" spans="1:8" ht="45" customHeight="1">
      <c r="A142" s="96" t="s">
        <v>1989</v>
      </c>
      <c r="B142" s="90" t="s">
        <v>2096</v>
      </c>
      <c r="C142" s="66">
        <v>1</v>
      </c>
      <c r="D142" s="68" t="s">
        <v>2088</v>
      </c>
      <c r="E142" s="84">
        <v>43501</v>
      </c>
      <c r="F142" s="84">
        <v>43501</v>
      </c>
      <c r="G142" s="67" t="s">
        <v>647</v>
      </c>
      <c r="H142" s="76">
        <v>320</v>
      </c>
    </row>
    <row r="143" spans="1:8" ht="45" customHeight="1">
      <c r="A143" s="96" t="s">
        <v>1989</v>
      </c>
      <c r="B143" s="90" t="s">
        <v>2097</v>
      </c>
      <c r="C143" s="66">
        <v>1</v>
      </c>
      <c r="D143" s="68" t="s">
        <v>2088</v>
      </c>
      <c r="E143" s="84">
        <v>43504</v>
      </c>
      <c r="F143" s="84">
        <v>43504</v>
      </c>
      <c r="G143" s="67" t="s">
        <v>647</v>
      </c>
      <c r="H143" s="76">
        <v>222.34</v>
      </c>
    </row>
    <row r="144" spans="1:8" ht="45" customHeight="1">
      <c r="A144" s="96" t="s">
        <v>1989</v>
      </c>
      <c r="B144" s="90" t="s">
        <v>2090</v>
      </c>
      <c r="C144" s="66">
        <v>1</v>
      </c>
      <c r="D144" s="92" t="s">
        <v>28</v>
      </c>
      <c r="E144" s="84">
        <v>43503</v>
      </c>
      <c r="F144" s="84">
        <v>43503</v>
      </c>
      <c r="G144" s="67" t="s">
        <v>647</v>
      </c>
      <c r="H144" s="76">
        <v>340</v>
      </c>
    </row>
    <row r="145" spans="1:8" ht="45" customHeight="1">
      <c r="A145" s="96" t="s">
        <v>1989</v>
      </c>
      <c r="B145" s="90" t="s">
        <v>2098</v>
      </c>
      <c r="C145" s="66">
        <v>1</v>
      </c>
      <c r="D145" s="92" t="s">
        <v>28</v>
      </c>
      <c r="E145" s="84">
        <v>43490</v>
      </c>
      <c r="F145" s="84">
        <v>43490</v>
      </c>
      <c r="G145" s="67" t="s">
        <v>647</v>
      </c>
      <c r="H145" s="76">
        <v>212</v>
      </c>
    </row>
    <row r="146" spans="1:8" ht="45" customHeight="1">
      <c r="A146" s="96" t="s">
        <v>1989</v>
      </c>
      <c r="B146" s="90" t="s">
        <v>2099</v>
      </c>
      <c r="C146" s="66">
        <v>1</v>
      </c>
      <c r="D146" s="92" t="s">
        <v>2113</v>
      </c>
      <c r="E146" s="84">
        <v>43495</v>
      </c>
      <c r="F146" s="84">
        <v>43495</v>
      </c>
      <c r="G146" s="67" t="s">
        <v>647</v>
      </c>
      <c r="H146" s="76">
        <v>2224</v>
      </c>
    </row>
    <row r="147" spans="1:8" ht="45" customHeight="1">
      <c r="A147" s="86" t="s">
        <v>1989</v>
      </c>
      <c r="B147" s="90" t="s">
        <v>2100</v>
      </c>
      <c r="C147" s="66">
        <v>1</v>
      </c>
      <c r="D147" s="68" t="s">
        <v>2088</v>
      </c>
      <c r="E147" s="84">
        <v>43482</v>
      </c>
      <c r="F147" s="84">
        <v>43483</v>
      </c>
      <c r="G147" s="67" t="s">
        <v>647</v>
      </c>
      <c r="H147" s="76">
        <v>5774</v>
      </c>
    </row>
    <row r="148" spans="1:8" ht="45" customHeight="1">
      <c r="A148" s="86" t="s">
        <v>1989</v>
      </c>
      <c r="B148" s="90" t="s">
        <v>2101</v>
      </c>
      <c r="C148" s="66">
        <v>1</v>
      </c>
      <c r="D148" s="92" t="s">
        <v>1354</v>
      </c>
      <c r="E148" s="84">
        <v>43490</v>
      </c>
      <c r="F148" s="84">
        <v>43490</v>
      </c>
      <c r="G148" s="67" t="s">
        <v>647</v>
      </c>
      <c r="H148" s="76">
        <v>340</v>
      </c>
    </row>
    <row r="149" spans="1:8" ht="45" customHeight="1">
      <c r="A149" s="86" t="s">
        <v>1989</v>
      </c>
      <c r="B149" s="90" t="s">
        <v>2102</v>
      </c>
      <c r="C149" s="66">
        <v>1</v>
      </c>
      <c r="D149" s="92" t="s">
        <v>1354</v>
      </c>
      <c r="E149" s="84">
        <v>43486</v>
      </c>
      <c r="F149" s="84">
        <v>43486</v>
      </c>
      <c r="G149" s="67" t="s">
        <v>647</v>
      </c>
      <c r="H149" s="76">
        <v>190</v>
      </c>
    </row>
    <row r="150" spans="1:8" ht="45" customHeight="1">
      <c r="A150" s="86" t="s">
        <v>1989</v>
      </c>
      <c r="B150" s="90" t="s">
        <v>2102</v>
      </c>
      <c r="C150" s="66">
        <v>1</v>
      </c>
      <c r="D150" s="92" t="s">
        <v>1354</v>
      </c>
      <c r="E150" s="84">
        <v>43486</v>
      </c>
      <c r="F150" s="84">
        <v>43486</v>
      </c>
      <c r="G150" s="67" t="s">
        <v>647</v>
      </c>
      <c r="H150" s="76">
        <v>212</v>
      </c>
    </row>
    <row r="151" spans="1:8" ht="45" customHeight="1">
      <c r="A151" s="86" t="s">
        <v>1989</v>
      </c>
      <c r="B151" s="90" t="s">
        <v>2100</v>
      </c>
      <c r="C151" s="66">
        <v>1</v>
      </c>
      <c r="D151" s="68" t="s">
        <v>2088</v>
      </c>
      <c r="E151" s="84">
        <v>43482</v>
      </c>
      <c r="F151" s="84">
        <v>43483</v>
      </c>
      <c r="G151" s="67" t="s">
        <v>647</v>
      </c>
      <c r="H151" s="76">
        <v>3048.77</v>
      </c>
    </row>
    <row r="152" spans="1:8" ht="45" customHeight="1">
      <c r="A152" s="86" t="s">
        <v>1989</v>
      </c>
      <c r="B152" s="90" t="s">
        <v>2103</v>
      </c>
      <c r="C152" s="66">
        <v>1</v>
      </c>
      <c r="D152" s="92" t="s">
        <v>1354</v>
      </c>
      <c r="E152" s="84">
        <v>43483</v>
      </c>
      <c r="F152" s="84">
        <v>43483</v>
      </c>
      <c r="G152" s="67" t="s">
        <v>647</v>
      </c>
      <c r="H152" s="76">
        <v>220</v>
      </c>
    </row>
    <row r="153" spans="1:8" ht="45" customHeight="1">
      <c r="A153" s="86" t="s">
        <v>1989</v>
      </c>
      <c r="B153" s="90" t="s">
        <v>2101</v>
      </c>
      <c r="C153" s="66">
        <v>1</v>
      </c>
      <c r="D153" s="92" t="s">
        <v>1354</v>
      </c>
      <c r="E153" s="84">
        <v>43490</v>
      </c>
      <c r="F153" s="84">
        <v>43490</v>
      </c>
      <c r="G153" s="67" t="s">
        <v>647</v>
      </c>
      <c r="H153" s="76">
        <v>70</v>
      </c>
    </row>
    <row r="154" spans="1:8" ht="45" customHeight="1">
      <c r="A154" s="86" t="s">
        <v>1989</v>
      </c>
      <c r="B154" s="90" t="s">
        <v>2103</v>
      </c>
      <c r="C154" s="66">
        <v>1</v>
      </c>
      <c r="D154" s="92" t="s">
        <v>1354</v>
      </c>
      <c r="E154" s="84">
        <v>43483</v>
      </c>
      <c r="F154" s="84">
        <v>43483</v>
      </c>
      <c r="G154" s="67" t="s">
        <v>647</v>
      </c>
      <c r="H154" s="76">
        <v>360</v>
      </c>
    </row>
    <row r="155" spans="1:8" ht="45" customHeight="1">
      <c r="A155" s="86" t="s">
        <v>1989</v>
      </c>
      <c r="B155" s="90" t="s">
        <v>2102</v>
      </c>
      <c r="C155" s="66">
        <v>1</v>
      </c>
      <c r="D155" s="92" t="s">
        <v>1354</v>
      </c>
      <c r="E155" s="84">
        <v>43486</v>
      </c>
      <c r="F155" s="84">
        <v>43486</v>
      </c>
      <c r="G155" s="67" t="s">
        <v>647</v>
      </c>
      <c r="H155" s="76">
        <v>500</v>
      </c>
    </row>
    <row r="156" spans="1:8" ht="45" customHeight="1">
      <c r="A156" s="86" t="s">
        <v>1989</v>
      </c>
      <c r="B156" s="90" t="s">
        <v>2103</v>
      </c>
      <c r="C156" s="66">
        <v>1</v>
      </c>
      <c r="D156" s="92" t="s">
        <v>1354</v>
      </c>
      <c r="E156" s="84">
        <v>43483</v>
      </c>
      <c r="F156" s="84">
        <v>43483</v>
      </c>
      <c r="G156" s="67" t="s">
        <v>647</v>
      </c>
      <c r="H156" s="76">
        <v>212</v>
      </c>
    </row>
    <row r="157" spans="1:8" ht="45" customHeight="1">
      <c r="A157" s="86" t="s">
        <v>1989</v>
      </c>
      <c r="B157" s="90" t="s">
        <v>2103</v>
      </c>
      <c r="C157" s="66">
        <v>1</v>
      </c>
      <c r="D157" s="92" t="s">
        <v>1354</v>
      </c>
      <c r="E157" s="84">
        <v>43483</v>
      </c>
      <c r="F157" s="84">
        <v>43483</v>
      </c>
      <c r="G157" s="67" t="s">
        <v>647</v>
      </c>
      <c r="H157" s="76">
        <v>220</v>
      </c>
    </row>
    <row r="158" spans="1:8" ht="45" customHeight="1">
      <c r="A158" s="86" t="s">
        <v>1989</v>
      </c>
      <c r="B158" s="90" t="s">
        <v>2104</v>
      </c>
      <c r="C158" s="66">
        <v>1</v>
      </c>
      <c r="D158" s="92" t="s">
        <v>2114</v>
      </c>
      <c r="E158" s="84">
        <v>43501</v>
      </c>
      <c r="F158" s="84">
        <v>43501</v>
      </c>
      <c r="G158" s="67" t="s">
        <v>647</v>
      </c>
      <c r="H158" s="76">
        <v>7539.92</v>
      </c>
    </row>
    <row r="159" spans="1:8" ht="45" customHeight="1">
      <c r="A159" s="86" t="s">
        <v>1989</v>
      </c>
      <c r="B159" s="90" t="s">
        <v>2105</v>
      </c>
      <c r="C159" s="66">
        <v>1</v>
      </c>
      <c r="D159" s="92" t="s">
        <v>2115</v>
      </c>
      <c r="E159" s="84">
        <v>43507</v>
      </c>
      <c r="F159" s="84">
        <v>43507</v>
      </c>
      <c r="G159" s="67" t="s">
        <v>647</v>
      </c>
      <c r="H159" s="76">
        <v>873.98</v>
      </c>
    </row>
    <row r="160" spans="1:8" ht="45" customHeight="1">
      <c r="A160" s="86" t="s">
        <v>1989</v>
      </c>
      <c r="B160" s="90" t="s">
        <v>2106</v>
      </c>
      <c r="C160" s="66">
        <v>1</v>
      </c>
      <c r="D160" s="92" t="s">
        <v>28</v>
      </c>
      <c r="E160" s="84">
        <v>43510</v>
      </c>
      <c r="F160" s="84">
        <v>43510</v>
      </c>
      <c r="G160" s="67" t="s">
        <v>647</v>
      </c>
      <c r="H160" s="76">
        <v>436</v>
      </c>
    </row>
    <row r="161" spans="1:8" ht="45" customHeight="1">
      <c r="A161" s="93" t="s">
        <v>1989</v>
      </c>
      <c r="B161" s="90" t="s">
        <v>2107</v>
      </c>
      <c r="C161" s="66">
        <v>1</v>
      </c>
      <c r="D161" s="92" t="s">
        <v>28</v>
      </c>
      <c r="E161" s="84">
        <v>43511</v>
      </c>
      <c r="F161" s="84">
        <v>43511</v>
      </c>
      <c r="G161" s="67" t="s">
        <v>647</v>
      </c>
      <c r="H161" s="76">
        <v>340</v>
      </c>
    </row>
    <row r="162" spans="1:8" ht="45" customHeight="1">
      <c r="A162" s="93" t="s">
        <v>1989</v>
      </c>
      <c r="B162" s="90" t="s">
        <v>2074</v>
      </c>
      <c r="C162" s="66">
        <v>1</v>
      </c>
      <c r="D162" s="92" t="s">
        <v>1354</v>
      </c>
      <c r="E162" s="84">
        <v>43504</v>
      </c>
      <c r="F162" s="84">
        <v>43504</v>
      </c>
      <c r="G162" s="67" t="s">
        <v>647</v>
      </c>
      <c r="H162" s="76">
        <v>165</v>
      </c>
    </row>
    <row r="163" spans="1:8" ht="45" customHeight="1">
      <c r="A163" s="93" t="s">
        <v>1989</v>
      </c>
      <c r="B163" s="90" t="s">
        <v>2074</v>
      </c>
      <c r="C163" s="66">
        <v>1</v>
      </c>
      <c r="D163" s="92" t="s">
        <v>1354</v>
      </c>
      <c r="E163" s="84">
        <v>43515</v>
      </c>
      <c r="F163" s="84">
        <v>43515</v>
      </c>
      <c r="G163" s="67" t="s">
        <v>647</v>
      </c>
      <c r="H163" s="76">
        <v>335</v>
      </c>
    </row>
    <row r="164" spans="1:8" ht="45" customHeight="1">
      <c r="A164" s="93" t="s">
        <v>1989</v>
      </c>
      <c r="B164" s="90" t="s">
        <v>2074</v>
      </c>
      <c r="C164" s="66">
        <v>1</v>
      </c>
      <c r="D164" s="92" t="s">
        <v>1354</v>
      </c>
      <c r="E164" s="84">
        <v>43523</v>
      </c>
      <c r="F164" s="84">
        <v>43523</v>
      </c>
      <c r="G164" s="67" t="s">
        <v>647</v>
      </c>
      <c r="H164" s="76">
        <v>1000</v>
      </c>
    </row>
    <row r="165" spans="1:8" ht="45" customHeight="1">
      <c r="A165" s="93" t="s">
        <v>1989</v>
      </c>
      <c r="B165" s="90" t="s">
        <v>2074</v>
      </c>
      <c r="C165" s="66">
        <v>1</v>
      </c>
      <c r="D165" s="92" t="s">
        <v>1354</v>
      </c>
      <c r="E165" s="84">
        <v>43518</v>
      </c>
      <c r="F165" s="84">
        <v>43518</v>
      </c>
      <c r="G165" s="67" t="s">
        <v>647</v>
      </c>
      <c r="H165" s="76">
        <v>180</v>
      </c>
    </row>
    <row r="166" spans="1:8" ht="45" customHeight="1">
      <c r="A166" s="93" t="s">
        <v>1989</v>
      </c>
      <c r="B166" s="90" t="s">
        <v>2074</v>
      </c>
      <c r="C166" s="66">
        <v>1</v>
      </c>
      <c r="D166" s="92" t="s">
        <v>1354</v>
      </c>
      <c r="E166" s="84">
        <v>43516</v>
      </c>
      <c r="F166" s="84">
        <v>43516</v>
      </c>
      <c r="G166" s="67" t="s">
        <v>647</v>
      </c>
      <c r="H166" s="76">
        <v>936</v>
      </c>
    </row>
    <row r="167" spans="1:8" ht="45" customHeight="1">
      <c r="A167" s="93" t="s">
        <v>1989</v>
      </c>
      <c r="B167" s="90" t="s">
        <v>2074</v>
      </c>
      <c r="C167" s="66">
        <v>1</v>
      </c>
      <c r="D167" s="92" t="s">
        <v>1354</v>
      </c>
      <c r="E167" s="84">
        <v>43514</v>
      </c>
      <c r="F167" s="84">
        <v>43514</v>
      </c>
      <c r="G167" s="67" t="s">
        <v>647</v>
      </c>
      <c r="H167" s="76">
        <v>547.99</v>
      </c>
    </row>
    <row r="168" spans="1:8" ht="45" customHeight="1">
      <c r="A168" s="93" t="s">
        <v>1989</v>
      </c>
      <c r="B168" s="90" t="s">
        <v>2074</v>
      </c>
      <c r="C168" s="66">
        <v>1</v>
      </c>
      <c r="D168" s="92" t="s">
        <v>1354</v>
      </c>
      <c r="E168" s="84">
        <v>43521</v>
      </c>
      <c r="F168" s="84">
        <v>43521</v>
      </c>
      <c r="G168" s="67" t="s">
        <v>647</v>
      </c>
      <c r="H168" s="76">
        <v>867</v>
      </c>
    </row>
    <row r="169" spans="1:8" ht="45" customHeight="1">
      <c r="A169" s="93" t="s">
        <v>1989</v>
      </c>
      <c r="B169" s="90" t="s">
        <v>2074</v>
      </c>
      <c r="C169" s="66">
        <v>1</v>
      </c>
      <c r="D169" s="92" t="s">
        <v>1354</v>
      </c>
      <c r="E169" s="84">
        <v>43522</v>
      </c>
      <c r="F169" s="84">
        <v>43522</v>
      </c>
      <c r="G169" s="67" t="s">
        <v>647</v>
      </c>
      <c r="H169" s="76">
        <v>300</v>
      </c>
    </row>
    <row r="170" spans="1:8" ht="45" customHeight="1">
      <c r="A170" s="93" t="s">
        <v>1989</v>
      </c>
      <c r="B170" s="90" t="s">
        <v>2069</v>
      </c>
      <c r="C170" s="66">
        <v>1</v>
      </c>
      <c r="D170" s="92" t="s">
        <v>1354</v>
      </c>
      <c r="E170" s="84">
        <v>43517</v>
      </c>
      <c r="F170" s="84">
        <v>43517</v>
      </c>
      <c r="G170" s="67" t="s">
        <v>647</v>
      </c>
      <c r="H170" s="76">
        <v>680</v>
      </c>
    </row>
    <row r="171" spans="1:8" ht="45" customHeight="1">
      <c r="A171" s="93" t="s">
        <v>1989</v>
      </c>
      <c r="B171" s="90" t="s">
        <v>2074</v>
      </c>
      <c r="C171" s="66">
        <v>1</v>
      </c>
      <c r="D171" s="92" t="s">
        <v>1354</v>
      </c>
      <c r="E171" s="84">
        <v>43508</v>
      </c>
      <c r="F171" s="84">
        <v>43508</v>
      </c>
      <c r="G171" s="67" t="s">
        <v>647</v>
      </c>
      <c r="H171" s="76">
        <v>635</v>
      </c>
    </row>
    <row r="172" spans="1:8" ht="45" customHeight="1">
      <c r="A172" s="93" t="s">
        <v>1989</v>
      </c>
      <c r="B172" s="90" t="s">
        <v>2074</v>
      </c>
      <c r="C172" s="66">
        <v>1</v>
      </c>
      <c r="D172" s="92" t="s">
        <v>1354</v>
      </c>
      <c r="E172" s="84">
        <v>43511</v>
      </c>
      <c r="F172" s="84">
        <v>43511</v>
      </c>
      <c r="G172" s="67" t="s">
        <v>647</v>
      </c>
      <c r="H172" s="76">
        <v>678</v>
      </c>
    </row>
    <row r="173" spans="1:8" ht="45" customHeight="1">
      <c r="A173" s="93" t="s">
        <v>1989</v>
      </c>
      <c r="B173" s="90" t="s">
        <v>2074</v>
      </c>
      <c r="C173" s="66">
        <v>1</v>
      </c>
      <c r="D173" s="92" t="s">
        <v>1354</v>
      </c>
      <c r="E173" s="84">
        <v>43504</v>
      </c>
      <c r="F173" s="84">
        <v>39852</v>
      </c>
      <c r="G173" s="67" t="s">
        <v>647</v>
      </c>
      <c r="H173" s="76">
        <v>983</v>
      </c>
    </row>
    <row r="174" spans="1:8" ht="45" customHeight="1">
      <c r="A174" s="93" t="s">
        <v>1989</v>
      </c>
      <c r="B174" s="90" t="s">
        <v>2074</v>
      </c>
      <c r="C174" s="66">
        <v>1</v>
      </c>
      <c r="D174" s="92" t="s">
        <v>1354</v>
      </c>
      <c r="E174" s="84">
        <v>43510</v>
      </c>
      <c r="F174" s="84">
        <v>43510</v>
      </c>
      <c r="G174" s="67" t="s">
        <v>647</v>
      </c>
      <c r="H174" s="76">
        <v>357</v>
      </c>
    </row>
    <row r="175" spans="1:8" ht="45" customHeight="1">
      <c r="A175" s="93" t="s">
        <v>1989</v>
      </c>
      <c r="B175" s="90" t="s">
        <v>2074</v>
      </c>
      <c r="C175" s="66">
        <v>1</v>
      </c>
      <c r="D175" s="92" t="s">
        <v>1354</v>
      </c>
      <c r="E175" s="84">
        <v>43509</v>
      </c>
      <c r="F175" s="84">
        <v>43509</v>
      </c>
      <c r="G175" s="67" t="s">
        <v>647</v>
      </c>
      <c r="H175" s="76">
        <v>350</v>
      </c>
    </row>
    <row r="176" spans="1:8" ht="45" customHeight="1">
      <c r="A176" s="93" t="s">
        <v>1989</v>
      </c>
      <c r="B176" s="90" t="s">
        <v>2108</v>
      </c>
      <c r="C176" s="66">
        <v>1</v>
      </c>
      <c r="D176" s="68" t="s">
        <v>2088</v>
      </c>
      <c r="E176" s="84">
        <v>43523</v>
      </c>
      <c r="F176" s="84">
        <v>43523</v>
      </c>
      <c r="G176" s="67" t="s">
        <v>647</v>
      </c>
      <c r="H176" s="76">
        <v>5932</v>
      </c>
    </row>
    <row r="177" spans="1:8" ht="45" customHeight="1">
      <c r="A177" s="93" t="s">
        <v>1989</v>
      </c>
      <c r="B177" s="90" t="s">
        <v>2109</v>
      </c>
      <c r="C177" s="66">
        <v>1</v>
      </c>
      <c r="D177" s="68" t="s">
        <v>2088</v>
      </c>
      <c r="E177" s="84">
        <v>43518</v>
      </c>
      <c r="F177" s="84">
        <v>43518</v>
      </c>
      <c r="G177" s="67" t="s">
        <v>647</v>
      </c>
      <c r="H177" s="76">
        <v>1249</v>
      </c>
    </row>
    <row r="178" spans="1:8" ht="45" customHeight="1">
      <c r="A178" s="93" t="s">
        <v>1989</v>
      </c>
      <c r="B178" s="90" t="s">
        <v>2110</v>
      </c>
      <c r="C178" s="66">
        <v>1</v>
      </c>
      <c r="D178" s="68" t="s">
        <v>2088</v>
      </c>
      <c r="E178" s="84">
        <v>43516</v>
      </c>
      <c r="F178" s="84">
        <v>43516</v>
      </c>
      <c r="G178" s="67" t="s">
        <v>647</v>
      </c>
      <c r="H178" s="76">
        <v>1275</v>
      </c>
    </row>
    <row r="179" spans="1:8" ht="45" customHeight="1">
      <c r="A179" s="93" t="s">
        <v>1989</v>
      </c>
      <c r="B179" s="90" t="s">
        <v>2111</v>
      </c>
      <c r="C179" s="66">
        <v>1</v>
      </c>
      <c r="D179" s="92" t="s">
        <v>2116</v>
      </c>
      <c r="E179" s="84">
        <v>43515</v>
      </c>
      <c r="F179" s="84">
        <v>43516</v>
      </c>
      <c r="G179" s="67" t="s">
        <v>647</v>
      </c>
      <c r="H179" s="76">
        <v>860</v>
      </c>
    </row>
    <row r="180" spans="1:8" ht="45" customHeight="1">
      <c r="A180" s="93" t="s">
        <v>1989</v>
      </c>
      <c r="B180" s="90" t="s">
        <v>2110</v>
      </c>
      <c r="C180" s="66">
        <v>1</v>
      </c>
      <c r="D180" s="68" t="s">
        <v>2088</v>
      </c>
      <c r="E180" s="84">
        <v>43516</v>
      </c>
      <c r="F180" s="84">
        <v>43516</v>
      </c>
      <c r="G180" s="67" t="s">
        <v>647</v>
      </c>
      <c r="H180" s="76">
        <v>802</v>
      </c>
    </row>
    <row r="181" spans="1:8" ht="45" customHeight="1">
      <c r="A181" s="93" t="s">
        <v>1989</v>
      </c>
      <c r="B181" s="90" t="s">
        <v>2111</v>
      </c>
      <c r="C181" s="66">
        <v>1</v>
      </c>
      <c r="D181" s="92" t="s">
        <v>2116</v>
      </c>
      <c r="E181" s="84">
        <v>43515</v>
      </c>
      <c r="F181" s="84">
        <v>43516</v>
      </c>
      <c r="G181" s="67" t="s">
        <v>647</v>
      </c>
      <c r="H181" s="76">
        <v>1704.05</v>
      </c>
    </row>
    <row r="182" spans="1:8" ht="45" customHeight="1">
      <c r="A182" s="93" t="s">
        <v>1989</v>
      </c>
      <c r="B182" s="90" t="s">
        <v>2112</v>
      </c>
      <c r="C182" s="66">
        <v>1</v>
      </c>
      <c r="D182" s="92" t="s">
        <v>1354</v>
      </c>
      <c r="E182" s="84">
        <v>43525</v>
      </c>
      <c r="F182" s="84">
        <v>43525</v>
      </c>
      <c r="G182" s="67" t="s">
        <v>647</v>
      </c>
      <c r="H182" s="76">
        <v>678</v>
      </c>
    </row>
    <row r="183" spans="1:8" ht="45" customHeight="1">
      <c r="A183" s="98" t="s">
        <v>2000</v>
      </c>
      <c r="B183" s="90" t="s">
        <v>2117</v>
      </c>
      <c r="C183" s="91">
        <v>1</v>
      </c>
      <c r="D183" s="92" t="s">
        <v>2120</v>
      </c>
      <c r="E183" s="84">
        <v>43486</v>
      </c>
      <c r="F183" s="84">
        <v>43496</v>
      </c>
      <c r="G183" s="67" t="s">
        <v>647</v>
      </c>
      <c r="H183" s="76">
        <v>700</v>
      </c>
    </row>
    <row r="184" spans="1:8" ht="45" customHeight="1">
      <c r="A184" s="93" t="s">
        <v>2000</v>
      </c>
      <c r="B184" s="90" t="s">
        <v>2118</v>
      </c>
      <c r="C184" s="91">
        <v>2</v>
      </c>
      <c r="D184" s="92" t="s">
        <v>14</v>
      </c>
      <c r="E184" s="84">
        <v>43521</v>
      </c>
      <c r="F184" s="84">
        <v>43521</v>
      </c>
      <c r="G184" s="67" t="s">
        <v>647</v>
      </c>
      <c r="H184" s="76">
        <v>240</v>
      </c>
    </row>
    <row r="185" spans="1:8" ht="45" customHeight="1">
      <c r="A185" s="93" t="s">
        <v>2000</v>
      </c>
      <c r="B185" s="90" t="s">
        <v>2119</v>
      </c>
      <c r="C185" s="91">
        <v>2</v>
      </c>
      <c r="D185" s="92" t="s">
        <v>2121</v>
      </c>
      <c r="E185" s="84">
        <v>43516</v>
      </c>
      <c r="F185" s="84">
        <v>43516</v>
      </c>
      <c r="G185" s="67" t="s">
        <v>647</v>
      </c>
      <c r="H185" s="76">
        <v>240</v>
      </c>
    </row>
    <row r="186" spans="1:8" ht="45" customHeight="1">
      <c r="A186" s="98" t="s">
        <v>527</v>
      </c>
      <c r="B186" s="90" t="s">
        <v>2122</v>
      </c>
      <c r="C186" s="91">
        <v>2</v>
      </c>
      <c r="D186" s="92" t="s">
        <v>28</v>
      </c>
      <c r="E186" s="84">
        <v>43495</v>
      </c>
      <c r="F186" s="84">
        <v>43495</v>
      </c>
      <c r="G186" s="67" t="s">
        <v>647</v>
      </c>
      <c r="H186" s="76">
        <v>972</v>
      </c>
    </row>
    <row r="187" spans="1:8" ht="45" customHeight="1">
      <c r="A187" s="98" t="s">
        <v>527</v>
      </c>
      <c r="B187" s="90" t="s">
        <v>2123</v>
      </c>
      <c r="C187" s="91">
        <v>3</v>
      </c>
      <c r="D187" s="92" t="s">
        <v>2120</v>
      </c>
      <c r="E187" s="84">
        <v>43481</v>
      </c>
      <c r="F187" s="84">
        <v>43496</v>
      </c>
      <c r="G187" s="67" t="s">
        <v>647</v>
      </c>
      <c r="H187" s="76">
        <v>666</v>
      </c>
    </row>
    <row r="188" spans="1:8" ht="45" customHeight="1">
      <c r="A188" s="98" t="s">
        <v>527</v>
      </c>
      <c r="B188" s="90" t="s">
        <v>2082</v>
      </c>
      <c r="C188" s="91">
        <v>1</v>
      </c>
      <c r="D188" s="92" t="s">
        <v>2120</v>
      </c>
      <c r="E188" s="84">
        <v>43494</v>
      </c>
      <c r="F188" s="84">
        <v>43501</v>
      </c>
      <c r="G188" s="67" t="s">
        <v>647</v>
      </c>
      <c r="H188" s="76">
        <v>270</v>
      </c>
    </row>
    <row r="189" spans="1:8" ht="45" customHeight="1">
      <c r="A189" s="97" t="s">
        <v>527</v>
      </c>
      <c r="B189" s="90" t="s">
        <v>2092</v>
      </c>
      <c r="C189" s="91">
        <v>1</v>
      </c>
      <c r="D189" s="92" t="s">
        <v>1354</v>
      </c>
      <c r="E189" s="84">
        <v>43503</v>
      </c>
      <c r="F189" s="84">
        <v>43503</v>
      </c>
      <c r="G189" s="67" t="s">
        <v>647</v>
      </c>
      <c r="H189" s="76">
        <v>212</v>
      </c>
    </row>
    <row r="190" spans="1:8" ht="45" customHeight="1">
      <c r="A190" s="99" t="s">
        <v>527</v>
      </c>
      <c r="B190" s="90" t="s">
        <v>2124</v>
      </c>
      <c r="C190" s="91">
        <v>1</v>
      </c>
      <c r="D190" s="92" t="s">
        <v>14</v>
      </c>
      <c r="E190" s="84">
        <v>43476</v>
      </c>
      <c r="F190" s="84">
        <v>43490</v>
      </c>
      <c r="G190" s="67" t="s">
        <v>647</v>
      </c>
      <c r="H190" s="76">
        <v>324</v>
      </c>
    </row>
    <row r="191" spans="1:8" ht="45" customHeight="1">
      <c r="A191" s="93" t="s">
        <v>527</v>
      </c>
      <c r="B191" s="90" t="s">
        <v>2092</v>
      </c>
      <c r="C191" s="91">
        <v>1</v>
      </c>
      <c r="D191" s="92" t="s">
        <v>1354</v>
      </c>
      <c r="E191" s="84">
        <v>43515</v>
      </c>
      <c r="F191" s="84">
        <v>43515</v>
      </c>
      <c r="G191" s="67" t="s">
        <v>647</v>
      </c>
      <c r="H191" s="76">
        <v>831</v>
      </c>
    </row>
    <row r="192" spans="1:8" ht="45" customHeight="1">
      <c r="A192" s="100" t="s">
        <v>2021</v>
      </c>
      <c r="B192" s="90" t="s">
        <v>2125</v>
      </c>
      <c r="C192" s="91">
        <v>1</v>
      </c>
      <c r="D192" s="92" t="s">
        <v>2120</v>
      </c>
      <c r="E192" s="84">
        <v>43482</v>
      </c>
      <c r="F192" s="84">
        <v>43496</v>
      </c>
      <c r="G192" s="67" t="s">
        <v>647</v>
      </c>
      <c r="H192" s="76">
        <v>126</v>
      </c>
    </row>
    <row r="193" spans="1:8" ht="45" customHeight="1">
      <c r="A193" s="86" t="s">
        <v>2021</v>
      </c>
      <c r="B193" s="90" t="s">
        <v>2126</v>
      </c>
      <c r="C193" s="91">
        <v>1</v>
      </c>
      <c r="D193" s="92" t="s">
        <v>28</v>
      </c>
      <c r="E193" s="84">
        <v>43497</v>
      </c>
      <c r="F193" s="84">
        <v>43497</v>
      </c>
      <c r="G193" s="67" t="s">
        <v>647</v>
      </c>
      <c r="H193" s="76">
        <v>712</v>
      </c>
    </row>
    <row r="194" spans="1:8" ht="45" customHeight="1">
      <c r="A194" s="83" t="s">
        <v>2031</v>
      </c>
      <c r="B194" s="87" t="s">
        <v>1419</v>
      </c>
      <c r="C194" s="88">
        <v>1</v>
      </c>
      <c r="D194" s="89" t="s">
        <v>1354</v>
      </c>
      <c r="E194" s="84">
        <v>43479</v>
      </c>
      <c r="F194" s="84">
        <v>43479</v>
      </c>
      <c r="G194" s="67" t="s">
        <v>647</v>
      </c>
      <c r="H194" s="76">
        <v>1000</v>
      </c>
    </row>
    <row r="195" spans="1:8" ht="45" customHeight="1">
      <c r="A195" s="83" t="s">
        <v>2031</v>
      </c>
      <c r="B195" s="87" t="s">
        <v>1419</v>
      </c>
      <c r="C195" s="88">
        <v>1</v>
      </c>
      <c r="D195" s="89" t="s">
        <v>1354</v>
      </c>
      <c r="E195" s="84">
        <v>43479</v>
      </c>
      <c r="F195" s="84">
        <v>43479</v>
      </c>
      <c r="G195" s="67" t="s">
        <v>647</v>
      </c>
      <c r="H195" s="76">
        <v>424</v>
      </c>
    </row>
    <row r="196" spans="1:8" ht="45" customHeight="1">
      <c r="A196" s="86" t="s">
        <v>2031</v>
      </c>
      <c r="B196" s="90" t="s">
        <v>2082</v>
      </c>
      <c r="C196" s="91">
        <v>1</v>
      </c>
      <c r="D196" s="92" t="s">
        <v>1354</v>
      </c>
      <c r="E196" s="84">
        <v>43484</v>
      </c>
      <c r="F196" s="84">
        <v>43485</v>
      </c>
      <c r="G196" s="67" t="s">
        <v>647</v>
      </c>
      <c r="H196" s="76">
        <v>226</v>
      </c>
    </row>
    <row r="197" spans="1:8" ht="45" customHeight="1">
      <c r="A197" s="86" t="s">
        <v>2031</v>
      </c>
      <c r="B197" s="90" t="s">
        <v>2082</v>
      </c>
      <c r="C197" s="91">
        <v>1</v>
      </c>
      <c r="D197" s="92" t="s">
        <v>1354</v>
      </c>
      <c r="E197" s="84">
        <v>43484</v>
      </c>
      <c r="F197" s="84">
        <v>43485</v>
      </c>
      <c r="G197" s="67" t="s">
        <v>647</v>
      </c>
      <c r="H197" s="76">
        <v>424</v>
      </c>
    </row>
    <row r="198" spans="1:8" ht="45" customHeight="1">
      <c r="A198" s="86" t="s">
        <v>568</v>
      </c>
      <c r="B198" s="90" t="s">
        <v>2090</v>
      </c>
      <c r="C198" s="91">
        <v>1</v>
      </c>
      <c r="D198" s="92" t="s">
        <v>1354</v>
      </c>
      <c r="E198" s="84">
        <v>43481</v>
      </c>
      <c r="F198" s="84">
        <v>43481</v>
      </c>
      <c r="G198" s="67" t="s">
        <v>647</v>
      </c>
      <c r="H198" s="76">
        <v>106</v>
      </c>
    </row>
    <row r="199" spans="1:8" ht="45" customHeight="1">
      <c r="A199" s="86" t="s">
        <v>568</v>
      </c>
      <c r="B199" s="90" t="s">
        <v>2090</v>
      </c>
      <c r="C199" s="91">
        <v>1</v>
      </c>
      <c r="D199" s="92" t="s">
        <v>1354</v>
      </c>
      <c r="E199" s="84">
        <v>43481</v>
      </c>
      <c r="F199" s="84">
        <v>43481</v>
      </c>
      <c r="G199" s="67" t="s">
        <v>647</v>
      </c>
      <c r="H199" s="76">
        <v>500</v>
      </c>
    </row>
    <row r="200" spans="1:8" ht="45" customHeight="1">
      <c r="A200" s="86" t="s">
        <v>568</v>
      </c>
      <c r="B200" s="90" t="s">
        <v>2090</v>
      </c>
      <c r="C200" s="91">
        <v>1</v>
      </c>
      <c r="D200" s="92" t="s">
        <v>1354</v>
      </c>
      <c r="E200" s="84">
        <v>43481</v>
      </c>
      <c r="F200" s="84">
        <v>43481</v>
      </c>
      <c r="G200" s="67" t="s">
        <v>647</v>
      </c>
      <c r="H200" s="76">
        <v>220</v>
      </c>
    </row>
    <row r="201" spans="1:8" ht="45" customHeight="1">
      <c r="A201" s="93" t="s">
        <v>1963</v>
      </c>
      <c r="B201" s="101" t="s">
        <v>2127</v>
      </c>
      <c r="C201" s="91">
        <v>4</v>
      </c>
      <c r="D201" s="92" t="s">
        <v>1354</v>
      </c>
      <c r="E201" s="84">
        <v>43496</v>
      </c>
      <c r="F201" s="84">
        <v>43496</v>
      </c>
      <c r="G201" s="67" t="s">
        <v>647</v>
      </c>
      <c r="H201" s="76">
        <v>1432</v>
      </c>
    </row>
    <row r="202" spans="1:8" ht="45" customHeight="1">
      <c r="A202" s="83" t="s">
        <v>1910</v>
      </c>
      <c r="B202" s="102" t="s">
        <v>2082</v>
      </c>
      <c r="C202" s="88">
        <v>1</v>
      </c>
      <c r="D202" s="89" t="s">
        <v>1354</v>
      </c>
      <c r="E202" s="84">
        <v>43481</v>
      </c>
      <c r="F202" s="84">
        <v>43481</v>
      </c>
      <c r="G202" s="67" t="s">
        <v>647</v>
      </c>
      <c r="H202" s="76">
        <v>50</v>
      </c>
    </row>
    <row r="203" spans="1:8" ht="45" customHeight="1">
      <c r="A203" s="99" t="s">
        <v>1910</v>
      </c>
      <c r="B203" s="101" t="s">
        <v>2080</v>
      </c>
      <c r="C203" s="91">
        <v>1</v>
      </c>
      <c r="D203" s="92" t="s">
        <v>14</v>
      </c>
      <c r="E203" s="84">
        <v>43466</v>
      </c>
      <c r="F203" s="84">
        <v>43495</v>
      </c>
      <c r="G203" s="67" t="s">
        <v>647</v>
      </c>
      <c r="H203" s="76">
        <v>116</v>
      </c>
    </row>
    <row r="204" spans="1:8" ht="45" customHeight="1">
      <c r="A204" s="99" t="s">
        <v>1916</v>
      </c>
      <c r="B204" s="101" t="s">
        <v>2128</v>
      </c>
      <c r="C204" s="91">
        <v>1</v>
      </c>
      <c r="D204" s="92" t="s">
        <v>14</v>
      </c>
      <c r="E204" s="84">
        <v>43466</v>
      </c>
      <c r="F204" s="84">
        <v>43495</v>
      </c>
      <c r="G204" s="67" t="s">
        <v>647</v>
      </c>
      <c r="H204" s="76">
        <v>126</v>
      </c>
    </row>
    <row r="205" spans="1:8" ht="45" customHeight="1">
      <c r="A205" s="99" t="s">
        <v>1916</v>
      </c>
      <c r="B205" s="101" t="s">
        <v>2128</v>
      </c>
      <c r="C205" s="91">
        <v>1</v>
      </c>
      <c r="D205" s="92" t="s">
        <v>14</v>
      </c>
      <c r="E205" s="84">
        <v>43466</v>
      </c>
      <c r="F205" s="84">
        <v>43495</v>
      </c>
      <c r="G205" s="67" t="s">
        <v>647</v>
      </c>
      <c r="H205" s="76">
        <v>54</v>
      </c>
    </row>
    <row r="206" spans="1:8" ht="45" customHeight="1">
      <c r="A206" s="99" t="s">
        <v>1916</v>
      </c>
      <c r="B206" s="101" t="s">
        <v>2128</v>
      </c>
      <c r="C206" s="91">
        <v>1</v>
      </c>
      <c r="D206" s="92" t="s">
        <v>14</v>
      </c>
      <c r="E206" s="84">
        <v>43466</v>
      </c>
      <c r="F206" s="84">
        <v>43495</v>
      </c>
      <c r="G206" s="67" t="s">
        <v>647</v>
      </c>
      <c r="H206" s="76">
        <v>126</v>
      </c>
    </row>
    <row r="207" spans="1:8" ht="45" customHeight="1">
      <c r="A207" s="99" t="s">
        <v>1916</v>
      </c>
      <c r="B207" s="101" t="s">
        <v>2128</v>
      </c>
      <c r="C207" s="91">
        <v>1</v>
      </c>
      <c r="D207" s="92" t="s">
        <v>14</v>
      </c>
      <c r="E207" s="84">
        <v>43466</v>
      </c>
      <c r="F207" s="84">
        <v>43495</v>
      </c>
      <c r="G207" s="67" t="s">
        <v>647</v>
      </c>
      <c r="H207" s="76">
        <v>126</v>
      </c>
    </row>
    <row r="208" spans="1:8" ht="45" customHeight="1">
      <c r="A208" s="99" t="s">
        <v>1916</v>
      </c>
      <c r="B208" s="101" t="s">
        <v>2128</v>
      </c>
      <c r="C208" s="91">
        <v>1</v>
      </c>
      <c r="D208" s="92" t="s">
        <v>14</v>
      </c>
      <c r="E208" s="84">
        <v>43466</v>
      </c>
      <c r="F208" s="84">
        <v>43495</v>
      </c>
      <c r="G208" s="67" t="s">
        <v>647</v>
      </c>
      <c r="H208" s="76">
        <v>576</v>
      </c>
    </row>
    <row r="209" spans="1:8" ht="45" customHeight="1">
      <c r="A209" s="99" t="s">
        <v>1916</v>
      </c>
      <c r="B209" s="101" t="s">
        <v>2128</v>
      </c>
      <c r="C209" s="91">
        <v>1</v>
      </c>
      <c r="D209" s="92" t="s">
        <v>14</v>
      </c>
      <c r="E209" s="84">
        <v>43466</v>
      </c>
      <c r="F209" s="84">
        <v>43495</v>
      </c>
      <c r="G209" s="67" t="s">
        <v>647</v>
      </c>
      <c r="H209" s="76">
        <v>72</v>
      </c>
    </row>
    <row r="210" spans="1:8" ht="45" customHeight="1">
      <c r="A210" s="83" t="s">
        <v>1795</v>
      </c>
      <c r="B210" s="102" t="s">
        <v>2129</v>
      </c>
      <c r="C210" s="88">
        <v>1</v>
      </c>
      <c r="D210" s="68" t="s">
        <v>2088</v>
      </c>
      <c r="E210" s="84">
        <v>43472</v>
      </c>
      <c r="F210" s="84">
        <v>43472</v>
      </c>
      <c r="G210" s="67" t="s">
        <v>647</v>
      </c>
      <c r="H210" s="76">
        <v>129</v>
      </c>
    </row>
    <row r="211" spans="1:8" ht="45" customHeight="1">
      <c r="A211" s="83" t="s">
        <v>1795</v>
      </c>
      <c r="B211" s="102" t="s">
        <v>2130</v>
      </c>
      <c r="C211" s="88">
        <v>1</v>
      </c>
      <c r="D211" s="68" t="s">
        <v>2088</v>
      </c>
      <c r="E211" s="84">
        <v>43472</v>
      </c>
      <c r="F211" s="84">
        <v>43472</v>
      </c>
      <c r="G211" s="67" t="s">
        <v>647</v>
      </c>
      <c r="H211" s="76">
        <v>563</v>
      </c>
    </row>
    <row r="212" spans="1:8" ht="45" customHeight="1">
      <c r="A212" s="83" t="s">
        <v>1795</v>
      </c>
      <c r="B212" s="103" t="s">
        <v>2082</v>
      </c>
      <c r="C212" s="104">
        <v>1</v>
      </c>
      <c r="D212" s="68" t="s">
        <v>2088</v>
      </c>
      <c r="E212" s="84">
        <v>43474</v>
      </c>
      <c r="F212" s="84">
        <v>43474</v>
      </c>
      <c r="G212" s="67" t="s">
        <v>647</v>
      </c>
      <c r="H212" s="76">
        <v>4000</v>
      </c>
    </row>
    <row r="213" spans="1:8" ht="45" customHeight="1">
      <c r="A213" s="83" t="s">
        <v>1795</v>
      </c>
      <c r="B213" s="102" t="s">
        <v>2082</v>
      </c>
      <c r="C213" s="88">
        <v>1</v>
      </c>
      <c r="D213" s="68" t="s">
        <v>2088</v>
      </c>
      <c r="E213" s="84">
        <v>43474</v>
      </c>
      <c r="F213" s="84">
        <v>43474</v>
      </c>
      <c r="G213" s="67" t="s">
        <v>647</v>
      </c>
      <c r="H213" s="76">
        <v>316</v>
      </c>
    </row>
    <row r="214" spans="1:8" ht="45" customHeight="1">
      <c r="A214" s="83" t="s">
        <v>1795</v>
      </c>
      <c r="B214" s="102" t="s">
        <v>2082</v>
      </c>
      <c r="C214" s="88">
        <v>1</v>
      </c>
      <c r="D214" s="68" t="s">
        <v>2088</v>
      </c>
      <c r="E214" s="84">
        <v>43474</v>
      </c>
      <c r="F214" s="84">
        <v>43474</v>
      </c>
      <c r="G214" s="67" t="s">
        <v>647</v>
      </c>
      <c r="H214" s="76">
        <v>887</v>
      </c>
    </row>
    <row r="215" spans="1:8" ht="45" customHeight="1">
      <c r="A215" s="83" t="s">
        <v>1795</v>
      </c>
      <c r="B215" s="102" t="s">
        <v>2082</v>
      </c>
      <c r="C215" s="88">
        <v>1</v>
      </c>
      <c r="D215" s="68" t="s">
        <v>2088</v>
      </c>
      <c r="E215" s="84">
        <v>43474</v>
      </c>
      <c r="F215" s="84">
        <v>43474</v>
      </c>
      <c r="G215" s="67" t="s">
        <v>647</v>
      </c>
      <c r="H215" s="76">
        <v>255</v>
      </c>
    </row>
    <row r="216" spans="1:8" ht="45" customHeight="1">
      <c r="A216" s="105" t="s">
        <v>1795</v>
      </c>
      <c r="B216" s="106" t="s">
        <v>2080</v>
      </c>
      <c r="C216" s="107">
        <v>1</v>
      </c>
      <c r="D216" s="108" t="s">
        <v>14</v>
      </c>
      <c r="E216" s="84">
        <v>43481</v>
      </c>
      <c r="F216" s="84">
        <v>43489</v>
      </c>
      <c r="G216" s="67" t="s">
        <v>647</v>
      </c>
      <c r="H216" s="76">
        <v>500</v>
      </c>
    </row>
    <row r="217" spans="1:8" ht="45" customHeight="1">
      <c r="A217" s="109" t="s">
        <v>1795</v>
      </c>
      <c r="B217" s="110" t="s">
        <v>2131</v>
      </c>
      <c r="C217" s="111">
        <v>1</v>
      </c>
      <c r="D217" s="112" t="s">
        <v>2132</v>
      </c>
      <c r="E217" s="84">
        <v>43518</v>
      </c>
      <c r="F217" s="84">
        <v>43518</v>
      </c>
      <c r="G217" s="67" t="s">
        <v>647</v>
      </c>
      <c r="H217" s="76">
        <v>11307</v>
      </c>
    </row>
    <row r="218" spans="1:8" ht="45" customHeight="1">
      <c r="A218" s="109" t="s">
        <v>1795</v>
      </c>
      <c r="B218" s="110" t="s">
        <v>2131</v>
      </c>
      <c r="C218" s="111">
        <v>1</v>
      </c>
      <c r="D218" s="112" t="s">
        <v>2132</v>
      </c>
      <c r="E218" s="84">
        <v>43518</v>
      </c>
      <c r="F218" s="84">
        <v>43518</v>
      </c>
      <c r="G218" s="67" t="s">
        <v>647</v>
      </c>
      <c r="H218" s="76">
        <v>2257.5700000000002</v>
      </c>
    </row>
    <row r="219" spans="1:8" ht="45" customHeight="1">
      <c r="A219" s="100" t="s">
        <v>1795</v>
      </c>
      <c r="B219" s="101" t="s">
        <v>2082</v>
      </c>
      <c r="C219" s="91">
        <v>1</v>
      </c>
      <c r="D219" s="92" t="s">
        <v>28</v>
      </c>
      <c r="E219" s="84">
        <v>43490</v>
      </c>
      <c r="F219" s="84">
        <v>43490</v>
      </c>
      <c r="G219" s="67" t="s">
        <v>647</v>
      </c>
      <c r="H219" s="76">
        <v>512</v>
      </c>
    </row>
    <row r="220" spans="1:8" ht="45" customHeight="1">
      <c r="A220" s="100" t="s">
        <v>1795</v>
      </c>
      <c r="B220" s="101" t="s">
        <v>2133</v>
      </c>
      <c r="C220" s="91">
        <v>1</v>
      </c>
      <c r="D220" s="92" t="s">
        <v>28</v>
      </c>
      <c r="E220" s="84">
        <v>43490</v>
      </c>
      <c r="F220" s="84">
        <v>43490</v>
      </c>
      <c r="G220" s="67" t="s">
        <v>647</v>
      </c>
      <c r="H220" s="76">
        <v>942</v>
      </c>
    </row>
    <row r="221" spans="1:8" ht="45" customHeight="1">
      <c r="A221" s="100" t="s">
        <v>1795</v>
      </c>
      <c r="B221" s="101" t="s">
        <v>2090</v>
      </c>
      <c r="C221" s="91">
        <v>1</v>
      </c>
      <c r="D221" s="92" t="s">
        <v>28</v>
      </c>
      <c r="E221" s="84">
        <v>43503</v>
      </c>
      <c r="F221" s="84">
        <v>43503</v>
      </c>
      <c r="G221" s="67" t="s">
        <v>647</v>
      </c>
      <c r="H221" s="76">
        <v>110</v>
      </c>
    </row>
    <row r="222" spans="1:8" ht="45" customHeight="1">
      <c r="A222" s="86" t="s">
        <v>1795</v>
      </c>
      <c r="B222" s="101" t="s">
        <v>2080</v>
      </c>
      <c r="C222" s="91">
        <v>1</v>
      </c>
      <c r="D222" s="92" t="s">
        <v>1354</v>
      </c>
      <c r="E222" s="84">
        <v>43479</v>
      </c>
      <c r="F222" s="84">
        <v>43479</v>
      </c>
      <c r="G222" s="67" t="s">
        <v>647</v>
      </c>
      <c r="H222" s="76">
        <v>212</v>
      </c>
    </row>
    <row r="223" spans="1:8" ht="45" customHeight="1">
      <c r="A223" s="86" t="s">
        <v>1795</v>
      </c>
      <c r="B223" s="101" t="s">
        <v>2080</v>
      </c>
      <c r="C223" s="91">
        <v>1</v>
      </c>
      <c r="D223" s="92" t="s">
        <v>14</v>
      </c>
      <c r="E223" s="84">
        <v>43476</v>
      </c>
      <c r="F223" s="84">
        <v>43476</v>
      </c>
      <c r="G223" s="67" t="s">
        <v>647</v>
      </c>
      <c r="H223" s="76">
        <v>462</v>
      </c>
    </row>
    <row r="224" spans="1:8" ht="45" customHeight="1">
      <c r="A224" s="86" t="s">
        <v>1795</v>
      </c>
      <c r="B224" s="101" t="s">
        <v>2080</v>
      </c>
      <c r="C224" s="91">
        <v>1</v>
      </c>
      <c r="D224" s="92" t="s">
        <v>14</v>
      </c>
      <c r="E224" s="84">
        <v>43469</v>
      </c>
      <c r="F224" s="84">
        <v>43472</v>
      </c>
      <c r="G224" s="67" t="s">
        <v>647</v>
      </c>
      <c r="H224" s="76">
        <v>200</v>
      </c>
    </row>
    <row r="225" spans="1:8" ht="45" customHeight="1">
      <c r="A225" s="86" t="s">
        <v>1795</v>
      </c>
      <c r="B225" s="101" t="s">
        <v>2080</v>
      </c>
      <c r="C225" s="91">
        <v>1</v>
      </c>
      <c r="D225" s="92" t="s">
        <v>14</v>
      </c>
      <c r="E225" s="84">
        <v>43473</v>
      </c>
      <c r="F225" s="84">
        <v>43480</v>
      </c>
      <c r="G225" s="67" t="s">
        <v>647</v>
      </c>
      <c r="H225" s="76">
        <v>200</v>
      </c>
    </row>
    <row r="226" spans="1:8" ht="45" customHeight="1">
      <c r="A226" s="86" t="s">
        <v>1795</v>
      </c>
      <c r="B226" s="101" t="s">
        <v>2134</v>
      </c>
      <c r="C226" s="91">
        <v>1</v>
      </c>
      <c r="D226" s="92" t="s">
        <v>14</v>
      </c>
      <c r="E226" s="84">
        <v>43438</v>
      </c>
      <c r="F226" s="84">
        <v>43479</v>
      </c>
      <c r="G226" s="67" t="s">
        <v>647</v>
      </c>
      <c r="H226" s="76">
        <v>288</v>
      </c>
    </row>
    <row r="227" spans="1:8" ht="45" customHeight="1">
      <c r="A227" s="86" t="s">
        <v>1795</v>
      </c>
      <c r="B227" s="101" t="s">
        <v>2106</v>
      </c>
      <c r="C227" s="91">
        <v>1</v>
      </c>
      <c r="D227" s="92" t="s">
        <v>28</v>
      </c>
      <c r="E227" s="84">
        <v>43510</v>
      </c>
      <c r="F227" s="84">
        <v>43510</v>
      </c>
      <c r="G227" s="67" t="s">
        <v>647</v>
      </c>
      <c r="H227" s="76">
        <v>1000</v>
      </c>
    </row>
    <row r="228" spans="1:8" ht="45" customHeight="1">
      <c r="A228" s="99" t="s">
        <v>1795</v>
      </c>
      <c r="B228" s="101" t="s">
        <v>2135</v>
      </c>
      <c r="C228" s="91">
        <v>1</v>
      </c>
      <c r="D228" s="92" t="s">
        <v>14</v>
      </c>
      <c r="E228" s="84">
        <v>43497</v>
      </c>
      <c r="F228" s="84">
        <v>43511</v>
      </c>
      <c r="G228" s="67" t="s">
        <v>647</v>
      </c>
      <c r="H228" s="76">
        <v>396</v>
      </c>
    </row>
    <row r="229" spans="1:8" ht="45" customHeight="1">
      <c r="A229" s="93" t="s">
        <v>1795</v>
      </c>
      <c r="B229" s="101" t="s">
        <v>2080</v>
      </c>
      <c r="C229" s="91">
        <v>1</v>
      </c>
      <c r="D229" s="92" t="s">
        <v>28</v>
      </c>
      <c r="E229" s="84">
        <v>43502</v>
      </c>
      <c r="F229" s="84">
        <v>43502</v>
      </c>
      <c r="G229" s="67" t="s">
        <v>647</v>
      </c>
      <c r="H229" s="76">
        <v>340</v>
      </c>
    </row>
    <row r="230" spans="1:8" ht="45" customHeight="1">
      <c r="A230" s="93" t="s">
        <v>1795</v>
      </c>
      <c r="B230" s="101" t="s">
        <v>2080</v>
      </c>
      <c r="C230" s="91">
        <v>1</v>
      </c>
      <c r="D230" s="92" t="s">
        <v>28</v>
      </c>
      <c r="E230" s="84">
        <v>43486</v>
      </c>
      <c r="F230" s="84">
        <v>43486</v>
      </c>
      <c r="G230" s="67" t="s">
        <v>647</v>
      </c>
      <c r="H230" s="76">
        <v>212</v>
      </c>
    </row>
    <row r="231" spans="1:8" ht="45" customHeight="1">
      <c r="A231" s="93" t="s">
        <v>1795</v>
      </c>
      <c r="B231" s="101" t="s">
        <v>2080</v>
      </c>
      <c r="C231" s="91">
        <v>1</v>
      </c>
      <c r="D231" s="92" t="s">
        <v>28</v>
      </c>
      <c r="E231" s="84">
        <v>43502</v>
      </c>
      <c r="F231" s="84">
        <v>43502</v>
      </c>
      <c r="G231" s="67" t="s">
        <v>647</v>
      </c>
      <c r="H231" s="76">
        <v>286</v>
      </c>
    </row>
    <row r="232" spans="1:8" ht="45" customHeight="1">
      <c r="A232" s="93" t="s">
        <v>1795</v>
      </c>
      <c r="B232" s="101" t="s">
        <v>2080</v>
      </c>
      <c r="C232" s="91">
        <v>1</v>
      </c>
      <c r="D232" s="92" t="s">
        <v>14</v>
      </c>
      <c r="E232" s="84">
        <v>43501</v>
      </c>
      <c r="F232" s="84">
        <v>43503</v>
      </c>
      <c r="G232" s="67" t="s">
        <v>647</v>
      </c>
      <c r="H232" s="76">
        <v>200</v>
      </c>
    </row>
    <row r="233" spans="1:8" ht="45" customHeight="1">
      <c r="A233" s="113" t="s">
        <v>1911</v>
      </c>
      <c r="B233" s="101" t="s">
        <v>2136</v>
      </c>
      <c r="C233" s="91">
        <v>1</v>
      </c>
      <c r="D233" s="92" t="s">
        <v>14</v>
      </c>
      <c r="E233" s="84">
        <v>43466</v>
      </c>
      <c r="F233" s="84">
        <v>43496</v>
      </c>
      <c r="G233" s="67" t="s">
        <v>647</v>
      </c>
      <c r="H233" s="76">
        <v>1080</v>
      </c>
    </row>
    <row r="234" spans="1:8" ht="45" customHeight="1">
      <c r="A234" s="113" t="s">
        <v>1911</v>
      </c>
      <c r="B234" s="101" t="s">
        <v>2136</v>
      </c>
      <c r="C234" s="91">
        <v>1</v>
      </c>
      <c r="D234" s="92" t="s">
        <v>14</v>
      </c>
      <c r="E234" s="84">
        <v>43466</v>
      </c>
      <c r="F234" s="84">
        <v>43496</v>
      </c>
      <c r="G234" s="67" t="s">
        <v>647</v>
      </c>
      <c r="H234" s="76">
        <v>1080</v>
      </c>
    </row>
    <row r="235" spans="1:8" ht="45" customHeight="1">
      <c r="A235" s="113" t="s">
        <v>1911</v>
      </c>
      <c r="B235" s="101" t="s">
        <v>2136</v>
      </c>
      <c r="C235" s="91">
        <v>1</v>
      </c>
      <c r="D235" s="92" t="s">
        <v>14</v>
      </c>
      <c r="E235" s="84">
        <v>43466</v>
      </c>
      <c r="F235" s="84">
        <v>43496</v>
      </c>
      <c r="G235" s="67" t="s">
        <v>647</v>
      </c>
      <c r="H235" s="76">
        <v>1080</v>
      </c>
    </row>
    <row r="236" spans="1:8" ht="45" customHeight="1">
      <c r="A236" s="113" t="s">
        <v>1911</v>
      </c>
      <c r="B236" s="101" t="s">
        <v>2136</v>
      </c>
      <c r="C236" s="91">
        <v>1</v>
      </c>
      <c r="D236" s="92" t="s">
        <v>14</v>
      </c>
      <c r="E236" s="84">
        <v>43466</v>
      </c>
      <c r="F236" s="84">
        <v>43496</v>
      </c>
      <c r="G236" s="67" t="s">
        <v>647</v>
      </c>
      <c r="H236" s="76">
        <v>1080</v>
      </c>
    </row>
    <row r="237" spans="1:8" ht="45" customHeight="1">
      <c r="A237" s="113" t="s">
        <v>1911</v>
      </c>
      <c r="B237" s="101" t="s">
        <v>2136</v>
      </c>
      <c r="C237" s="91">
        <v>1</v>
      </c>
      <c r="D237" s="92" t="s">
        <v>14</v>
      </c>
      <c r="E237" s="84">
        <v>43466</v>
      </c>
      <c r="F237" s="84">
        <v>43496</v>
      </c>
      <c r="G237" s="67" t="s">
        <v>647</v>
      </c>
      <c r="H237" s="76">
        <v>1080</v>
      </c>
    </row>
    <row r="238" spans="1:8" ht="45" customHeight="1">
      <c r="A238" s="113" t="s">
        <v>1911</v>
      </c>
      <c r="B238" s="101" t="s">
        <v>2136</v>
      </c>
      <c r="C238" s="91">
        <v>1</v>
      </c>
      <c r="D238" s="92" t="s">
        <v>14</v>
      </c>
      <c r="E238" s="84">
        <v>43466</v>
      </c>
      <c r="F238" s="84">
        <v>43496</v>
      </c>
      <c r="G238" s="67" t="s">
        <v>647</v>
      </c>
      <c r="H238" s="76">
        <v>1080</v>
      </c>
    </row>
    <row r="239" spans="1:8" ht="45" customHeight="1">
      <c r="A239" s="113" t="s">
        <v>1911</v>
      </c>
      <c r="B239" s="101" t="s">
        <v>2136</v>
      </c>
      <c r="C239" s="91">
        <v>1</v>
      </c>
      <c r="D239" s="92" t="s">
        <v>14</v>
      </c>
      <c r="E239" s="84">
        <v>43466</v>
      </c>
      <c r="F239" s="84">
        <v>43496</v>
      </c>
      <c r="G239" s="67" t="s">
        <v>647</v>
      </c>
      <c r="H239" s="76">
        <v>1080</v>
      </c>
    </row>
    <row r="240" spans="1:8" ht="45" customHeight="1">
      <c r="A240" s="113" t="s">
        <v>1911</v>
      </c>
      <c r="B240" s="101" t="s">
        <v>2136</v>
      </c>
      <c r="C240" s="91">
        <v>1</v>
      </c>
      <c r="D240" s="92" t="s">
        <v>14</v>
      </c>
      <c r="E240" s="84">
        <v>43466</v>
      </c>
      <c r="F240" s="84">
        <v>43496</v>
      </c>
      <c r="G240" s="67" t="s">
        <v>647</v>
      </c>
      <c r="H240" s="76">
        <v>1080</v>
      </c>
    </row>
    <row r="241" spans="1:8" ht="45" customHeight="1">
      <c r="A241" s="113" t="s">
        <v>1911</v>
      </c>
      <c r="B241" s="101" t="s">
        <v>2136</v>
      </c>
      <c r="C241" s="91">
        <v>1</v>
      </c>
      <c r="D241" s="92" t="s">
        <v>14</v>
      </c>
      <c r="E241" s="84">
        <v>43466</v>
      </c>
      <c r="F241" s="84">
        <v>43496</v>
      </c>
      <c r="G241" s="67" t="s">
        <v>647</v>
      </c>
      <c r="H241" s="76">
        <v>1080</v>
      </c>
    </row>
    <row r="242" spans="1:8" ht="45" customHeight="1">
      <c r="A242" s="113" t="s">
        <v>1911</v>
      </c>
      <c r="B242" s="101" t="s">
        <v>2136</v>
      </c>
      <c r="C242" s="91">
        <v>1</v>
      </c>
      <c r="D242" s="92" t="s">
        <v>14</v>
      </c>
      <c r="E242" s="84">
        <v>43466</v>
      </c>
      <c r="F242" s="84">
        <v>43496</v>
      </c>
      <c r="G242" s="67" t="s">
        <v>647</v>
      </c>
      <c r="H242" s="76">
        <v>1080</v>
      </c>
    </row>
    <row r="243" spans="1:8" ht="45" customHeight="1">
      <c r="A243" s="113" t="s">
        <v>1911</v>
      </c>
      <c r="B243" s="101" t="s">
        <v>2136</v>
      </c>
      <c r="C243" s="91">
        <v>1</v>
      </c>
      <c r="D243" s="92" t="s">
        <v>14</v>
      </c>
      <c r="E243" s="84">
        <v>43466</v>
      </c>
      <c r="F243" s="84">
        <v>43496</v>
      </c>
      <c r="G243" s="67" t="s">
        <v>647</v>
      </c>
      <c r="H243" s="76">
        <v>1080</v>
      </c>
    </row>
    <row r="244" spans="1:8" ht="45" customHeight="1">
      <c r="A244" s="113" t="s">
        <v>1911</v>
      </c>
      <c r="B244" s="101" t="s">
        <v>2136</v>
      </c>
      <c r="C244" s="91">
        <v>1</v>
      </c>
      <c r="D244" s="92" t="s">
        <v>14</v>
      </c>
      <c r="E244" s="84">
        <v>43466</v>
      </c>
      <c r="F244" s="84">
        <v>43496</v>
      </c>
      <c r="G244" s="67" t="s">
        <v>647</v>
      </c>
      <c r="H244" s="76">
        <v>1080</v>
      </c>
    </row>
    <row r="245" spans="1:8" ht="45" customHeight="1">
      <c r="A245" s="113" t="s">
        <v>1911</v>
      </c>
      <c r="B245" s="101" t="s">
        <v>2136</v>
      </c>
      <c r="C245" s="91">
        <v>1</v>
      </c>
      <c r="D245" s="92" t="s">
        <v>14</v>
      </c>
      <c r="E245" s="84">
        <v>43466</v>
      </c>
      <c r="F245" s="84">
        <v>43496</v>
      </c>
      <c r="G245" s="67" t="s">
        <v>647</v>
      </c>
      <c r="H245" s="76">
        <v>1080</v>
      </c>
    </row>
    <row r="246" spans="1:8" ht="45" customHeight="1">
      <c r="A246" s="113" t="s">
        <v>1911</v>
      </c>
      <c r="B246" s="101" t="s">
        <v>2136</v>
      </c>
      <c r="C246" s="91">
        <v>1</v>
      </c>
      <c r="D246" s="92" t="s">
        <v>14</v>
      </c>
      <c r="E246" s="84">
        <v>43466</v>
      </c>
      <c r="F246" s="84">
        <v>43496</v>
      </c>
      <c r="G246" s="67" t="s">
        <v>647</v>
      </c>
      <c r="H246" s="76">
        <v>1080</v>
      </c>
    </row>
    <row r="247" spans="1:8" ht="45" customHeight="1">
      <c r="A247" s="113" t="s">
        <v>1911</v>
      </c>
      <c r="B247" s="101" t="s">
        <v>2136</v>
      </c>
      <c r="C247" s="91">
        <v>1</v>
      </c>
      <c r="D247" s="92" t="s">
        <v>14</v>
      </c>
      <c r="E247" s="84">
        <v>43466</v>
      </c>
      <c r="F247" s="84">
        <v>43496</v>
      </c>
      <c r="G247" s="67" t="s">
        <v>647</v>
      </c>
      <c r="H247" s="76">
        <v>1080</v>
      </c>
    </row>
    <row r="248" spans="1:8" ht="45" customHeight="1">
      <c r="A248" s="113" t="s">
        <v>1911</v>
      </c>
      <c r="B248" s="101" t="s">
        <v>2136</v>
      </c>
      <c r="C248" s="91">
        <v>1</v>
      </c>
      <c r="D248" s="92" t="s">
        <v>14</v>
      </c>
      <c r="E248" s="84">
        <v>43466</v>
      </c>
      <c r="F248" s="84">
        <v>43496</v>
      </c>
      <c r="G248" s="67" t="s">
        <v>647</v>
      </c>
      <c r="H248" s="76">
        <v>1080</v>
      </c>
    </row>
    <row r="249" spans="1:8" ht="45" customHeight="1">
      <c r="A249" s="113" t="s">
        <v>1911</v>
      </c>
      <c r="B249" s="101" t="s">
        <v>2136</v>
      </c>
      <c r="C249" s="91">
        <v>1</v>
      </c>
      <c r="D249" s="92" t="s">
        <v>14</v>
      </c>
      <c r="E249" s="84">
        <v>43466</v>
      </c>
      <c r="F249" s="84">
        <v>43496</v>
      </c>
      <c r="G249" s="67" t="s">
        <v>647</v>
      </c>
      <c r="H249" s="76">
        <v>1080</v>
      </c>
    </row>
    <row r="250" spans="1:8" ht="45" customHeight="1">
      <c r="A250" s="113" t="s">
        <v>1911</v>
      </c>
      <c r="B250" s="101" t="s">
        <v>2136</v>
      </c>
      <c r="C250" s="91">
        <v>1</v>
      </c>
      <c r="D250" s="92" t="s">
        <v>14</v>
      </c>
      <c r="E250" s="84">
        <v>43466</v>
      </c>
      <c r="F250" s="84">
        <v>43496</v>
      </c>
      <c r="G250" s="67" t="s">
        <v>647</v>
      </c>
      <c r="H250" s="76">
        <v>1080</v>
      </c>
    </row>
    <row r="251" spans="1:8" ht="45" customHeight="1">
      <c r="A251" s="113" t="s">
        <v>1911</v>
      </c>
      <c r="B251" s="101" t="s">
        <v>2136</v>
      </c>
      <c r="C251" s="91">
        <v>1</v>
      </c>
      <c r="D251" s="92" t="s">
        <v>14</v>
      </c>
      <c r="E251" s="84">
        <v>43466</v>
      </c>
      <c r="F251" s="84">
        <v>43496</v>
      </c>
      <c r="G251" s="67" t="s">
        <v>647</v>
      </c>
      <c r="H251" s="76">
        <v>1080</v>
      </c>
    </row>
    <row r="252" spans="1:8" ht="45" customHeight="1">
      <c r="A252" s="93" t="s">
        <v>1911</v>
      </c>
      <c r="B252" s="101" t="s">
        <v>2137</v>
      </c>
      <c r="C252" s="91">
        <v>1</v>
      </c>
      <c r="D252" s="92" t="s">
        <v>14</v>
      </c>
      <c r="E252" s="84">
        <v>43497</v>
      </c>
      <c r="F252" s="84">
        <v>43524</v>
      </c>
      <c r="G252" s="67" t="s">
        <v>647</v>
      </c>
      <c r="H252" s="76">
        <v>1080</v>
      </c>
    </row>
    <row r="253" spans="1:8" ht="45" customHeight="1">
      <c r="A253" s="93" t="s">
        <v>1911</v>
      </c>
      <c r="B253" s="101" t="s">
        <v>2137</v>
      </c>
      <c r="C253" s="91">
        <v>1</v>
      </c>
      <c r="D253" s="92" t="s">
        <v>14</v>
      </c>
      <c r="E253" s="84">
        <v>43497</v>
      </c>
      <c r="F253" s="84">
        <v>43524</v>
      </c>
      <c r="G253" s="67" t="s">
        <v>647</v>
      </c>
      <c r="H253" s="76">
        <v>1080</v>
      </c>
    </row>
    <row r="254" spans="1:8" ht="45" customHeight="1">
      <c r="A254" s="93" t="s">
        <v>1911</v>
      </c>
      <c r="B254" s="101" t="s">
        <v>2137</v>
      </c>
      <c r="C254" s="91">
        <v>1</v>
      </c>
      <c r="D254" s="92" t="s">
        <v>14</v>
      </c>
      <c r="E254" s="84">
        <v>43497</v>
      </c>
      <c r="F254" s="84">
        <v>43524</v>
      </c>
      <c r="G254" s="67" t="s">
        <v>647</v>
      </c>
      <c r="H254" s="76">
        <v>1080</v>
      </c>
    </row>
    <row r="255" spans="1:8" ht="45" customHeight="1">
      <c r="A255" s="93" t="s">
        <v>1911</v>
      </c>
      <c r="B255" s="101" t="s">
        <v>2137</v>
      </c>
      <c r="C255" s="91">
        <v>1</v>
      </c>
      <c r="D255" s="92" t="s">
        <v>14</v>
      </c>
      <c r="E255" s="84">
        <v>43497</v>
      </c>
      <c r="F255" s="84">
        <v>43524</v>
      </c>
      <c r="G255" s="67" t="s">
        <v>647</v>
      </c>
      <c r="H255" s="76">
        <v>1080</v>
      </c>
    </row>
    <row r="256" spans="1:8" ht="45" customHeight="1">
      <c r="A256" s="93" t="s">
        <v>1911</v>
      </c>
      <c r="B256" s="101" t="s">
        <v>2137</v>
      </c>
      <c r="C256" s="91">
        <v>1</v>
      </c>
      <c r="D256" s="92" t="s">
        <v>14</v>
      </c>
      <c r="E256" s="84">
        <v>43497</v>
      </c>
      <c r="F256" s="84">
        <v>43524</v>
      </c>
      <c r="G256" s="67" t="s">
        <v>647</v>
      </c>
      <c r="H256" s="76">
        <v>1080</v>
      </c>
    </row>
    <row r="257" spans="1:8" ht="45" customHeight="1">
      <c r="A257" s="93" t="s">
        <v>1911</v>
      </c>
      <c r="B257" s="101" t="s">
        <v>2137</v>
      </c>
      <c r="C257" s="91">
        <v>1</v>
      </c>
      <c r="D257" s="92" t="s">
        <v>14</v>
      </c>
      <c r="E257" s="84">
        <v>43497</v>
      </c>
      <c r="F257" s="84">
        <v>43524</v>
      </c>
      <c r="G257" s="67" t="s">
        <v>647</v>
      </c>
      <c r="H257" s="76">
        <v>1080</v>
      </c>
    </row>
    <row r="258" spans="1:8" ht="45" customHeight="1">
      <c r="A258" s="93" t="s">
        <v>1911</v>
      </c>
      <c r="B258" s="101" t="s">
        <v>2137</v>
      </c>
      <c r="C258" s="91">
        <v>1</v>
      </c>
      <c r="D258" s="92" t="s">
        <v>14</v>
      </c>
      <c r="E258" s="84">
        <v>43497</v>
      </c>
      <c r="F258" s="84">
        <v>43524</v>
      </c>
      <c r="G258" s="67" t="s">
        <v>647</v>
      </c>
      <c r="H258" s="76">
        <v>1080</v>
      </c>
    </row>
    <row r="259" spans="1:8" ht="45" customHeight="1">
      <c r="A259" s="93" t="s">
        <v>1911</v>
      </c>
      <c r="B259" s="101" t="s">
        <v>2137</v>
      </c>
      <c r="C259" s="91">
        <v>1</v>
      </c>
      <c r="D259" s="92" t="s">
        <v>14</v>
      </c>
      <c r="E259" s="84">
        <v>43497</v>
      </c>
      <c r="F259" s="84">
        <v>43524</v>
      </c>
      <c r="G259" s="67" t="s">
        <v>647</v>
      </c>
      <c r="H259" s="76">
        <v>1080</v>
      </c>
    </row>
    <row r="260" spans="1:8" ht="45" customHeight="1">
      <c r="A260" s="93" t="s">
        <v>1911</v>
      </c>
      <c r="B260" s="101" t="s">
        <v>2137</v>
      </c>
      <c r="C260" s="91">
        <v>1</v>
      </c>
      <c r="D260" s="92" t="s">
        <v>14</v>
      </c>
      <c r="E260" s="84">
        <v>43497</v>
      </c>
      <c r="F260" s="84">
        <v>43524</v>
      </c>
      <c r="G260" s="67" t="s">
        <v>647</v>
      </c>
      <c r="H260" s="76">
        <v>1080</v>
      </c>
    </row>
    <row r="261" spans="1:8" ht="45" customHeight="1">
      <c r="A261" s="93" t="s">
        <v>1911</v>
      </c>
      <c r="B261" s="101" t="s">
        <v>2137</v>
      </c>
      <c r="C261" s="91">
        <v>1</v>
      </c>
      <c r="D261" s="92" t="s">
        <v>14</v>
      </c>
      <c r="E261" s="84">
        <v>43497</v>
      </c>
      <c r="F261" s="84">
        <v>43524</v>
      </c>
      <c r="G261" s="67" t="s">
        <v>647</v>
      </c>
      <c r="H261" s="76">
        <v>1080</v>
      </c>
    </row>
    <row r="262" spans="1:8" ht="45" customHeight="1">
      <c r="A262" s="93" t="s">
        <v>1911</v>
      </c>
      <c r="B262" s="101" t="s">
        <v>2137</v>
      </c>
      <c r="C262" s="91">
        <v>1</v>
      </c>
      <c r="D262" s="92" t="s">
        <v>14</v>
      </c>
      <c r="E262" s="84">
        <v>43497</v>
      </c>
      <c r="F262" s="84">
        <v>43524</v>
      </c>
      <c r="G262" s="67" t="s">
        <v>647</v>
      </c>
      <c r="H262" s="76">
        <v>1080</v>
      </c>
    </row>
    <row r="263" spans="1:8" ht="45" customHeight="1">
      <c r="A263" s="93" t="s">
        <v>1911</v>
      </c>
      <c r="B263" s="101" t="s">
        <v>2137</v>
      </c>
      <c r="C263" s="91">
        <v>1</v>
      </c>
      <c r="D263" s="92" t="s">
        <v>14</v>
      </c>
      <c r="E263" s="84">
        <v>43497</v>
      </c>
      <c r="F263" s="84">
        <v>43524</v>
      </c>
      <c r="G263" s="67" t="s">
        <v>647</v>
      </c>
      <c r="H263" s="76">
        <v>1080</v>
      </c>
    </row>
    <row r="264" spans="1:8" ht="45" customHeight="1">
      <c r="A264" s="93" t="s">
        <v>1911</v>
      </c>
      <c r="B264" s="101" t="s">
        <v>2137</v>
      </c>
      <c r="C264" s="91">
        <v>1</v>
      </c>
      <c r="D264" s="92" t="s">
        <v>14</v>
      </c>
      <c r="E264" s="84">
        <v>43497</v>
      </c>
      <c r="F264" s="84">
        <v>43524</v>
      </c>
      <c r="G264" s="67" t="s">
        <v>647</v>
      </c>
      <c r="H264" s="76">
        <v>1080</v>
      </c>
    </row>
    <row r="265" spans="1:8" ht="45" customHeight="1">
      <c r="A265" s="93" t="s">
        <v>1911</v>
      </c>
      <c r="B265" s="101" t="s">
        <v>2137</v>
      </c>
      <c r="C265" s="91">
        <v>1</v>
      </c>
      <c r="D265" s="92" t="s">
        <v>14</v>
      </c>
      <c r="E265" s="84">
        <v>43497</v>
      </c>
      <c r="F265" s="84">
        <v>43524</v>
      </c>
      <c r="G265" s="67" t="s">
        <v>647</v>
      </c>
      <c r="H265" s="76">
        <v>1080</v>
      </c>
    </row>
    <row r="266" spans="1:8" ht="45" customHeight="1">
      <c r="A266" s="93" t="s">
        <v>1911</v>
      </c>
      <c r="B266" s="101" t="s">
        <v>2137</v>
      </c>
      <c r="C266" s="91">
        <v>1</v>
      </c>
      <c r="D266" s="92" t="s">
        <v>14</v>
      </c>
      <c r="E266" s="84">
        <v>43497</v>
      </c>
      <c r="F266" s="84">
        <v>43524</v>
      </c>
      <c r="G266" s="67" t="s">
        <v>647</v>
      </c>
      <c r="H266" s="76">
        <v>1080</v>
      </c>
    </row>
    <row r="267" spans="1:8" ht="45" customHeight="1">
      <c r="A267" s="93" t="s">
        <v>1911</v>
      </c>
      <c r="B267" s="101" t="s">
        <v>2137</v>
      </c>
      <c r="C267" s="91">
        <v>1</v>
      </c>
      <c r="D267" s="92" t="s">
        <v>14</v>
      </c>
      <c r="E267" s="84">
        <v>43497</v>
      </c>
      <c r="F267" s="84">
        <v>43524</v>
      </c>
      <c r="G267" s="67" t="s">
        <v>647</v>
      </c>
      <c r="H267" s="76">
        <v>1080</v>
      </c>
    </row>
    <row r="268" spans="1:8" ht="45" customHeight="1">
      <c r="A268" s="93" t="s">
        <v>1911</v>
      </c>
      <c r="B268" s="101" t="s">
        <v>2137</v>
      </c>
      <c r="C268" s="91">
        <v>1</v>
      </c>
      <c r="D268" s="92" t="s">
        <v>14</v>
      </c>
      <c r="E268" s="84">
        <v>43497</v>
      </c>
      <c r="F268" s="84">
        <v>43524</v>
      </c>
      <c r="G268" s="67" t="s">
        <v>647</v>
      </c>
      <c r="H268" s="76">
        <v>1080</v>
      </c>
    </row>
    <row r="269" spans="1:8" ht="45" customHeight="1">
      <c r="A269" s="93" t="s">
        <v>1911</v>
      </c>
      <c r="B269" s="101" t="s">
        <v>2137</v>
      </c>
      <c r="C269" s="91">
        <v>1</v>
      </c>
      <c r="D269" s="92" t="s">
        <v>14</v>
      </c>
      <c r="E269" s="84">
        <v>43497</v>
      </c>
      <c r="F269" s="84">
        <v>43524</v>
      </c>
      <c r="G269" s="67" t="s">
        <v>647</v>
      </c>
      <c r="H269" s="76">
        <v>1080</v>
      </c>
    </row>
    <row r="270" spans="1:8" ht="45" customHeight="1">
      <c r="A270" s="93" t="s">
        <v>1911</v>
      </c>
      <c r="B270" s="101" t="s">
        <v>2137</v>
      </c>
      <c r="C270" s="91">
        <v>1</v>
      </c>
      <c r="D270" s="92" t="s">
        <v>14</v>
      </c>
      <c r="E270" s="84">
        <v>43497</v>
      </c>
      <c r="F270" s="84">
        <v>43524</v>
      </c>
      <c r="G270" s="67" t="s">
        <v>647</v>
      </c>
      <c r="H270" s="76">
        <v>1080</v>
      </c>
    </row>
    <row r="271" spans="1:8" ht="45" customHeight="1">
      <c r="A271" s="85" t="s">
        <v>1815</v>
      </c>
      <c r="B271" s="101" t="s">
        <v>2138</v>
      </c>
      <c r="C271" s="91">
        <v>1</v>
      </c>
      <c r="D271" s="92" t="s">
        <v>28</v>
      </c>
      <c r="E271" s="84">
        <v>43486</v>
      </c>
      <c r="F271" s="84">
        <v>43486</v>
      </c>
      <c r="G271" s="67" t="s">
        <v>647</v>
      </c>
      <c r="H271" s="76">
        <v>292</v>
      </c>
    </row>
    <row r="272" spans="1:8" ht="45" customHeight="1">
      <c r="A272" s="85" t="s">
        <v>1815</v>
      </c>
      <c r="B272" s="101" t="s">
        <v>2138</v>
      </c>
      <c r="C272" s="91">
        <v>1</v>
      </c>
      <c r="D272" s="92" t="s">
        <v>28</v>
      </c>
      <c r="E272" s="84">
        <v>43486</v>
      </c>
      <c r="F272" s="84">
        <v>43486</v>
      </c>
      <c r="G272" s="67" t="s">
        <v>647</v>
      </c>
      <c r="H272" s="76">
        <v>251</v>
      </c>
    </row>
    <row r="273" spans="1:8" ht="45" customHeight="1">
      <c r="A273" s="86" t="s">
        <v>1815</v>
      </c>
      <c r="B273" s="101" t="s">
        <v>2139</v>
      </c>
      <c r="C273" s="91">
        <v>1</v>
      </c>
      <c r="D273" s="92" t="s">
        <v>1354</v>
      </c>
      <c r="E273" s="84">
        <v>43496</v>
      </c>
      <c r="F273" s="84">
        <v>43496</v>
      </c>
      <c r="G273" s="67" t="s">
        <v>647</v>
      </c>
      <c r="H273" s="76">
        <v>525</v>
      </c>
    </row>
    <row r="274" spans="1:8" ht="45" customHeight="1">
      <c r="A274" s="93" t="s">
        <v>1997</v>
      </c>
      <c r="B274" s="101" t="s">
        <v>2140</v>
      </c>
      <c r="C274" s="91">
        <v>0</v>
      </c>
      <c r="D274" s="92" t="s">
        <v>2141</v>
      </c>
      <c r="E274" s="84">
        <v>43519</v>
      </c>
      <c r="F274" s="84">
        <v>43519</v>
      </c>
      <c r="G274" s="67" t="s">
        <v>647</v>
      </c>
      <c r="H274" s="76">
        <v>220</v>
      </c>
    </row>
    <row r="275" spans="1:8" ht="45" customHeight="1">
      <c r="A275" s="93" t="s">
        <v>1997</v>
      </c>
      <c r="B275" s="101" t="s">
        <v>2140</v>
      </c>
      <c r="C275" s="91">
        <v>0</v>
      </c>
      <c r="D275" s="92" t="s">
        <v>2141</v>
      </c>
      <c r="E275" s="84">
        <v>43519</v>
      </c>
      <c r="F275" s="84">
        <v>43519</v>
      </c>
      <c r="G275" s="67" t="s">
        <v>647</v>
      </c>
      <c r="H275" s="76">
        <v>220</v>
      </c>
    </row>
    <row r="276" spans="1:8" ht="45" customHeight="1">
      <c r="A276" s="69"/>
      <c r="B276" s="70"/>
      <c r="C276" s="71"/>
      <c r="D276" s="72"/>
      <c r="E276" s="73"/>
      <c r="F276" s="73"/>
      <c r="G276" s="74"/>
      <c r="H276" s="77"/>
    </row>
  </sheetData>
  <sheetProtection selectLockedCells="1" selectUnlockedCells="1"/>
  <autoFilter ref="A10:H276"/>
  <mergeCells count="10">
    <mergeCell ref="A10:A12"/>
    <mergeCell ref="A6:J6"/>
    <mergeCell ref="A8:J8"/>
    <mergeCell ref="B10:B12"/>
    <mergeCell ref="C10:C12"/>
    <mergeCell ref="D10:D12"/>
    <mergeCell ref="E10:E12"/>
    <mergeCell ref="F10:F12"/>
    <mergeCell ref="G10:G12"/>
    <mergeCell ref="H10:H12"/>
  </mergeCells>
  <pageMargins left="0.70833333333333337" right="0.70833333333333337" top="0.74791666666666667" bottom="0.74791666666666667" header="0.51180555555555551" footer="0.51180555555555551"/>
  <pageSetup scale="58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18</vt:i4>
      </vt:variant>
    </vt:vector>
  </HeadingPairs>
  <TitlesOfParts>
    <vt:vector size="23" baseType="lpstr">
      <vt:lpstr>2015</vt:lpstr>
      <vt:lpstr>2016</vt:lpstr>
      <vt:lpstr>2017</vt:lpstr>
      <vt:lpstr>2018</vt:lpstr>
      <vt:lpstr>2019</vt:lpstr>
      <vt:lpstr>'2015'!__xlnm__FilterDatabase</vt:lpstr>
      <vt:lpstr>'2016'!__xlnm__FilterDatabase</vt:lpstr>
      <vt:lpstr>'2017'!__xlnm__FilterDatabase</vt:lpstr>
      <vt:lpstr>'2018'!__xlnm__FilterDatabase</vt:lpstr>
      <vt:lpstr>'2019'!__xlnm__FilterDatabase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EGRESOS</cp:lastModifiedBy>
  <cp:revision>59</cp:revision>
  <cp:lastPrinted>2018-08-07T17:29:14Z</cp:lastPrinted>
  <dcterms:created xsi:type="dcterms:W3CDTF">2014-04-04T00:28:21Z</dcterms:created>
  <dcterms:modified xsi:type="dcterms:W3CDTF">2019-08-08T17:14:21Z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